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80" windowHeight="7305"/>
  </bookViews>
  <sheets>
    <sheet name="Summary" sheetId="3" r:id="rId1"/>
    <sheet name="Transmission Plant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B1_Print">[1]Actuals!#REF!</definedName>
    <definedName name="Bottom">[2]Variance!#REF!</definedName>
    <definedName name="Controls" localSheetId="1">[3]Controls!$A$1:$I$543</definedName>
    <definedName name="Controls">[4]Controls!$A$1:$I$543</definedName>
    <definedName name="Controls2013" localSheetId="1">[5]Controls2013!$A$8:$AP$762</definedName>
    <definedName name="Controls2013">[4]Controls2013!$A$8:$AP$762</definedName>
    <definedName name="Controls2013OregonAccel">'[5]Controls2013 Oregon Accel'!$A$11:$AP$148</definedName>
    <definedName name="DeprateTransmissionJune2013" localSheetId="1">[3]TransmissionJune2013!$A$1:$S$11</definedName>
    <definedName name="DeprateTransmissionJune2013">[4]TransmissionJune2013!$A$1:$S$11</definedName>
    <definedName name="LastCell">[2]Variance!#REF!</definedName>
    <definedName name="MD_High1">'[2]Master Data'!$A$2</definedName>
    <definedName name="MD_Low1">'[2]Master Data'!$D$29</definedName>
    <definedName name="_xlnm.Print_Area" localSheetId="0">Summary!$A$13:$V$689</definedName>
    <definedName name="_xlnm.Print_Titles" localSheetId="0">Summary!$1:$12</definedName>
    <definedName name="SAPBEXrevision" hidden="1">1</definedName>
    <definedName name="SAPBEXsysID" hidden="1">"BWP"</definedName>
    <definedName name="SAPBEXwbID" hidden="1">"49GIFYZHNJTATUOKXDMYE7SAP"</definedName>
    <definedName name="ST_Bottom1">[2]Variance!#REF!</definedName>
    <definedName name="ST_Top1">[2]Variance!#REF!</definedName>
    <definedName name="ST_Top2">[2]Variance!#REF!</definedName>
  </definedNames>
  <calcPr calcId="145621"/>
  <fileRecoveryPr repairLoad="1"/>
</workbook>
</file>

<file path=xl/calcChain.xml><?xml version="1.0" encoding="utf-8"?>
<calcChain xmlns="http://schemas.openxmlformats.org/spreadsheetml/2006/main">
  <c r="P682" i="3" l="1"/>
  <c r="P680" i="3"/>
  <c r="R671" i="3"/>
  <c r="P678" i="3"/>
  <c r="S671" i="3"/>
  <c r="Q671" i="3"/>
  <c r="P549" i="3"/>
  <c r="S654" i="3"/>
  <c r="R654" i="3"/>
  <c r="Q654" i="3"/>
  <c r="R562" i="3"/>
  <c r="R561" i="3"/>
  <c r="R560" i="3"/>
  <c r="R559" i="3"/>
  <c r="R558" i="3"/>
  <c r="R557" i="3"/>
  <c r="R556" i="3"/>
  <c r="R555" i="3"/>
  <c r="R554" i="3"/>
  <c r="R553" i="3"/>
  <c r="R563" i="3"/>
  <c r="Q563" i="3"/>
  <c r="Q562" i="3"/>
  <c r="S562" i="3" s="1"/>
  <c r="Q561" i="3"/>
  <c r="Q560" i="3"/>
  <c r="S560" i="3" s="1"/>
  <c r="Q559" i="3"/>
  <c r="Q558" i="3"/>
  <c r="S558" i="3" s="1"/>
  <c r="Q557" i="3"/>
  <c r="Q556" i="3"/>
  <c r="S556" i="3" s="1"/>
  <c r="Q555" i="3"/>
  <c r="Q554" i="3"/>
  <c r="S554" i="3" s="1"/>
  <c r="Q553" i="3"/>
  <c r="S582" i="3"/>
  <c r="R582" i="3"/>
  <c r="R581" i="3"/>
  <c r="R580" i="3"/>
  <c r="R579" i="3"/>
  <c r="R578" i="3"/>
  <c r="R577" i="3"/>
  <c r="R576" i="3"/>
  <c r="R575" i="3"/>
  <c r="R574" i="3"/>
  <c r="R573" i="3"/>
  <c r="R572" i="3"/>
  <c r="R571" i="3"/>
  <c r="R570" i="3"/>
  <c r="R569" i="3"/>
  <c r="R568" i="3"/>
  <c r="C33" i="4"/>
  <c r="D32" i="4"/>
  <c r="D31" i="4"/>
  <c r="D30" i="4"/>
  <c r="D29" i="4"/>
  <c r="D28" i="4"/>
  <c r="D27" i="4"/>
  <c r="D26" i="4"/>
  <c r="D25" i="4"/>
  <c r="D24" i="4"/>
  <c r="D33" i="4" s="1"/>
  <c r="D23" i="4"/>
  <c r="C20" i="4"/>
  <c r="D19" i="4"/>
  <c r="D18" i="4"/>
  <c r="D17" i="4"/>
  <c r="D16" i="4"/>
  <c r="D15" i="4"/>
  <c r="D14" i="4"/>
  <c r="D13" i="4"/>
  <c r="D12" i="4"/>
  <c r="D11" i="4"/>
  <c r="D20" i="4" s="1"/>
  <c r="D10" i="4"/>
  <c r="S561" i="3"/>
  <c r="S559" i="3"/>
  <c r="S557" i="3"/>
  <c r="S555" i="3"/>
  <c r="S549" i="3"/>
  <c r="R549" i="3"/>
  <c r="Q549" i="3"/>
  <c r="S547" i="3"/>
  <c r="R547" i="3"/>
  <c r="Q547" i="3"/>
  <c r="S542" i="3"/>
  <c r="R542" i="3"/>
  <c r="Q542" i="3"/>
  <c r="S528" i="3"/>
  <c r="S527" i="3"/>
  <c r="S526" i="3"/>
  <c r="S525" i="3"/>
  <c r="S524" i="3"/>
  <c r="S523" i="3"/>
  <c r="S515" i="3"/>
  <c r="S520" i="3"/>
  <c r="S519" i="3"/>
  <c r="S518" i="3"/>
  <c r="S517" i="3"/>
  <c r="S516" i="3"/>
  <c r="S512" i="3"/>
  <c r="S511" i="3"/>
  <c r="S510" i="3"/>
  <c r="S509" i="3"/>
  <c r="S508" i="3"/>
  <c r="S507" i="3"/>
  <c r="S504" i="3"/>
  <c r="S503" i="3"/>
  <c r="S502" i="3"/>
  <c r="S501" i="3"/>
  <c r="S500" i="3"/>
  <c r="S499" i="3"/>
  <c r="S496" i="3"/>
  <c r="S495" i="3"/>
  <c r="S494" i="3"/>
  <c r="S493" i="3"/>
  <c r="S492" i="3"/>
  <c r="S491" i="3"/>
  <c r="S488" i="3"/>
  <c r="S487" i="3"/>
  <c r="S486" i="3"/>
  <c r="S485" i="3"/>
  <c r="S484" i="3"/>
  <c r="S483" i="3"/>
  <c r="S480" i="3"/>
  <c r="S479" i="3"/>
  <c r="S478" i="3"/>
  <c r="S477" i="3"/>
  <c r="S476" i="3"/>
  <c r="S473" i="3"/>
  <c r="S472" i="3"/>
  <c r="S471" i="3"/>
  <c r="S470" i="3"/>
  <c r="S469" i="3"/>
  <c r="S468" i="3"/>
  <c r="S458" i="3"/>
  <c r="S457" i="3"/>
  <c r="S456" i="3"/>
  <c r="S455" i="3"/>
  <c r="S454" i="3"/>
  <c r="S453" i="3"/>
  <c r="S450" i="3"/>
  <c r="S449" i="3"/>
  <c r="S448" i="3"/>
  <c r="S447" i="3"/>
  <c r="S446" i="3"/>
  <c r="S445" i="3"/>
  <c r="S444" i="3"/>
  <c r="S441" i="3"/>
  <c r="S440" i="3"/>
  <c r="S439" i="3"/>
  <c r="S438" i="3"/>
  <c r="S437" i="3"/>
  <c r="S436" i="3"/>
  <c r="S435" i="3"/>
  <c r="S432" i="3"/>
  <c r="S431" i="3"/>
  <c r="S430" i="3"/>
  <c r="S429" i="3"/>
  <c r="S428" i="3"/>
  <c r="S427" i="3"/>
  <c r="S426" i="3"/>
  <c r="S423" i="3"/>
  <c r="S422" i="3"/>
  <c r="S421" i="3"/>
  <c r="S420" i="3"/>
  <c r="S419" i="3"/>
  <c r="S418" i="3"/>
  <c r="S417" i="3"/>
  <c r="R527" i="3"/>
  <c r="R526" i="3"/>
  <c r="R525" i="3"/>
  <c r="R524" i="3"/>
  <c r="R523" i="3"/>
  <c r="R519" i="3"/>
  <c r="R518" i="3"/>
  <c r="R517" i="3"/>
  <c r="R516" i="3"/>
  <c r="R515" i="3"/>
  <c r="R511" i="3"/>
  <c r="R510" i="3"/>
  <c r="R509" i="3"/>
  <c r="R508" i="3"/>
  <c r="R507" i="3"/>
  <c r="R503" i="3"/>
  <c r="R502" i="3"/>
  <c r="R501" i="3"/>
  <c r="R500" i="3"/>
  <c r="R499" i="3"/>
  <c r="R495" i="3"/>
  <c r="R494" i="3"/>
  <c r="R493" i="3"/>
  <c r="R492" i="3"/>
  <c r="R491" i="3"/>
  <c r="R487" i="3"/>
  <c r="R486" i="3"/>
  <c r="R485" i="3"/>
  <c r="R484" i="3"/>
  <c r="R483" i="3"/>
  <c r="R479" i="3"/>
  <c r="R478" i="3"/>
  <c r="R477" i="3"/>
  <c r="R476" i="3"/>
  <c r="R472" i="3"/>
  <c r="R471" i="3"/>
  <c r="R470" i="3"/>
  <c r="R469" i="3"/>
  <c r="R468" i="3"/>
  <c r="R457" i="3"/>
  <c r="R456" i="3"/>
  <c r="R455" i="3"/>
  <c r="R454" i="3"/>
  <c r="R453" i="3"/>
  <c r="R449" i="3"/>
  <c r="R448" i="3"/>
  <c r="R447" i="3"/>
  <c r="R446" i="3"/>
  <c r="R445" i="3"/>
  <c r="R444" i="3"/>
  <c r="R440" i="3"/>
  <c r="R439" i="3"/>
  <c r="R438" i="3"/>
  <c r="R437" i="3"/>
  <c r="R436" i="3"/>
  <c r="R435" i="3"/>
  <c r="R423" i="3"/>
  <c r="R422" i="3"/>
  <c r="R421" i="3"/>
  <c r="R420" i="3"/>
  <c r="R419" i="3"/>
  <c r="R418" i="3"/>
  <c r="R417" i="3"/>
  <c r="S150" i="3"/>
  <c r="R150" i="3"/>
  <c r="Q150" i="3"/>
  <c r="S137" i="3"/>
  <c r="R137" i="3"/>
  <c r="Q137" i="3"/>
  <c r="R117" i="3"/>
  <c r="S117" i="3" s="1"/>
  <c r="R116" i="3"/>
  <c r="S116" i="3" s="1"/>
  <c r="R115" i="3"/>
  <c r="R114" i="3"/>
  <c r="S114" i="3" s="1"/>
  <c r="R113" i="3"/>
  <c r="R112" i="3"/>
  <c r="S112" i="3" s="1"/>
  <c r="R111" i="3"/>
  <c r="S111" i="3" s="1"/>
  <c r="S135" i="3"/>
  <c r="S134" i="3"/>
  <c r="S133" i="3"/>
  <c r="S132" i="3"/>
  <c r="S131" i="3"/>
  <c r="S130" i="3"/>
  <c r="S129" i="3"/>
  <c r="S126" i="3"/>
  <c r="S125" i="3"/>
  <c r="S124" i="3"/>
  <c r="S123" i="3"/>
  <c r="S122" i="3"/>
  <c r="S121" i="3"/>
  <c r="S120" i="3"/>
  <c r="S115" i="3"/>
  <c r="S113" i="3"/>
  <c r="S108" i="3"/>
  <c r="S107" i="3"/>
  <c r="S106" i="3"/>
  <c r="S105" i="3"/>
  <c r="S104" i="3"/>
  <c r="S101" i="3"/>
  <c r="S100" i="3"/>
  <c r="S99" i="3"/>
  <c r="S98" i="3"/>
  <c r="S97" i="3"/>
  <c r="S96" i="3"/>
  <c r="S93" i="3"/>
  <c r="S92" i="3"/>
  <c r="S91" i="3"/>
  <c r="S90" i="3"/>
  <c r="S89" i="3"/>
  <c r="S88" i="3"/>
  <c r="S87" i="3"/>
  <c r="S86" i="3"/>
  <c r="S83" i="3"/>
  <c r="S82" i="3"/>
  <c r="S81" i="3"/>
  <c r="S80" i="3"/>
  <c r="S79" i="3"/>
  <c r="S78" i="3"/>
  <c r="S75" i="3"/>
  <c r="S74" i="3"/>
  <c r="S73" i="3"/>
  <c r="S72" i="3"/>
  <c r="S71" i="3"/>
  <c r="S70" i="3"/>
  <c r="S69" i="3"/>
  <c r="S66" i="3"/>
  <c r="S65" i="3"/>
  <c r="S64" i="3"/>
  <c r="S63" i="3"/>
  <c r="S62" i="3"/>
  <c r="S61" i="3"/>
  <c r="S60" i="3"/>
  <c r="S57" i="3"/>
  <c r="S56" i="3"/>
  <c r="S55" i="3"/>
  <c r="S54" i="3"/>
  <c r="S53" i="3"/>
  <c r="S52" i="3"/>
  <c r="R108" i="3"/>
  <c r="R107" i="3"/>
  <c r="R106" i="3"/>
  <c r="R105" i="3"/>
  <c r="R104" i="3"/>
  <c r="S49" i="3"/>
  <c r="S48" i="3"/>
  <c r="S47" i="3"/>
  <c r="S46" i="3"/>
  <c r="S45" i="3"/>
  <c r="S44" i="3"/>
  <c r="S43" i="3"/>
  <c r="S40" i="3"/>
  <c r="S39" i="3"/>
  <c r="S38" i="3"/>
  <c r="S37" i="3"/>
  <c r="S36" i="3"/>
  <c r="S35" i="3"/>
  <c r="S34" i="3"/>
  <c r="S33" i="3"/>
  <c r="S31" i="3"/>
  <c r="S30" i="3"/>
  <c r="S29" i="3"/>
  <c r="S28" i="3"/>
  <c r="S27" i="3"/>
  <c r="S26" i="3"/>
  <c r="S23" i="3"/>
  <c r="S22" i="3"/>
  <c r="S21" i="3"/>
  <c r="S20" i="3"/>
  <c r="S19" i="3"/>
  <c r="S18" i="3"/>
  <c r="S17" i="3"/>
  <c r="S16" i="3"/>
  <c r="R49" i="3"/>
  <c r="R48" i="3"/>
  <c r="R47" i="3"/>
  <c r="R46" i="3"/>
  <c r="R45" i="3"/>
  <c r="R44" i="3"/>
  <c r="R43" i="3"/>
  <c r="S553" i="3" l="1"/>
  <c r="S563" i="3" s="1"/>
  <c r="L669" i="3" l="1"/>
  <c r="D669" i="3"/>
  <c r="P654" i="3"/>
  <c r="L654" i="3"/>
  <c r="D654" i="3"/>
  <c r="P652" i="3"/>
  <c r="L652" i="3"/>
  <c r="D652" i="3"/>
  <c r="P644" i="3"/>
  <c r="L644" i="3"/>
  <c r="D644" i="3"/>
  <c r="P634" i="3"/>
  <c r="L634" i="3"/>
  <c r="D634" i="3"/>
  <c r="P614" i="3"/>
  <c r="L614" i="3"/>
  <c r="D614" i="3"/>
  <c r="P623" i="3"/>
  <c r="L623" i="3"/>
  <c r="D623" i="3"/>
  <c r="D604" i="3"/>
  <c r="L604" i="3"/>
  <c r="P604" i="3"/>
  <c r="P595" i="3"/>
  <c r="L595" i="3"/>
  <c r="D595" i="3"/>
  <c r="D582" i="3"/>
  <c r="L582" i="3"/>
  <c r="P582" i="3"/>
  <c r="P563" i="3"/>
  <c r="L563" i="3"/>
  <c r="D563" i="3"/>
  <c r="L549" i="3"/>
  <c r="D549" i="3"/>
  <c r="P547" i="3"/>
  <c r="L547" i="3"/>
  <c r="D547" i="3"/>
  <c r="P542" i="3"/>
  <c r="L542" i="3"/>
  <c r="D542" i="3"/>
  <c r="P540" i="3"/>
  <c r="L540" i="3"/>
  <c r="D540" i="3"/>
  <c r="P535" i="3"/>
  <c r="L535" i="3"/>
  <c r="D535" i="3"/>
  <c r="P528" i="3"/>
  <c r="L528" i="3"/>
  <c r="D528" i="3"/>
  <c r="P520" i="3"/>
  <c r="P512" i="3"/>
  <c r="L512" i="3"/>
  <c r="L520" i="3"/>
  <c r="D520" i="3"/>
  <c r="D512" i="3"/>
  <c r="D504" i="3"/>
  <c r="L504" i="3"/>
  <c r="P504" i="3"/>
  <c r="P496" i="3"/>
  <c r="L496" i="3"/>
  <c r="D496" i="3"/>
  <c r="D488" i="3"/>
  <c r="D480" i="3"/>
  <c r="L480" i="3"/>
  <c r="L488" i="3"/>
  <c r="P488" i="3"/>
  <c r="P480" i="3"/>
  <c r="P473" i="3"/>
  <c r="L473" i="3"/>
  <c r="D473" i="3"/>
  <c r="P465" i="3"/>
  <c r="L465" i="3"/>
  <c r="D465" i="3"/>
  <c r="P458" i="3"/>
  <c r="L458" i="3"/>
  <c r="D458" i="3"/>
  <c r="P450" i="3"/>
  <c r="L450" i="3"/>
  <c r="D450" i="3"/>
  <c r="D441" i="3"/>
  <c r="L441" i="3"/>
  <c r="P441" i="3"/>
  <c r="P432" i="3"/>
  <c r="L432" i="3"/>
  <c r="D432" i="3"/>
  <c r="P423" i="3"/>
  <c r="L423" i="3"/>
  <c r="D423" i="3"/>
  <c r="L411" i="3"/>
  <c r="D411" i="3"/>
  <c r="L407" i="3"/>
  <c r="D407" i="3"/>
  <c r="L397" i="3"/>
  <c r="D397" i="3"/>
  <c r="L388" i="3"/>
  <c r="D388" i="3"/>
  <c r="L380" i="3"/>
  <c r="D380" i="3"/>
  <c r="L372" i="3"/>
  <c r="D372" i="3"/>
  <c r="L361" i="3"/>
  <c r="D361" i="3"/>
  <c r="L353" i="3"/>
  <c r="D353" i="3"/>
  <c r="L344" i="3"/>
  <c r="D344" i="3"/>
  <c r="L335" i="3"/>
  <c r="D335" i="3"/>
  <c r="L324" i="3"/>
  <c r="D324" i="3"/>
  <c r="L313" i="3"/>
  <c r="D313" i="3"/>
  <c r="L305" i="3"/>
  <c r="D305" i="3"/>
  <c r="L298" i="3"/>
  <c r="D298" i="3"/>
  <c r="L289" i="3"/>
  <c r="D289" i="3"/>
  <c r="L278" i="3"/>
  <c r="D278" i="3"/>
  <c r="L267" i="3"/>
  <c r="D267" i="3"/>
  <c r="D259" i="3"/>
  <c r="L259" i="3"/>
  <c r="L248" i="3"/>
  <c r="D248" i="3"/>
  <c r="L237" i="3"/>
  <c r="D237" i="3"/>
  <c r="L221" i="3"/>
  <c r="D221" i="3"/>
  <c r="L212" i="3"/>
  <c r="D212" i="3"/>
  <c r="D173" i="3"/>
  <c r="D182" i="3"/>
  <c r="D190" i="3"/>
  <c r="L190" i="3"/>
  <c r="L182" i="3"/>
  <c r="L173" i="3"/>
  <c r="L163" i="3"/>
  <c r="D163" i="3"/>
  <c r="L150" i="3"/>
  <c r="D150" i="3"/>
  <c r="D148" i="3"/>
  <c r="P137" i="3"/>
  <c r="L137" i="3"/>
  <c r="D137" i="3"/>
  <c r="L135" i="3"/>
  <c r="D135" i="3"/>
  <c r="L126" i="3"/>
  <c r="D126" i="3"/>
  <c r="P117" i="3"/>
  <c r="L117" i="3"/>
  <c r="D117" i="3"/>
  <c r="P108" i="3"/>
  <c r="L108" i="3"/>
  <c r="D108" i="3"/>
  <c r="L101" i="3"/>
  <c r="D101" i="3"/>
  <c r="L93" i="3"/>
  <c r="D93" i="3"/>
  <c r="L83" i="3"/>
  <c r="D83" i="3"/>
  <c r="L75" i="3"/>
  <c r="D75" i="3"/>
  <c r="L66" i="3"/>
  <c r="D66" i="3"/>
  <c r="L57" i="3"/>
  <c r="D57" i="3"/>
  <c r="P49" i="3"/>
  <c r="L49" i="3"/>
  <c r="D49" i="3"/>
  <c r="L31" i="3"/>
  <c r="L40" i="3"/>
  <c r="D40" i="3"/>
  <c r="D31" i="3"/>
  <c r="D23" i="3"/>
  <c r="L23" i="3"/>
</calcChain>
</file>

<file path=xl/sharedStrings.xml><?xml version="1.0" encoding="utf-8"?>
<sst xmlns="http://schemas.openxmlformats.org/spreadsheetml/2006/main" count="1548" uniqueCount="347">
  <si>
    <t>PACIFICORP</t>
  </si>
  <si>
    <t>COMPARISON OF SUMMARY OF ESTIMATED SURVIVOR CURVES, NET SALVAGE PERCENT, ORIGINAL COST, BOOK DEPRECIATION RESERVE</t>
  </si>
  <si>
    <t>AND CALCULATED ANNUAL DEPRECIATION ACCRUALS RELATED TO PACIFICORP PROPOSAL AND SETTLMENT SCENARIO AS OF DECEMBER 31, 2013*</t>
  </si>
  <si>
    <t>PROBABLE</t>
  </si>
  <si>
    <t>NET</t>
  </si>
  <si>
    <t xml:space="preserve">CALCULATED ANNUAL </t>
  </si>
  <si>
    <t>ORIGINAL</t>
  </si>
  <si>
    <t>RETIREMENT</t>
  </si>
  <si>
    <t>SURVIVOR</t>
  </si>
  <si>
    <t>SALVAGE</t>
  </si>
  <si>
    <t xml:space="preserve">ACCRUAL </t>
  </si>
  <si>
    <t>ACCRUAL</t>
  </si>
  <si>
    <t>INCREASE/</t>
  </si>
  <si>
    <t>ACCOUNT</t>
  </si>
  <si>
    <t>COST</t>
  </si>
  <si>
    <t>DATE</t>
  </si>
  <si>
    <t>CURVE</t>
  </si>
  <si>
    <t>PERCENT</t>
  </si>
  <si>
    <t>AMOUNT</t>
  </si>
  <si>
    <t>RATE</t>
  </si>
  <si>
    <t>(DECREASE)</t>
  </si>
  <si>
    <t>STEAM PRODUCTION PLANT</t>
  </si>
  <si>
    <t>BLUNDELL</t>
  </si>
  <si>
    <t>Land Rights</t>
  </si>
  <si>
    <t>SQUARE</t>
  </si>
  <si>
    <t>Structures and Improvements</t>
  </si>
  <si>
    <t>120-R1.5</t>
  </si>
  <si>
    <t>Boiler Plant Equipment</t>
  </si>
  <si>
    <t>68-S0</t>
  </si>
  <si>
    <t>Turbogenerator Units</t>
  </si>
  <si>
    <t>57-S0</t>
  </si>
  <si>
    <t>Accessory Electric Equipment</t>
  </si>
  <si>
    <t>75-R2.5</t>
  </si>
  <si>
    <t>Miscellaneous Power Plant Equipment</t>
  </si>
  <si>
    <t>40-O1</t>
  </si>
  <si>
    <t>Reserve Amortization</t>
  </si>
  <si>
    <t>TOTAL BLUNDELL</t>
  </si>
  <si>
    <t>CARBON</t>
  </si>
  <si>
    <t>TOTAL CARBON</t>
  </si>
  <si>
    <t>CHOLLA</t>
  </si>
  <si>
    <t>TOTAL CHOLLA</t>
  </si>
  <si>
    <t>COLSTRIP</t>
  </si>
  <si>
    <t>TOTAL COLSTRIP</t>
  </si>
  <si>
    <t>CRAIG</t>
  </si>
  <si>
    <t>TOTAL CRAIG</t>
  </si>
  <si>
    <t>DAVE JOHNSTON</t>
  </si>
  <si>
    <t>TOTAL DAVE JOHNSTON</t>
  </si>
  <si>
    <t>GADSBY</t>
  </si>
  <si>
    <t>TOTAL GADSBY</t>
  </si>
  <si>
    <t>HAYDEN</t>
  </si>
  <si>
    <t>TOTAL HAYDEN</t>
  </si>
  <si>
    <t>HUNTER</t>
  </si>
  <si>
    <t>TOTAL HUNTER</t>
  </si>
  <si>
    <t>HUNTINGTON</t>
  </si>
  <si>
    <t>TOTAL HUNTINGTON</t>
  </si>
  <si>
    <t>JAMES RIVER</t>
  </si>
  <si>
    <t>TOTAL JAMES RIVER</t>
  </si>
  <si>
    <t>JIM BRIDGER</t>
  </si>
  <si>
    <t>TOTAL JIM BRIDGER</t>
  </si>
  <si>
    <t>NAUGHTON</t>
  </si>
  <si>
    <t>TOTAL NAUGHTON</t>
  </si>
  <si>
    <t>WYODAK</t>
  </si>
  <si>
    <t>TOTAL WYODAK</t>
  </si>
  <si>
    <t>TOTAL DEPRECIABLE STEAM PRODUCTION PLANT</t>
  </si>
  <si>
    <t>Water Rights</t>
  </si>
  <si>
    <t>Carbon</t>
  </si>
  <si>
    <t>Dave Johnston</t>
  </si>
  <si>
    <t>Gadsby</t>
  </si>
  <si>
    <t>Hunter</t>
  </si>
  <si>
    <t>Huntington</t>
  </si>
  <si>
    <t>JimBridger</t>
  </si>
  <si>
    <t>Naughton</t>
  </si>
  <si>
    <t>Wyodak</t>
  </si>
  <si>
    <t>Total Account 310.30 Water Rights</t>
  </si>
  <si>
    <t>TOTAL STEAM PRODUCTION PLANT</t>
  </si>
  <si>
    <t>HYDRAULIC PRODUCTION PLANT</t>
  </si>
  <si>
    <t>ASHTON/ST. ANTHONY</t>
  </si>
  <si>
    <t>Reservoirs, Dams and Waterways</t>
  </si>
  <si>
    <t>120-R2</t>
  </si>
  <si>
    <t>Waterwheels, Turbines and Generators</t>
  </si>
  <si>
    <t>90-L1.5</t>
  </si>
  <si>
    <t>70-L0</t>
  </si>
  <si>
    <t>75-R0.5</t>
  </si>
  <si>
    <t>Roads, Railroads and Bridges</t>
  </si>
  <si>
    <t>TOTAL ASHTON/ST. ANTHONY</t>
  </si>
  <si>
    <t>BEAR RIVER</t>
  </si>
  <si>
    <t>TOTAL BEAR RIVER</t>
  </si>
  <si>
    <t>BEND</t>
  </si>
  <si>
    <t>TOTAL BEND</t>
  </si>
  <si>
    <t>BIG FORK</t>
  </si>
  <si>
    <t>TOTAL BIG FORK</t>
  </si>
  <si>
    <t>CONDIT</t>
  </si>
  <si>
    <t>FULLY ACCRUED</t>
  </si>
  <si>
    <t>Flood Rights</t>
  </si>
  <si>
    <t>TOTAL CONDIT</t>
  </si>
  <si>
    <t>CUTLER</t>
  </si>
  <si>
    <t>TOTAL CUTLER</t>
  </si>
  <si>
    <t>EAGLE POINT</t>
  </si>
  <si>
    <t>TOTAL EAGLE POINT</t>
  </si>
  <si>
    <t>FOUNTAIN GREEN</t>
  </si>
  <si>
    <t>TOTAL FOUNTAIN GREEN</t>
  </si>
  <si>
    <t>GRANITE</t>
  </si>
  <si>
    <t>TOTAL GRANITE</t>
  </si>
  <si>
    <t>KLAMATH RIVER</t>
  </si>
  <si>
    <t>TOTAL KLAMATH RIVER</t>
  </si>
  <si>
    <t>KLAMATH RIVER - ACCELERATED</t>
  </si>
  <si>
    <t>TOTAL KLAMATH RIVER ACCELERATED</t>
  </si>
  <si>
    <t>LAST CHANCE</t>
  </si>
  <si>
    <t>TOTAL LAST CHANCE</t>
  </si>
  <si>
    <t>LIFTON</t>
  </si>
  <si>
    <t>TOTAL LIFTON</t>
  </si>
  <si>
    <t>MERWIN</t>
  </si>
  <si>
    <t>Fish/Wildlife</t>
  </si>
  <si>
    <t>TOTAL MERWIN</t>
  </si>
  <si>
    <t>NORTH UMPQUA</t>
  </si>
  <si>
    <t>TOTAL NORTH UMPQUA</t>
  </si>
  <si>
    <t>OLMSTED</t>
  </si>
  <si>
    <t>TOTAL OLMSTED</t>
  </si>
  <si>
    <t>PARIS</t>
  </si>
  <si>
    <t>TOTAL PARIS</t>
  </si>
  <si>
    <t>PIONEER</t>
  </si>
  <si>
    <t>TOTAL PIONEER</t>
  </si>
  <si>
    <t>PROSPECT # 1, 2 AND 4</t>
  </si>
  <si>
    <t>TOTAL PROSPECT # 1, 2 AND 4</t>
  </si>
  <si>
    <t>PROSPECT #3</t>
  </si>
  <si>
    <t>TOTAL PROSPECT #3</t>
  </si>
  <si>
    <t>SANTA CLARA</t>
  </si>
  <si>
    <t>TOTAL SANTA CLARA</t>
  </si>
  <si>
    <t>STAIRS</t>
  </si>
  <si>
    <t>TOTAL STAIRS</t>
  </si>
  <si>
    <t>SWIFT</t>
  </si>
  <si>
    <t>TOTAL SWIFT</t>
  </si>
  <si>
    <t>VIVA NAUGHTON</t>
  </si>
  <si>
    <t>TOTAL VIVA NAUGHTON</t>
  </si>
  <si>
    <t>WALLOWA FALLS</t>
  </si>
  <si>
    <t>TOTAL WALLOWA FALLS</t>
  </si>
  <si>
    <t>WEBER</t>
  </si>
  <si>
    <t>TOTAL WEBER</t>
  </si>
  <si>
    <t>YALE</t>
  </si>
  <si>
    <t>TOTAL YALE</t>
  </si>
  <si>
    <t>HYDRO DECOMMISSIONING RESERVE</t>
  </si>
  <si>
    <t>TOTAL HYDRAULIC PRODUCTION</t>
  </si>
  <si>
    <t>OTHER PRODUCTION PLANT</t>
  </si>
  <si>
    <t>CHEHALIS</t>
  </si>
  <si>
    <t>70-S2.5</t>
  </si>
  <si>
    <t>Fuel Holders, Producers and Accessories</t>
  </si>
  <si>
    <t>50-R2</t>
  </si>
  <si>
    <t>Prime Movers</t>
  </si>
  <si>
    <t>45-R2.5</t>
  </si>
  <si>
    <t>Generators</t>
  </si>
  <si>
    <t>70-R3</t>
  </si>
  <si>
    <t>60-R3</t>
  </si>
  <si>
    <t>TOTAL CHEHALIS</t>
  </si>
  <si>
    <t>CURRANT CREEK</t>
  </si>
  <si>
    <t>TOTAL CURRANT CREEK</t>
  </si>
  <si>
    <t>HERMISTON</t>
  </si>
  <si>
    <t>TOTAL HERMISTON</t>
  </si>
  <si>
    <t>LAKE SIDE</t>
  </si>
  <si>
    <t>TOTAL LAKE SIDE</t>
  </si>
  <si>
    <t>GADBSY PEAKER UNIT 4-6</t>
  </si>
  <si>
    <t>TOTAL GADBSY PEAKER UNIT 4-6</t>
  </si>
  <si>
    <t>LITTLE MOUNTAIN</t>
  </si>
  <si>
    <t>TOTAL LITTLE MOUNTAIN</t>
  </si>
  <si>
    <t>DUNLAP - WIND</t>
  </si>
  <si>
    <t>70-R1</t>
  </si>
  <si>
    <t>60-R2.5</t>
  </si>
  <si>
    <t>TOTAL DUNLAP - WIND</t>
  </si>
  <si>
    <t>FOOTE CREEK - WIND</t>
  </si>
  <si>
    <t>TOTAL FOOTE CREEK - WIND</t>
  </si>
  <si>
    <t>GLENROCK - WIND</t>
  </si>
  <si>
    <t>TOTAL GLENROCK - WIND</t>
  </si>
  <si>
    <t>GOODNOE HILLS - WIND</t>
  </si>
  <si>
    <t>TOTAL GOODNOE HILLS - WIND</t>
  </si>
  <si>
    <t>HIGH PLAINS / MCFADDEN - WIND</t>
  </si>
  <si>
    <t>TOTAL HIGH PLAINS / MCFADDEN - WIND</t>
  </si>
  <si>
    <t>LEANING JUNIPER - WIND</t>
  </si>
  <si>
    <t>TOTAL LEANING JUMPER - WIND</t>
  </si>
  <si>
    <t>MARENGO - WIND</t>
  </si>
  <si>
    <t>TOTAL MARENGO - WIND</t>
  </si>
  <si>
    <t>SEVEN MILE HILL - WIND</t>
  </si>
  <si>
    <t>TOTAL SEVEN MILE HILL - WIND</t>
  </si>
  <si>
    <t>SOLAR GENERATING</t>
  </si>
  <si>
    <t>Generators - Atlantic City</t>
  </si>
  <si>
    <t>Generators - Canyon Lands</t>
  </si>
  <si>
    <t>Generators - Green River</t>
  </si>
  <si>
    <t>Generators - Oregon High Desert</t>
  </si>
  <si>
    <t>TOTAL SOLAR GENERATING</t>
  </si>
  <si>
    <t>MOBILE GENERATORS</t>
  </si>
  <si>
    <t>East Side Mobile Generator</t>
  </si>
  <si>
    <t xml:space="preserve">          </t>
  </si>
  <si>
    <t>West Side Mobile Generator</t>
  </si>
  <si>
    <t>TOTAL MOBILE GENERATORS</t>
  </si>
  <si>
    <t>TOTAL DEPRECIABLE OTHER PRODUCTION</t>
  </si>
  <si>
    <t>Water Rights - Lakeside</t>
  </si>
  <si>
    <t>Water Rights - Currant Creek</t>
  </si>
  <si>
    <t>TOTAL OTHER PRODUCTION</t>
  </si>
  <si>
    <t>TOTAL PRODUCTION PLANT</t>
  </si>
  <si>
    <t>TRANSMISSION PLANT*</t>
  </si>
  <si>
    <t>Rights-of-Way</t>
  </si>
  <si>
    <t>75-R4</t>
  </si>
  <si>
    <t>Station Equipment</t>
  </si>
  <si>
    <t>58-S0</t>
  </si>
  <si>
    <t>Supervisory Equipment</t>
  </si>
  <si>
    <t>Towers and Fixtures</t>
  </si>
  <si>
    <t>68-R4</t>
  </si>
  <si>
    <t>Poles and Fixtures</t>
  </si>
  <si>
    <t>60-R2</t>
  </si>
  <si>
    <t>Overhead Conductors and Devices</t>
  </si>
  <si>
    <t>63-R3</t>
  </si>
  <si>
    <t>Underground Conduit</t>
  </si>
  <si>
    <t>Underground Conductors and Devices</t>
  </si>
  <si>
    <t>Roads and Trails</t>
  </si>
  <si>
    <t>70-R5</t>
  </si>
  <si>
    <t>TOTAL TRANSMISSION PLANT</t>
  </si>
  <si>
    <t>55-R1</t>
  </si>
  <si>
    <t>Poles, Towers and Fixtures</t>
  </si>
  <si>
    <t>Line Transformers</t>
  </si>
  <si>
    <t>Overhead Services</t>
  </si>
  <si>
    <t>Underground Services</t>
  </si>
  <si>
    <t>55-R4</t>
  </si>
  <si>
    <t>Meters</t>
  </si>
  <si>
    <t>Installations on Customer Premises</t>
  </si>
  <si>
    <t>Street Lighting and Signal Systems</t>
  </si>
  <si>
    <t>WASHINGTON -  DISTRIBUTION</t>
  </si>
  <si>
    <t>50-R3</t>
  </si>
  <si>
    <t>53-R1</t>
  </si>
  <si>
    <t>52-R1.5</t>
  </si>
  <si>
    <t>60-R1</t>
  </si>
  <si>
    <t>43-R2</t>
  </si>
  <si>
    <t>25-S5</t>
  </si>
  <si>
    <t>30-L0</t>
  </si>
  <si>
    <t>45-R1</t>
  </si>
  <si>
    <t>TOTAL WASHINGTON - DISTRIBUTION</t>
  </si>
  <si>
    <t>GENERAL PLANT</t>
  </si>
  <si>
    <t>OREGON - GENERAL</t>
  </si>
  <si>
    <t>58-R1</t>
  </si>
  <si>
    <t>Transportation Equipment - Light Trucks and Vans</t>
  </si>
  <si>
    <t>12-L2.5</t>
  </si>
  <si>
    <t>Transportation Equipment - Medium Trucks</t>
  </si>
  <si>
    <t>16-L3</t>
  </si>
  <si>
    <t>Transportation Equipment - Trailers</t>
  </si>
  <si>
    <t>34-L2</t>
  </si>
  <si>
    <t>Light Power Operated Equipment</t>
  </si>
  <si>
    <t>9-L3</t>
  </si>
  <si>
    <t>Heavy Power Operated Equipment</t>
  </si>
  <si>
    <t>15-L1</t>
  </si>
  <si>
    <t>TOTAL OREGON - GENERAL</t>
  </si>
  <si>
    <t>WASHINGTON - GENERAL</t>
  </si>
  <si>
    <t>40-R3</t>
  </si>
  <si>
    <t>13-L2.5</t>
  </si>
  <si>
    <t>16-L2.5</t>
  </si>
  <si>
    <t>33-S0.5</t>
  </si>
  <si>
    <t>10-R4</t>
  </si>
  <si>
    <t>13-L1.5</t>
  </si>
  <si>
    <t>TOTAL WASHINGTON - GENERAL</t>
  </si>
  <si>
    <t>WYOMING - GENERAL*</t>
  </si>
  <si>
    <t>50-SQ</t>
  </si>
  <si>
    <t>13-S1.5</t>
  </si>
  <si>
    <t>15-L1.5</t>
  </si>
  <si>
    <t>15-L0</t>
  </si>
  <si>
    <t>TOTAL WYOMING - GENERAL</t>
  </si>
  <si>
    <t>CALIFORNIA - GENERAL</t>
  </si>
  <si>
    <t>10-S3</t>
  </si>
  <si>
    <t>15-L2</t>
  </si>
  <si>
    <t>35-R2</t>
  </si>
  <si>
    <t>8-R4</t>
  </si>
  <si>
    <t>14-L1.5</t>
  </si>
  <si>
    <t>TOTAL CALIFORNIA - GENERAL</t>
  </si>
  <si>
    <t>UTAH - GENERAL*</t>
  </si>
  <si>
    <t>45-S0</t>
  </si>
  <si>
    <t>12-L3</t>
  </si>
  <si>
    <t>Aircraft</t>
  </si>
  <si>
    <t>10-SQ</t>
  </si>
  <si>
    <t>16-L2</t>
  </si>
  <si>
    <t>14-L0.5</t>
  </si>
  <si>
    <t>TOTAL UTAH - GENERAL</t>
  </si>
  <si>
    <t>IDAHO - GENERAL*</t>
  </si>
  <si>
    <t>55-R3</t>
  </si>
  <si>
    <t>12-S2</t>
  </si>
  <si>
    <t>18-L0.5</t>
  </si>
  <si>
    <t>TOTAL IDAHO - GENERAL</t>
  </si>
  <si>
    <t>AZ, CO, MT, ETC. - GENERAL</t>
  </si>
  <si>
    <t>45-R2</t>
  </si>
  <si>
    <t>16-R2</t>
  </si>
  <si>
    <t>19-R2.5</t>
  </si>
  <si>
    <t>25-R1.5</t>
  </si>
  <si>
    <t>25-R2</t>
  </si>
  <si>
    <t>TOTAL AZ, CO, MT, ETC. - GENERAL</t>
  </si>
  <si>
    <t>TOTAL GENERAL PLANT</t>
  </si>
  <si>
    <t>UTAH MINING</t>
  </si>
  <si>
    <t>40-S1</t>
  </si>
  <si>
    <t>Structures and Improvements - Prep Plant</t>
  </si>
  <si>
    <t>60-S2</t>
  </si>
  <si>
    <t>Surface Processing Equipment - Prep Plant</t>
  </si>
  <si>
    <t>Surface Electric Power Facilities</t>
  </si>
  <si>
    <t>Underground Equipment</t>
  </si>
  <si>
    <t>12-L1</t>
  </si>
  <si>
    <t>Longwall Equipment</t>
  </si>
  <si>
    <t>10-L4</t>
  </si>
  <si>
    <t>Vehicles</t>
  </si>
  <si>
    <t>14-L2.5</t>
  </si>
  <si>
    <t>Heavy Construction Equipment</t>
  </si>
  <si>
    <t>20-R2.5</t>
  </si>
  <si>
    <t>Miscellaneous Equipment</t>
  </si>
  <si>
    <t>Computer Equipment</t>
  </si>
  <si>
    <t>9-S2</t>
  </si>
  <si>
    <t>Mine Development</t>
  </si>
  <si>
    <t>TOTAL UTAH MINING</t>
  </si>
  <si>
    <t>Estimated decommissioning costs are $6,633,750</t>
  </si>
  <si>
    <t>*</t>
  </si>
  <si>
    <t xml:space="preserve">Depreciation rates transmission plant and for Utah, Wyoming and Idaho distribution and general plant are based actual plant and reserve balances as of June 30, 2013.  </t>
  </si>
  <si>
    <t xml:space="preserve">  The annual accrual amounts shown in this schedule are calculated by applying these rates to December 31, 2013 projected balances.</t>
  </si>
  <si>
    <t>UE-130052</t>
  </si>
  <si>
    <t>ORIGINAL FILING modified by 1st and 2nd SUPPLEMENTALS</t>
  </si>
  <si>
    <t>Factor</t>
  </si>
  <si>
    <t>WA %</t>
  </si>
  <si>
    <t>CAGW</t>
  </si>
  <si>
    <t>JBG</t>
  </si>
  <si>
    <t>SUPPLEMENTAL</t>
  </si>
  <si>
    <t>(a)</t>
  </si>
  <si>
    <t>CAGE</t>
  </si>
  <si>
    <t>WA</t>
  </si>
  <si>
    <t>TOTAL WA Allocated</t>
  </si>
  <si>
    <t>Total Washington Allocation in original filing</t>
  </si>
  <si>
    <t>Total Washington Supplemental July 2013 Impact</t>
  </si>
  <si>
    <t>Total Washington Supplemental September  2013 Impact</t>
  </si>
  <si>
    <t>Adjusted Washington Allocation</t>
  </si>
  <si>
    <t>CAEE</t>
  </si>
  <si>
    <t>**</t>
  </si>
  <si>
    <t>Assets and associated depreciation rates that remained unchanged from the initial filing and not reflected in Attachment 1 to Order 01.</t>
  </si>
  <si>
    <t>1st Supplemental</t>
  </si>
  <si>
    <t>2nd Supplemental</t>
  </si>
  <si>
    <t>Total Adjustment</t>
  </si>
  <si>
    <t>PACIFICORP d/b/a PACIFIC POWER &amp; LIGHT COMPANY</t>
  </si>
  <si>
    <t>TRANSMISSION PLANT</t>
  </si>
  <si>
    <t>TRANSMISSION SPLIT</t>
  </si>
  <si>
    <t>Total</t>
  </si>
  <si>
    <t>Transmission - East</t>
  </si>
  <si>
    <t>Transmission - West</t>
  </si>
  <si>
    <t>Plant</t>
  </si>
  <si>
    <t>Supplemental 1
 Depn Change</t>
  </si>
  <si>
    <t>WA Allocated
CAGW %</t>
  </si>
  <si>
    <t>Supplemental 2
 Depn Change</t>
  </si>
  <si>
    <t>CAGE %</t>
  </si>
  <si>
    <t>CAGW %</t>
  </si>
  <si>
    <t>Washington Allocated</t>
  </si>
  <si>
    <t>See Transmission Plant 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</si>
</sst>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\-yyyy"/>
    <numFmt numFmtId="166" formatCode="0.000%"/>
    <numFmt numFmtId="167" formatCode="0.0000%"/>
    <numFmt numFmtId="168" formatCode="&quot;$&quot;###0;[Red]\(&quot;$&quot;###0\)"/>
    <numFmt numFmtId="169" formatCode="0.0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1"/>
      <color theme="1"/>
      <name val="Times New Roman"/>
      <family val="2"/>
    </font>
    <font>
      <b/>
      <sz val="11"/>
      <color theme="1"/>
      <name val="Times New Roman"/>
      <family val="1"/>
    </font>
    <font>
      <u/>
      <sz val="11"/>
      <color theme="1"/>
      <name val="Times New Roman"/>
      <family val="2"/>
    </font>
    <font>
      <sz val="8"/>
      <color theme="1"/>
      <name val="Times New Roman"/>
      <family val="2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84">
    <xf numFmtId="0" fontId="0" fillId="0" borderId="0"/>
    <xf numFmtId="43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8" fontId="16" fillId="0" borderId="0" applyFont="0" applyFill="0" applyBorder="0" applyProtection="0">
      <alignment horizontal="right"/>
    </xf>
    <xf numFmtId="5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169" fontId="17" fillId="0" borderId="0" applyNumberFormat="0" applyFill="0" applyBorder="0" applyAlignment="0" applyProtection="0"/>
    <xf numFmtId="0" fontId="18" fillId="0" borderId="12" applyNumberFormat="0" applyBorder="0" applyAlignment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1" fillId="0" borderId="0"/>
    <xf numFmtId="0" fontId="1" fillId="0" borderId="0"/>
    <xf numFmtId="12" fontId="19" fillId="2" borderId="13">
      <alignment horizontal="left"/>
    </xf>
    <xf numFmtId="4" fontId="20" fillId="3" borderId="14" applyNumberFormat="0" applyProtection="0">
      <alignment vertical="center"/>
    </xf>
    <xf numFmtId="4" fontId="21" fillId="4" borderId="14" applyNumberFormat="0" applyProtection="0">
      <alignment vertical="center"/>
    </xf>
    <xf numFmtId="4" fontId="20" fillId="4" borderId="14" applyNumberFormat="0" applyProtection="0">
      <alignment horizontal="left" vertical="center" indent="1"/>
    </xf>
    <xf numFmtId="0" fontId="20" fillId="4" borderId="14" applyNumberFormat="0" applyProtection="0">
      <alignment horizontal="left" vertical="top" indent="1"/>
    </xf>
    <xf numFmtId="4" fontId="20" fillId="5" borderId="14" applyNumberFormat="0" applyProtection="0"/>
    <xf numFmtId="4" fontId="20" fillId="5" borderId="0" applyNumberFormat="0" applyProtection="0">
      <alignment horizontal="left" vertical="center" indent="1"/>
    </xf>
    <xf numFmtId="4" fontId="22" fillId="6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8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10" borderId="14" applyNumberFormat="0" applyProtection="0">
      <alignment horizontal="right" vertical="center"/>
    </xf>
    <xf numFmtId="4" fontId="22" fillId="11" borderId="14" applyNumberFormat="0" applyProtection="0">
      <alignment horizontal="right" vertical="center"/>
    </xf>
    <xf numFmtId="4" fontId="22" fillId="12" borderId="14" applyNumberFormat="0" applyProtection="0">
      <alignment horizontal="right" vertical="center"/>
    </xf>
    <xf numFmtId="4" fontId="22" fillId="13" borderId="14" applyNumberFormat="0" applyProtection="0">
      <alignment horizontal="right" vertical="center"/>
    </xf>
    <xf numFmtId="4" fontId="22" fillId="14" borderId="14" applyNumberFormat="0" applyProtection="0">
      <alignment horizontal="right" vertical="center"/>
    </xf>
    <xf numFmtId="4" fontId="20" fillId="15" borderId="15" applyNumberFormat="0" applyProtection="0">
      <alignment horizontal="left" vertical="center" indent="1"/>
    </xf>
    <xf numFmtId="4" fontId="22" fillId="16" borderId="0" applyNumberFormat="0" applyProtection="0">
      <alignment horizontal="left" indent="1"/>
    </xf>
    <xf numFmtId="4" fontId="23" fillId="17" borderId="0" applyNumberFormat="0" applyProtection="0">
      <alignment horizontal="left" vertical="center" indent="1"/>
    </xf>
    <xf numFmtId="4" fontId="22" fillId="18" borderId="14" applyNumberFormat="0" applyProtection="0">
      <alignment horizontal="right" vertical="center"/>
    </xf>
    <xf numFmtId="4" fontId="24" fillId="19" borderId="0" applyNumberFormat="0" applyProtection="0">
      <alignment horizontal="left" indent="1"/>
    </xf>
    <xf numFmtId="4" fontId="25" fillId="20" borderId="0" applyNumberFormat="0" applyProtection="0"/>
    <xf numFmtId="0" fontId="5" fillId="17" borderId="14" applyNumberFormat="0" applyProtection="0">
      <alignment horizontal="left" vertical="center" indent="1"/>
    </xf>
    <xf numFmtId="0" fontId="5" fillId="17" borderId="14" applyNumberFormat="0" applyProtection="0">
      <alignment horizontal="left" vertical="top" indent="1"/>
    </xf>
    <xf numFmtId="0" fontId="5" fillId="5" borderId="14" applyNumberFormat="0" applyProtection="0">
      <alignment horizontal="left" vertical="center" indent="1"/>
    </xf>
    <xf numFmtId="0" fontId="5" fillId="5" borderId="14" applyNumberFormat="0" applyProtection="0">
      <alignment horizontal="left" vertical="top" indent="1"/>
    </xf>
    <xf numFmtId="0" fontId="5" fillId="21" borderId="14" applyNumberFormat="0" applyProtection="0">
      <alignment horizontal="left" vertical="center" indent="1"/>
    </xf>
    <xf numFmtId="0" fontId="5" fillId="21" borderId="14" applyNumberFormat="0" applyProtection="0">
      <alignment horizontal="left" vertical="top" indent="1"/>
    </xf>
    <xf numFmtId="0" fontId="5" fillId="22" borderId="14" applyNumberFormat="0" applyProtection="0">
      <alignment horizontal="left" vertical="center" indent="1"/>
    </xf>
    <xf numFmtId="0" fontId="5" fillId="22" borderId="14" applyNumberFormat="0" applyProtection="0">
      <alignment horizontal="left" vertical="top" indent="1"/>
    </xf>
    <xf numFmtId="4" fontId="22" fillId="23" borderId="14" applyNumberFormat="0" applyProtection="0">
      <alignment vertical="center"/>
    </xf>
    <xf numFmtId="4" fontId="26" fillId="23" borderId="14" applyNumberFormat="0" applyProtection="0">
      <alignment vertical="center"/>
    </xf>
    <xf numFmtId="4" fontId="22" fillId="23" borderId="14" applyNumberFormat="0" applyProtection="0">
      <alignment horizontal="left" vertical="center" indent="1"/>
    </xf>
    <xf numFmtId="0" fontId="22" fillId="23" borderId="14" applyNumberFormat="0" applyProtection="0">
      <alignment horizontal="left" vertical="top" indent="1"/>
    </xf>
    <xf numFmtId="4" fontId="22" fillId="0" borderId="14" applyNumberFormat="0" applyProtection="0">
      <alignment horizontal="right" vertical="center"/>
    </xf>
    <xf numFmtId="4" fontId="26" fillId="16" borderId="14" applyNumberFormat="0" applyProtection="0">
      <alignment horizontal="right" vertical="center"/>
    </xf>
    <xf numFmtId="4" fontId="22" fillId="0" borderId="14" applyNumberFormat="0" applyProtection="0">
      <alignment horizontal="left" vertical="center" indent="1"/>
    </xf>
    <xf numFmtId="0" fontId="22" fillId="5" borderId="14" applyNumberFormat="0" applyProtection="0">
      <alignment horizontal="left" vertical="top"/>
    </xf>
    <xf numFmtId="4" fontId="27" fillId="24" borderId="0" applyNumberFormat="0" applyProtection="0">
      <alignment horizontal="left"/>
    </xf>
    <xf numFmtId="4" fontId="28" fillId="0" borderId="0" applyNumberFormat="0" applyProtection="0">
      <alignment horizontal="left" vertical="center"/>
    </xf>
    <xf numFmtId="4" fontId="29" fillId="16" borderId="14" applyNumberFormat="0" applyProtection="0">
      <alignment horizontal="right" vertical="center"/>
    </xf>
    <xf numFmtId="37" fontId="18" fillId="4" borderId="0" applyNumberFormat="0" applyBorder="0" applyAlignment="0" applyProtection="0"/>
    <xf numFmtId="37" fontId="18" fillId="0" borderId="0"/>
    <xf numFmtId="3" fontId="30" fillId="25" borderId="16" applyProtection="0"/>
  </cellStyleXfs>
  <cellXfs count="161">
    <xf numFmtId="0" fontId="0" fillId="0" borderId="0" xfId="0"/>
    <xf numFmtId="0" fontId="5" fillId="0" borderId="0" xfId="0" applyFont="1" applyFill="1" applyAlignment="1">
      <alignment horizontal="centerContinuous"/>
    </xf>
    <xf numFmtId="164" fontId="5" fillId="0" borderId="0" xfId="1" applyNumberFormat="1" applyFont="1" applyFill="1" applyAlignment="1">
      <alignment horizontal="centerContinuous"/>
    </xf>
    <xf numFmtId="43" fontId="5" fillId="0" borderId="0" xfId="1" applyFont="1" applyFill="1"/>
    <xf numFmtId="0" fontId="5" fillId="0" borderId="0" xfId="0" applyFont="1" applyFill="1"/>
    <xf numFmtId="43" fontId="5" fillId="0" borderId="0" xfId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164" fontId="5" fillId="0" borderId="0" xfId="1" applyNumberFormat="1" applyFont="1" applyFill="1"/>
    <xf numFmtId="43" fontId="5" fillId="0" borderId="0" xfId="1" applyFont="1" applyFill="1" applyAlignment="1">
      <alignment horizontal="center"/>
    </xf>
    <xf numFmtId="43" fontId="6" fillId="0" borderId="0" xfId="1" applyFont="1" applyFill="1" applyAlignment="1">
      <alignment horizontal="center"/>
    </xf>
    <xf numFmtId="0" fontId="6" fillId="0" borderId="0" xfId="3" applyFont="1" applyFill="1" applyAlignment="1">
      <alignment horizontal="center"/>
    </xf>
    <xf numFmtId="37" fontId="6" fillId="0" borderId="0" xfId="3" applyNumberFormat="1" applyFont="1" applyFill="1" applyAlignment="1">
      <alignment horizontal="center"/>
    </xf>
    <xf numFmtId="0" fontId="5" fillId="0" borderId="0" xfId="3" applyNumberFormat="1" applyFont="1" applyFill="1" applyAlignment="1">
      <alignment horizontal="centerContinuous"/>
    </xf>
    <xf numFmtId="39" fontId="5" fillId="0" borderId="0" xfId="3" applyNumberFormat="1" applyFont="1" applyFill="1" applyAlignment="1">
      <alignment horizontal="centerContinuous"/>
    </xf>
    <xf numFmtId="0" fontId="6" fillId="0" borderId="2" xfId="3" applyFont="1" applyFill="1" applyBorder="1" applyAlignment="1">
      <alignment horizontal="center"/>
    </xf>
    <xf numFmtId="39" fontId="6" fillId="0" borderId="2" xfId="3" applyNumberFormat="1" applyFont="1" applyFill="1" applyBorder="1" applyAlignment="1">
      <alignment horizontal="center"/>
    </xf>
    <xf numFmtId="0" fontId="6" fillId="0" borderId="0" xfId="3" applyNumberFormat="1" applyFont="1" applyFill="1" applyBorder="1" applyAlignment="1">
      <alignment horizontal="center"/>
    </xf>
    <xf numFmtId="43" fontId="8" fillId="0" borderId="0" xfId="1" applyFont="1" applyFill="1" applyAlignment="1">
      <alignment horizontal="center"/>
    </xf>
    <xf numFmtId="0" fontId="6" fillId="0" borderId="1" xfId="4" applyFont="1" applyFill="1" applyBorder="1" applyAlignment="1">
      <alignment horizontal="center"/>
    </xf>
    <xf numFmtId="0" fontId="6" fillId="0" borderId="1" xfId="3" applyFont="1" applyFill="1" applyBorder="1" applyAlignment="1">
      <alignment horizontal="center"/>
    </xf>
    <xf numFmtId="37" fontId="6" fillId="0" borderId="1" xfId="3" applyNumberFormat="1" applyFont="1" applyFill="1" applyBorder="1" applyAlignment="1">
      <alignment horizontal="center"/>
    </xf>
    <xf numFmtId="39" fontId="6" fillId="0" borderId="1" xfId="3" applyNumberFormat="1" applyFont="1" applyFill="1" applyBorder="1" applyAlignment="1">
      <alignment horizontal="center"/>
    </xf>
    <xf numFmtId="0" fontId="6" fillId="0" borderId="0" xfId="3" applyNumberFormat="1" applyFont="1" applyFill="1" applyAlignment="1">
      <alignment horizontal="center"/>
    </xf>
    <xf numFmtId="37" fontId="6" fillId="0" borderId="0" xfId="1" applyNumberFormat="1" applyFont="1" applyFill="1" applyAlignment="1">
      <alignment horizontal="center"/>
    </xf>
    <xf numFmtId="37" fontId="6" fillId="0" borderId="0" xfId="4" applyNumberFormat="1" applyFont="1" applyFill="1" applyAlignment="1">
      <alignment horizontal="center"/>
    </xf>
    <xf numFmtId="164" fontId="6" fillId="0" borderId="0" xfId="1" applyNumberFormat="1" applyFont="1" applyFill="1" applyAlignment="1">
      <alignment horizontal="center"/>
    </xf>
    <xf numFmtId="164" fontId="5" fillId="0" borderId="0" xfId="1" applyNumberFormat="1" applyFont="1" applyFill="1" applyBorder="1" applyAlignment="1">
      <alignment horizontal="right"/>
    </xf>
    <xf numFmtId="164" fontId="5" fillId="0" borderId="3" xfId="1" applyNumberFormat="1" applyFont="1" applyFill="1" applyBorder="1" applyAlignment="1">
      <alignment horizontal="right"/>
    </xf>
    <xf numFmtId="164" fontId="5" fillId="0" borderId="0" xfId="1" applyNumberFormat="1" applyFont="1" applyFill="1" applyAlignment="1">
      <alignment horizontal="right"/>
    </xf>
    <xf numFmtId="164" fontId="5" fillId="0" borderId="4" xfId="1" applyNumberFormat="1" applyFont="1" applyFill="1" applyBorder="1" applyAlignment="1">
      <alignment horizontal="right"/>
    </xf>
    <xf numFmtId="164" fontId="6" fillId="0" borderId="0" xfId="1" applyNumberFormat="1" applyFont="1" applyFill="1" applyBorder="1" applyAlignment="1">
      <alignment horizontal="right"/>
    </xf>
    <xf numFmtId="164" fontId="5" fillId="0" borderId="1" xfId="1" applyNumberFormat="1" applyFont="1" applyFill="1" applyBorder="1" applyAlignment="1">
      <alignment horizontal="right"/>
    </xf>
    <xf numFmtId="40" fontId="5" fillId="0" borderId="0" xfId="1" applyNumberFormat="1" applyFont="1" applyFill="1" applyAlignment="1">
      <alignment horizontal="center"/>
    </xf>
    <xf numFmtId="39" fontId="5" fillId="0" borderId="0" xfId="1" applyNumberFormat="1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43" fontId="5" fillId="0" borderId="0" xfId="1" applyFont="1" applyFill="1" applyBorder="1" applyAlignment="1">
      <alignment horizontal="right"/>
    </xf>
    <xf numFmtId="165" fontId="5" fillId="0" borderId="0" xfId="1" applyNumberFormat="1" applyFont="1" applyFill="1" applyBorder="1" applyAlignment="1">
      <alignment horizontal="center"/>
    </xf>
    <xf numFmtId="37" fontId="5" fillId="0" borderId="0" xfId="1" applyNumberFormat="1" applyFont="1" applyFill="1" applyBorder="1" applyAlignment="1">
      <alignment horizontal="center"/>
    </xf>
    <xf numFmtId="39" fontId="5" fillId="0" borderId="0" xfId="1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164" fontId="6" fillId="0" borderId="1" xfId="1" applyNumberFormat="1" applyFont="1" applyFill="1" applyBorder="1" applyAlignment="1">
      <alignment horizontal="right"/>
    </xf>
    <xf numFmtId="164" fontId="6" fillId="0" borderId="3" xfId="1" applyNumberFormat="1" applyFont="1" applyFill="1" applyBorder="1" applyAlignment="1">
      <alignment horizontal="right"/>
    </xf>
    <xf numFmtId="164" fontId="6" fillId="0" borderId="4" xfId="1" applyNumberFormat="1" applyFont="1" applyFill="1" applyBorder="1" applyAlignment="1">
      <alignment horizontal="right"/>
    </xf>
    <xf numFmtId="164" fontId="5" fillId="0" borderId="0" xfId="1" applyNumberFormat="1" applyFont="1" applyFill="1" applyAlignment="1">
      <alignment horizontal="center"/>
    </xf>
    <xf numFmtId="0" fontId="6" fillId="0" borderId="0" xfId="15" applyFont="1" applyFill="1" applyBorder="1" applyAlignment="1">
      <alignment horizontal="right"/>
    </xf>
    <xf numFmtId="43" fontId="6" fillId="0" borderId="0" xfId="1" applyFont="1" applyFill="1" applyAlignment="1"/>
    <xf numFmtId="0" fontId="6" fillId="0" borderId="0" xfId="0" applyFont="1" applyFill="1"/>
    <xf numFmtId="0" fontId="6" fillId="0" borderId="0" xfId="0" applyFont="1" applyFill="1" applyAlignment="1">
      <alignment horizontal="centerContinuous"/>
    </xf>
    <xf numFmtId="43" fontId="6" fillId="0" borderId="0" xfId="1" applyFont="1" applyFill="1" applyAlignment="1">
      <alignment horizontal="centerContinuous"/>
    </xf>
    <xf numFmtId="37" fontId="6" fillId="0" borderId="0" xfId="1" applyNumberFormat="1" applyFont="1" applyFill="1" applyAlignment="1">
      <alignment horizontal="centerContinuous"/>
    </xf>
    <xf numFmtId="164" fontId="6" fillId="0" borderId="0" xfId="1" applyNumberFormat="1" applyFont="1" applyFill="1" applyAlignment="1">
      <alignment horizontal="centerContinuous"/>
    </xf>
    <xf numFmtId="40" fontId="6" fillId="0" borderId="0" xfId="1" applyNumberFormat="1" applyFont="1" applyFill="1" applyAlignment="1">
      <alignment horizontal="centerContinuous"/>
    </xf>
    <xf numFmtId="39" fontId="6" fillId="0" borderId="0" xfId="1" applyNumberFormat="1" applyFont="1" applyFill="1" applyAlignment="1">
      <alignment horizontal="centerContinuous"/>
    </xf>
    <xf numFmtId="0" fontId="6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Continuous"/>
    </xf>
    <xf numFmtId="0" fontId="5" fillId="0" borderId="1" xfId="0" applyFont="1" applyFill="1" applyBorder="1" applyAlignment="1">
      <alignment horizontal="centerContinuous"/>
    </xf>
    <xf numFmtId="37" fontId="5" fillId="0" borderId="1" xfId="1" applyNumberFormat="1" applyFont="1" applyFill="1" applyBorder="1" applyAlignment="1">
      <alignment horizontal="centerContinuous"/>
    </xf>
    <xf numFmtId="43" fontId="5" fillId="0" borderId="1" xfId="1" applyFont="1" applyFill="1" applyBorder="1" applyAlignment="1">
      <alignment horizontal="centerContinuous"/>
    </xf>
    <xf numFmtId="164" fontId="5" fillId="0" borderId="1" xfId="1" applyNumberFormat="1" applyFont="1" applyFill="1" applyBorder="1" applyAlignment="1">
      <alignment horizontal="centerContinuous"/>
    </xf>
    <xf numFmtId="40" fontId="5" fillId="0" borderId="1" xfId="1" applyNumberFormat="1" applyFont="1" applyFill="1" applyBorder="1" applyAlignment="1">
      <alignment horizontal="centerContinuous"/>
    </xf>
    <xf numFmtId="39" fontId="5" fillId="0" borderId="1" xfId="1" applyNumberFormat="1" applyFont="1" applyFill="1" applyBorder="1" applyAlignment="1">
      <alignment horizontal="centerContinuous"/>
    </xf>
    <xf numFmtId="0" fontId="5" fillId="0" borderId="0" xfId="0" quotePrefix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4" fontId="6" fillId="0" borderId="1" xfId="1" applyNumberFormat="1" applyFont="1" applyFill="1" applyBorder="1" applyAlignment="1">
      <alignment horizontal="center"/>
    </xf>
    <xf numFmtId="37" fontId="6" fillId="0" borderId="0" xfId="0" applyNumberFormat="1" applyFont="1" applyFill="1" applyAlignment="1">
      <alignment horizontal="center"/>
    </xf>
    <xf numFmtId="37" fontId="5" fillId="0" borderId="0" xfId="1" applyNumberFormat="1" applyFont="1" applyFill="1" applyAlignment="1">
      <alignment horizontal="center"/>
    </xf>
    <xf numFmtId="39" fontId="5" fillId="0" borderId="0" xfId="1" applyNumberFormat="1" applyFont="1" applyFill="1" applyAlignment="1">
      <alignment horizontal="center"/>
    </xf>
    <xf numFmtId="43" fontId="9" fillId="0" borderId="0" xfId="1" applyFont="1" applyFill="1"/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left" indent="2"/>
    </xf>
    <xf numFmtId="164" fontId="5" fillId="0" borderId="0" xfId="1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37" fontId="5" fillId="0" borderId="0" xfId="1" applyNumberFormat="1" applyFont="1" applyFill="1"/>
    <xf numFmtId="40" fontId="5" fillId="0" borderId="0" xfId="0" applyNumberFormat="1" applyFont="1" applyFill="1"/>
    <xf numFmtId="0" fontId="0" fillId="0" borderId="0" xfId="0" applyFill="1" applyAlignment="1">
      <alignment horizontal="center"/>
    </xf>
    <xf numFmtId="10" fontId="0" fillId="0" borderId="0" xfId="2" applyNumberFormat="1" applyFont="1" applyFill="1" applyAlignment="1">
      <alignment horizontal="center"/>
    </xf>
    <xf numFmtId="0" fontId="6" fillId="0" borderId="0" xfId="0" applyFont="1" applyFill="1" applyAlignment="1">
      <alignment horizontal="left" indent="2"/>
    </xf>
    <xf numFmtId="40" fontId="5" fillId="0" borderId="0" xfId="1" applyNumberFormat="1" applyFont="1" applyFill="1" applyBorder="1" applyAlignment="1">
      <alignment horizontal="center"/>
    </xf>
    <xf numFmtId="0" fontId="6" fillId="0" borderId="0" xfId="0" applyFont="1" applyFill="1" applyAlignment="1"/>
    <xf numFmtId="0" fontId="6" fillId="0" borderId="0" xfId="0" applyFont="1" applyFill="1" applyBorder="1" applyAlignment="1">
      <alignment horizontal="center"/>
    </xf>
    <xf numFmtId="40" fontId="6" fillId="0" borderId="0" xfId="1" applyNumberFormat="1" applyFont="1" applyFill="1" applyAlignment="1">
      <alignment horizontal="center"/>
    </xf>
    <xf numFmtId="39" fontId="6" fillId="0" borderId="0" xfId="1" applyNumberFormat="1" applyFont="1" applyFill="1" applyAlignment="1">
      <alignment horizontal="right"/>
    </xf>
    <xf numFmtId="43" fontId="5" fillId="0" borderId="0" xfId="0" applyNumberFormat="1" applyFont="1" applyFill="1" applyAlignment="1">
      <alignment horizontal="center"/>
    </xf>
    <xf numFmtId="43" fontId="9" fillId="0" borderId="0" xfId="1" applyFont="1" applyFill="1" applyBorder="1"/>
    <xf numFmtId="0" fontId="6" fillId="0" borderId="0" xfId="0" applyFont="1" applyFill="1" applyBorder="1"/>
    <xf numFmtId="0" fontId="8" fillId="0" borderId="0" xfId="0" applyFont="1" applyFill="1"/>
    <xf numFmtId="164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right"/>
    </xf>
    <xf numFmtId="37" fontId="5" fillId="0" borderId="0" xfId="0" applyNumberFormat="1" applyFont="1" applyFill="1"/>
    <xf numFmtId="37" fontId="5" fillId="0" borderId="0" xfId="0" applyNumberFormat="1" applyFont="1" applyFill="1" applyAlignment="1">
      <alignment horizontal="center"/>
    </xf>
    <xf numFmtId="0" fontId="5" fillId="0" borderId="0" xfId="0" applyFont="1" applyFill="1" applyBorder="1"/>
    <xf numFmtId="43" fontId="6" fillId="0" borderId="0" xfId="1" applyFont="1" applyFill="1"/>
    <xf numFmtId="43" fontId="8" fillId="0" borderId="0" xfId="1" applyFont="1" applyFill="1"/>
    <xf numFmtId="40" fontId="5" fillId="0" borderId="0" xfId="1" applyNumberFormat="1" applyFont="1" applyFill="1"/>
    <xf numFmtId="0" fontId="9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5" fillId="0" borderId="0" xfId="15" applyFont="1" applyFill="1" applyAlignment="1">
      <alignment horizontal="center"/>
    </xf>
    <xf numFmtId="37" fontId="5" fillId="0" borderId="0" xfId="16" applyNumberFormat="1" applyFont="1" applyFill="1"/>
    <xf numFmtId="0" fontId="5" fillId="0" borderId="0" xfId="15" applyFont="1" applyFill="1"/>
    <xf numFmtId="40" fontId="5" fillId="0" borderId="0" xfId="16" applyNumberFormat="1" applyFont="1" applyFill="1"/>
    <xf numFmtId="39" fontId="5" fillId="0" borderId="0" xfId="16" applyNumberFormat="1" applyFont="1" applyFill="1" applyAlignment="1">
      <alignment horizontal="right"/>
    </xf>
    <xf numFmtId="0" fontId="11" fillId="0" borderId="0" xfId="11" applyFont="1" applyFill="1" applyAlignment="1">
      <alignment horizontal="right"/>
    </xf>
    <xf numFmtId="164" fontId="0" fillId="0" borderId="0" xfId="9" applyNumberFormat="1" applyFont="1" applyFill="1" applyAlignment="1">
      <alignment horizontal="center"/>
    </xf>
    <xf numFmtId="0" fontId="11" fillId="0" borderId="0" xfId="15" applyFont="1" applyFill="1" applyAlignment="1">
      <alignment horizontal="right"/>
    </xf>
    <xf numFmtId="43" fontId="10" fillId="0" borderId="0" xfId="1" applyFont="1" applyFill="1"/>
    <xf numFmtId="0" fontId="0" fillId="0" borderId="0" xfId="0" applyFill="1"/>
    <xf numFmtId="43" fontId="5" fillId="0" borderId="1" xfId="1" applyFont="1" applyFill="1" applyBorder="1"/>
    <xf numFmtId="0" fontId="5" fillId="0" borderId="1" xfId="0" applyFont="1" applyFill="1" applyBorder="1"/>
    <xf numFmtId="0" fontId="0" fillId="0" borderId="0" xfId="0" applyFont="1" applyFill="1"/>
    <xf numFmtId="39" fontId="5" fillId="0" borderId="0" xfId="1" applyNumberFormat="1" applyFont="1" applyFill="1"/>
    <xf numFmtId="164" fontId="6" fillId="0" borderId="0" xfId="1" applyNumberFormat="1" applyFont="1" applyFill="1"/>
    <xf numFmtId="164" fontId="6" fillId="0" borderId="0" xfId="1" applyNumberFormat="1" applyFont="1" applyFill="1" applyAlignment="1"/>
    <xf numFmtId="164" fontId="5" fillId="0" borderId="0" xfId="1" applyNumberFormat="1" applyFont="1" applyFill="1" applyBorder="1"/>
    <xf numFmtId="164" fontId="6" fillId="0" borderId="0" xfId="1" applyNumberFormat="1" applyFont="1" applyFill="1" applyBorder="1"/>
    <xf numFmtId="164" fontId="6" fillId="0" borderId="2" xfId="1" applyNumberFormat="1" applyFont="1" applyFill="1" applyBorder="1" applyAlignment="1">
      <alignment horizontal="center"/>
    </xf>
    <xf numFmtId="43" fontId="5" fillId="0" borderId="0" xfId="0" applyNumberFormat="1" applyFont="1" applyFill="1"/>
    <xf numFmtId="164" fontId="5" fillId="0" borderId="0" xfId="0" applyNumberFormat="1" applyFont="1" applyFill="1" applyAlignment="1">
      <alignment horizontal="center"/>
    </xf>
    <xf numFmtId="9" fontId="5" fillId="0" borderId="0" xfId="17" applyFont="1" applyFill="1" applyAlignment="1">
      <alignment horizontal="center"/>
    </xf>
    <xf numFmtId="0" fontId="13" fillId="0" borderId="0" xfId="18" applyFont="1"/>
    <xf numFmtId="0" fontId="12" fillId="0" borderId="0" xfId="18"/>
    <xf numFmtId="0" fontId="12" fillId="0" borderId="0" xfId="18" applyFill="1"/>
    <xf numFmtId="0" fontId="13" fillId="0" borderId="0" xfId="18" applyFont="1" applyAlignment="1">
      <alignment horizontal="center"/>
    </xf>
    <xf numFmtId="49" fontId="13" fillId="0" borderId="0" xfId="18" applyNumberFormat="1" applyFont="1" applyAlignment="1">
      <alignment horizontal="center" wrapText="1"/>
    </xf>
    <xf numFmtId="49" fontId="13" fillId="0" borderId="0" xfId="18" applyNumberFormat="1" applyFont="1" applyAlignment="1">
      <alignment horizontal="center"/>
    </xf>
    <xf numFmtId="49" fontId="12" fillId="0" borderId="0" xfId="18" applyNumberFormat="1" applyAlignment="1">
      <alignment horizontal="center"/>
    </xf>
    <xf numFmtId="0" fontId="14" fillId="0" borderId="0" xfId="18" applyFont="1" applyFill="1"/>
    <xf numFmtId="0" fontId="12" fillId="0" borderId="5" xfId="18" applyBorder="1"/>
    <xf numFmtId="164" fontId="12" fillId="0" borderId="4" xfId="18" applyNumberFormat="1" applyBorder="1"/>
    <xf numFmtId="164" fontId="0" fillId="0" borderId="4" xfId="19" applyNumberFormat="1" applyFont="1" applyBorder="1"/>
    <xf numFmtId="164" fontId="0" fillId="0" borderId="6" xfId="19" applyNumberFormat="1" applyFont="1" applyBorder="1"/>
    <xf numFmtId="164" fontId="0" fillId="0" borderId="0" xfId="19" applyNumberFormat="1" applyFont="1"/>
    <xf numFmtId="0" fontId="13" fillId="0" borderId="0" xfId="18" applyFont="1" applyAlignment="1">
      <alignment horizontal="center" wrapText="1"/>
    </xf>
    <xf numFmtId="0" fontId="12" fillId="0" borderId="0" xfId="18" applyBorder="1"/>
    <xf numFmtId="164" fontId="12" fillId="0" borderId="0" xfId="18" applyNumberFormat="1" applyFill="1"/>
    <xf numFmtId="164" fontId="12" fillId="0" borderId="7" xfId="18" applyNumberFormat="1" applyBorder="1"/>
    <xf numFmtId="164" fontId="0" fillId="0" borderId="7" xfId="19" applyNumberFormat="1" applyFont="1" applyBorder="1"/>
    <xf numFmtId="164" fontId="12" fillId="0" borderId="0" xfId="18" applyNumberFormat="1" applyBorder="1"/>
    <xf numFmtId="164" fontId="13" fillId="0" borderId="7" xfId="18" applyNumberFormat="1" applyFont="1" applyBorder="1"/>
    <xf numFmtId="0" fontId="15" fillId="0" borderId="8" xfId="18" applyFont="1" applyBorder="1"/>
    <xf numFmtId="166" fontId="15" fillId="0" borderId="9" xfId="20" applyNumberFormat="1" applyFont="1" applyFill="1" applyBorder="1"/>
    <xf numFmtId="0" fontId="15" fillId="0" borderId="10" xfId="18" applyFont="1" applyBorder="1"/>
    <xf numFmtId="167" fontId="15" fillId="0" borderId="11" xfId="20" applyNumberFormat="1" applyFont="1" applyFill="1" applyBorder="1"/>
    <xf numFmtId="164" fontId="6" fillId="0" borderId="0" xfId="1" applyNumberFormat="1" applyFont="1" applyFill="1" applyAlignment="1">
      <alignment horizontal="right"/>
    </xf>
    <xf numFmtId="164" fontId="5" fillId="0" borderId="0" xfId="15" applyNumberFormat="1" applyFont="1" applyFill="1" applyAlignment="1">
      <alignment horizontal="center"/>
    </xf>
    <xf numFmtId="164" fontId="5" fillId="0" borderId="1" xfId="15" applyNumberFormat="1" applyFont="1" applyFill="1" applyBorder="1" applyAlignment="1">
      <alignment horizontal="center"/>
    </xf>
    <xf numFmtId="164" fontId="5" fillId="0" borderId="3" xfId="16" applyNumberFormat="1" applyFont="1" applyFill="1" applyBorder="1" applyAlignment="1">
      <alignment horizontal="right"/>
    </xf>
    <xf numFmtId="10" fontId="5" fillId="0" borderId="0" xfId="17" applyNumberFormat="1" applyFont="1" applyFill="1" applyAlignment="1">
      <alignment horizontal="center"/>
    </xf>
    <xf numFmtId="43" fontId="5" fillId="0" borderId="0" xfId="15" applyNumberFormat="1" applyFont="1" applyFill="1" applyAlignment="1">
      <alignment horizontal="center"/>
    </xf>
    <xf numFmtId="164" fontId="5" fillId="0" borderId="4" xfId="16" applyNumberFormat="1" applyFont="1" applyFill="1" applyBorder="1" applyAlignment="1">
      <alignment horizontal="right"/>
    </xf>
    <xf numFmtId="164" fontId="6" fillId="0" borderId="0" xfId="16" applyNumberFormat="1" applyFont="1" applyFill="1" applyBorder="1" applyAlignment="1">
      <alignment horizontal="right"/>
    </xf>
    <xf numFmtId="164" fontId="6" fillId="0" borderId="3" xfId="16" applyNumberFormat="1" applyFont="1" applyFill="1" applyBorder="1" applyAlignment="1">
      <alignment horizontal="right"/>
    </xf>
    <xf numFmtId="164" fontId="5" fillId="0" borderId="0" xfId="16" applyNumberFormat="1" applyFont="1" applyFill="1" applyAlignment="1">
      <alignment horizontal="center"/>
    </xf>
    <xf numFmtId="164" fontId="5" fillId="0" borderId="1" xfId="16" applyNumberFormat="1" applyFont="1" applyFill="1" applyBorder="1" applyAlignment="1">
      <alignment horizontal="center"/>
    </xf>
    <xf numFmtId="164" fontId="6" fillId="0" borderId="4" xfId="16" applyNumberFormat="1" applyFont="1" applyFill="1" applyBorder="1" applyAlignment="1">
      <alignment horizontal="right"/>
    </xf>
    <xf numFmtId="164" fontId="6" fillId="0" borderId="4" xfId="1" applyNumberFormat="1" applyFont="1" applyFill="1" applyBorder="1" applyAlignment="1">
      <alignment horizontal="center"/>
    </xf>
    <xf numFmtId="164" fontId="6" fillId="0" borderId="1" xfId="1" applyNumberFormat="1" applyFont="1" applyFill="1" applyBorder="1" applyAlignment="1">
      <alignment horizontal="center"/>
    </xf>
    <xf numFmtId="0" fontId="13" fillId="0" borderId="0" xfId="18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</cellXfs>
  <cellStyles count="84">
    <cellStyle name="Comma" xfId="1" builtinId="3"/>
    <cellStyle name="Comma 2" xfId="7"/>
    <cellStyle name="Comma 2 2" xfId="8"/>
    <cellStyle name="Comma 2 2 2" xfId="16"/>
    <cellStyle name="Comma 2 3" xfId="21"/>
    <cellStyle name="Comma 3" xfId="9"/>
    <cellStyle name="Comma 3 2" xfId="22"/>
    <cellStyle name="Comma 4" xfId="19"/>
    <cellStyle name="Comma 5" xfId="23"/>
    <cellStyle name="Comma0" xfId="24"/>
    <cellStyle name="Currency 2" xfId="25"/>
    <cellStyle name="Currency No Comma" xfId="26"/>
    <cellStyle name="Currency0" xfId="27"/>
    <cellStyle name="Date" xfId="28"/>
    <cellStyle name="Fixed" xfId="29"/>
    <cellStyle name="MCP" xfId="30"/>
    <cellStyle name="noninput" xfId="31"/>
    <cellStyle name="Normal" xfId="0" builtinId="0"/>
    <cellStyle name="Normal 2" xfId="3"/>
    <cellStyle name="Normal 2 2" xfId="10"/>
    <cellStyle name="Normal 2 2 2" xfId="32"/>
    <cellStyle name="Normal 2 3" xfId="11"/>
    <cellStyle name="Normal 2 3 2" xfId="33"/>
    <cellStyle name="Normal 2 4" xfId="12"/>
    <cellStyle name="Normal 2 4 2" xfId="34"/>
    <cellStyle name="Normal 3" xfId="4"/>
    <cellStyle name="Normal 3 2" xfId="35"/>
    <cellStyle name="Normal 4" xfId="5"/>
    <cellStyle name="Normal 4 2" xfId="6"/>
    <cellStyle name="Normal 4 2 2" xfId="36"/>
    <cellStyle name="Normal 4 3" xfId="37"/>
    <cellStyle name="Normal 5" xfId="13"/>
    <cellStyle name="Normal 5 2" xfId="38"/>
    <cellStyle name="Normal 6" xfId="14"/>
    <cellStyle name="Normal 6 2" xfId="39"/>
    <cellStyle name="Normal 7" xfId="15"/>
    <cellStyle name="Normal 8" xfId="18"/>
    <cellStyle name="Password" xfId="40"/>
    <cellStyle name="Percent" xfId="2" builtinId="5"/>
    <cellStyle name="Percent 2" xfId="17"/>
    <cellStyle name="Percent 3" xfId="20"/>
    <cellStyle name="SAPBEXaggData" xfId="41"/>
    <cellStyle name="SAPBEXaggDataEmph" xfId="42"/>
    <cellStyle name="SAPBEXaggItem" xfId="43"/>
    <cellStyle name="SAPBEXaggItemX" xfId="44"/>
    <cellStyle name="SAPBEXchaText" xfId="45"/>
    <cellStyle name="SAPBEXchaText 2" xfId="46"/>
    <cellStyle name="SAPBEXexcBad7" xfId="47"/>
    <cellStyle name="SAPBEXexcBad8" xfId="48"/>
    <cellStyle name="SAPBEXexcBad9" xfId="49"/>
    <cellStyle name="SAPBEXexcCritical4" xfId="50"/>
    <cellStyle name="SAPBEXexcCritical5" xfId="51"/>
    <cellStyle name="SAPBEXexcCritical6" xfId="52"/>
    <cellStyle name="SAPBEXexcGood1" xfId="53"/>
    <cellStyle name="SAPBEXexcGood2" xfId="54"/>
    <cellStyle name="SAPBEXexcGood3" xfId="55"/>
    <cellStyle name="SAPBEXfilterDrill" xfId="56"/>
    <cellStyle name="SAPBEXfilterItem" xfId="57"/>
    <cellStyle name="SAPBEXfilterText" xfId="58"/>
    <cellStyle name="SAPBEXformats" xfId="59"/>
    <cellStyle name="SAPBEXheaderItem" xfId="60"/>
    <cellStyle name="SAPBEXheaderText" xfId="61"/>
    <cellStyle name="SAPBEXHLevel0" xfId="62"/>
    <cellStyle name="SAPBEXHLevel0X" xfId="63"/>
    <cellStyle name="SAPBEXHLevel1" xfId="64"/>
    <cellStyle name="SAPBEXHLevel1X" xfId="65"/>
    <cellStyle name="SAPBEXHLevel2" xfId="66"/>
    <cellStyle name="SAPBEXHLevel2X" xfId="67"/>
    <cellStyle name="SAPBEXHLevel3" xfId="68"/>
    <cellStyle name="SAPBEXHLevel3X" xfId="69"/>
    <cellStyle name="SAPBEXresData" xfId="70"/>
    <cellStyle name="SAPBEXresDataEmph" xfId="71"/>
    <cellStyle name="SAPBEXresItem" xfId="72"/>
    <cellStyle name="SAPBEXresItemX" xfId="73"/>
    <cellStyle name="SAPBEXstdData" xfId="74"/>
    <cellStyle name="SAPBEXstdDataEmph" xfId="75"/>
    <cellStyle name="SAPBEXstdItem" xfId="76"/>
    <cellStyle name="SAPBEXstdItemX" xfId="77"/>
    <cellStyle name="SAPBEXtitle" xfId="78"/>
    <cellStyle name="SAPBEXtitle 2" xfId="79"/>
    <cellStyle name="SAPBEXundefined" xfId="80"/>
    <cellStyle name="Unprot" xfId="81"/>
    <cellStyle name="Unprot$" xfId="82"/>
    <cellStyle name="Unprotect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5771\Local%20Settings\Temporary%20Internet%20Files\Content.Outlook\WGNX3XBP\WCA%20Spli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5771\Local%20Settings\Temporary%20Internet%20Files\Content.Outlook\WGNX3XBP\BW%20Result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5675\Local%20Settings\Temporary%20Internet%20Files\Content.Outlook\V2YX6F1K\Copy%20of%20Pacificorp%202013%20Depr%20Schedules%20-%20Final%20Settlement%20August%2022%202013%20state%20Allocations%20USE%20THI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TNG\RegulatoryAcctg-Rptg\REGULATORY%20ACCOUNTING\Depreciation%20Study\2012\State%20Filings%20-%20Stipulations\Approved\Pacificorp%202013%20Depr%20Schedules%20-%20Final%20Settlement%20August%2021%20201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5771\Local%20Settings\Temporary%20Internet%20Files\Content.Outlook\WGNX3XBP\Pacificorp%202013%20Depr%20Schedules%20-%20OR%20Settlement%20Final%20Proposa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_WA/UE-130052%20Depreciation%20Supp/2nd%20Supplemental/Exhibit%20No%20___(HEL-6)%202nd%20Supplemental%20Workpap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e Prod &amp; Trans"/>
      <sheetName val="Detail"/>
      <sheetName val="Actuals"/>
      <sheetName val="JBG&amp; SG Split"/>
    </sheetNames>
    <sheetDataSet>
      <sheetData sheetId="0">
        <row r="6">
          <cell r="N6">
            <v>5390141044.3710251</v>
          </cell>
        </row>
      </sheetData>
      <sheetData sheetId="1" refreshError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ADVN</v>
          </cell>
        </row>
        <row r="29">
          <cell r="D29" t="str">
            <v>Taxes Other Than Income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Oregon Filing"/>
      <sheetName val="UT Filing"/>
      <sheetName val="WY Filing "/>
      <sheetName val="ID Filing"/>
      <sheetName val="Depr Comparison OR"/>
      <sheetName val="Depr Comparison UT"/>
      <sheetName val="Depr Comparison  WY"/>
      <sheetName val="Depr Comparison  ID"/>
      <sheetName val="Depr Comparison"/>
      <sheetName val="2013Summary"/>
      <sheetName val="SUMMARY OF CHANGES"/>
      <sheetName val="Allocators"/>
      <sheetName val="OR Gen Plant Split"/>
      <sheetName val="WY Gen Plant Split"/>
      <sheetName val="UT Gen Plant Split"/>
      <sheetName val="ID Gen Plant Split"/>
      <sheetName val="California"/>
      <sheetName val="Idaho"/>
      <sheetName val="Oregon"/>
      <sheetName val="Utah"/>
      <sheetName val="Washington"/>
      <sheetName val="Wyoming"/>
      <sheetName val="AZ,CO,MT"/>
      <sheetName val="Prod_Trans"/>
      <sheetName val="OregonAccel"/>
      <sheetName val="Controls"/>
      <sheetName val="Reserve"/>
      <sheetName val="Oregon Reserve"/>
      <sheetName val="Controls2013"/>
      <sheetName val="Controls2013 Oregon Accel"/>
      <sheetName val="Mining"/>
      <sheetName val="Acct"/>
      <sheetName val="IdahoJun2013"/>
      <sheetName val="UtahJune2013"/>
      <sheetName val="WyomingJune2013"/>
      <sheetName val="TransmissionJune20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">
          <cell r="B1" t="str">
            <v>Location</v>
          </cell>
          <cell r="C1" t="str">
            <v>FG</v>
          </cell>
          <cell r="D1" t="str">
            <v>Group-C</v>
          </cell>
          <cell r="E1" t="str">
            <v>Location-C</v>
          </cell>
          <cell r="F1" t="str">
            <v>Location Description</v>
          </cell>
          <cell r="G1" t="str">
            <v>Account-C</v>
          </cell>
          <cell r="H1" t="str">
            <v>Account Description</v>
          </cell>
          <cell r="I1" t="str">
            <v>Plant Balance</v>
          </cell>
        </row>
        <row r="2">
          <cell r="A2" t="str">
            <v>31020; 181</v>
          </cell>
          <cell r="B2" t="str">
            <v>181</v>
          </cell>
          <cell r="C2" t="str">
            <v>S</v>
          </cell>
          <cell r="D2">
            <v>0</v>
          </cell>
          <cell r="E2">
            <v>381</v>
          </cell>
          <cell r="F2" t="str">
            <v>BLUNDELL PLANT</v>
          </cell>
          <cell r="G2" t="str">
            <v>310.20</v>
          </cell>
          <cell r="H2" t="str">
            <v>Land Rights</v>
          </cell>
          <cell r="I2">
            <v>35883106.869999997</v>
          </cell>
        </row>
        <row r="3">
          <cell r="A3" t="str">
            <v>31100; 181</v>
          </cell>
          <cell r="B3" t="str">
            <v>181</v>
          </cell>
          <cell r="C3" t="str">
            <v>S</v>
          </cell>
          <cell r="D3">
            <v>0</v>
          </cell>
          <cell r="E3">
            <v>381</v>
          </cell>
          <cell r="F3" t="str">
            <v>BLUNDELL PLANT</v>
          </cell>
          <cell r="G3" t="str">
            <v>311.00</v>
          </cell>
          <cell r="H3" t="str">
            <v>Structures &amp; Improvements</v>
          </cell>
          <cell r="I3">
            <v>8026576.1799999997</v>
          </cell>
        </row>
        <row r="4">
          <cell r="A4" t="str">
            <v>31200; 181</v>
          </cell>
          <cell r="B4" t="str">
            <v>181</v>
          </cell>
          <cell r="C4" t="str">
            <v>S</v>
          </cell>
          <cell r="D4">
            <v>0</v>
          </cell>
          <cell r="E4">
            <v>381</v>
          </cell>
          <cell r="F4" t="str">
            <v>BLUNDELL PLANT</v>
          </cell>
          <cell r="G4" t="str">
            <v>312.00</v>
          </cell>
          <cell r="H4" t="str">
            <v>Boiler Plant Equipment</v>
          </cell>
          <cell r="I4">
            <v>28217346.91</v>
          </cell>
        </row>
        <row r="5">
          <cell r="A5" t="str">
            <v>31400; 181</v>
          </cell>
          <cell r="B5" t="str">
            <v>181</v>
          </cell>
          <cell r="C5" t="str">
            <v>S</v>
          </cell>
          <cell r="D5">
            <v>0</v>
          </cell>
          <cell r="E5">
            <v>381</v>
          </cell>
          <cell r="F5" t="str">
            <v>BLUNDELL PLANT</v>
          </cell>
          <cell r="G5" t="str">
            <v>314.00</v>
          </cell>
          <cell r="H5" t="str">
            <v>Turbogenerator Units</v>
          </cell>
          <cell r="I5">
            <v>32037766.34</v>
          </cell>
        </row>
        <row r="6">
          <cell r="A6" t="str">
            <v>31500; 181</v>
          </cell>
          <cell r="B6" t="str">
            <v>181</v>
          </cell>
          <cell r="C6" t="str">
            <v>S</v>
          </cell>
          <cell r="D6">
            <v>0</v>
          </cell>
          <cell r="E6">
            <v>381</v>
          </cell>
          <cell r="F6" t="str">
            <v>BLUNDELL PLANT</v>
          </cell>
          <cell r="G6" t="str">
            <v>315.00</v>
          </cell>
          <cell r="H6" t="str">
            <v>Accessory Electric Equipment</v>
          </cell>
          <cell r="I6">
            <v>7501209.7300000004</v>
          </cell>
        </row>
        <row r="7">
          <cell r="A7" t="str">
            <v>31600; 181</v>
          </cell>
          <cell r="B7" t="str">
            <v>181</v>
          </cell>
          <cell r="C7" t="str">
            <v>S</v>
          </cell>
          <cell r="D7">
            <v>0</v>
          </cell>
          <cell r="E7">
            <v>381</v>
          </cell>
          <cell r="F7" t="str">
            <v>BLUNDELL PLANT</v>
          </cell>
          <cell r="G7" t="str">
            <v>316.00</v>
          </cell>
          <cell r="H7" t="str">
            <v>Misc. Power Plant Equipment</v>
          </cell>
          <cell r="I7">
            <v>1241261.6299999999</v>
          </cell>
        </row>
        <row r="8">
          <cell r="A8" t="str">
            <v xml:space="preserve">0; 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 t="str">
            <v>BLUNDELL PLANT Total</v>
          </cell>
          <cell r="G8">
            <v>0</v>
          </cell>
          <cell r="H8">
            <v>0</v>
          </cell>
          <cell r="I8">
            <v>112907267.66</v>
          </cell>
        </row>
        <row r="9">
          <cell r="A9" t="str">
            <v>31100; 101</v>
          </cell>
          <cell r="B9" t="str">
            <v>101</v>
          </cell>
          <cell r="C9" t="str">
            <v>S</v>
          </cell>
          <cell r="D9">
            <v>0</v>
          </cell>
          <cell r="E9">
            <v>250252</v>
          </cell>
          <cell r="F9" t="str">
            <v>CARBON PLANT</v>
          </cell>
          <cell r="G9" t="str">
            <v>311.00</v>
          </cell>
          <cell r="H9" t="str">
            <v>Structures &amp; Improvements</v>
          </cell>
          <cell r="I9">
            <v>15364075.57</v>
          </cell>
        </row>
        <row r="10">
          <cell r="A10" t="str">
            <v>31200; 101</v>
          </cell>
          <cell r="B10" t="str">
            <v>101</v>
          </cell>
          <cell r="C10" t="str">
            <v>S</v>
          </cell>
          <cell r="D10">
            <v>0</v>
          </cell>
          <cell r="E10">
            <v>250252</v>
          </cell>
          <cell r="F10" t="str">
            <v>CARBON PLANT</v>
          </cell>
          <cell r="G10" t="str">
            <v>312.00</v>
          </cell>
          <cell r="H10" t="str">
            <v>Boiler Plant Equipment</v>
          </cell>
          <cell r="I10">
            <v>68831424.890000001</v>
          </cell>
        </row>
        <row r="11">
          <cell r="A11" t="str">
            <v>31400; 101</v>
          </cell>
          <cell r="B11" t="str">
            <v>101</v>
          </cell>
          <cell r="C11" t="str">
            <v>S</v>
          </cell>
          <cell r="D11">
            <v>0</v>
          </cell>
          <cell r="E11">
            <v>250252</v>
          </cell>
          <cell r="F11" t="str">
            <v>CARBON PLANT</v>
          </cell>
          <cell r="G11" t="str">
            <v>314.00</v>
          </cell>
          <cell r="H11" t="str">
            <v>Turbogenerator Units</v>
          </cell>
          <cell r="I11">
            <v>28351048.870000001</v>
          </cell>
        </row>
        <row r="12">
          <cell r="A12" t="str">
            <v>31500; 101</v>
          </cell>
          <cell r="B12" t="str">
            <v>101</v>
          </cell>
          <cell r="C12" t="str">
            <v>S</v>
          </cell>
          <cell r="D12">
            <v>0</v>
          </cell>
          <cell r="E12">
            <v>250252</v>
          </cell>
          <cell r="F12" t="str">
            <v>CARBON PLANT</v>
          </cell>
          <cell r="G12" t="str">
            <v>315.00</v>
          </cell>
          <cell r="H12" t="str">
            <v>Accessory Electric Equipment</v>
          </cell>
          <cell r="I12">
            <v>6218094.1699999999</v>
          </cell>
        </row>
        <row r="13">
          <cell r="A13" t="str">
            <v>31600; 101</v>
          </cell>
          <cell r="B13" t="str">
            <v>101</v>
          </cell>
          <cell r="C13" t="str">
            <v>S</v>
          </cell>
          <cell r="D13">
            <v>0</v>
          </cell>
          <cell r="E13">
            <v>250252</v>
          </cell>
          <cell r="F13" t="str">
            <v>CARBON PLANT</v>
          </cell>
          <cell r="G13" t="str">
            <v>316.00</v>
          </cell>
          <cell r="H13" t="str">
            <v>Misc. Power Plant Equipment</v>
          </cell>
          <cell r="I13">
            <v>809545.62</v>
          </cell>
        </row>
        <row r="14">
          <cell r="A14" t="str">
            <v xml:space="preserve">0; 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>CARBON PLANT Total</v>
          </cell>
          <cell r="G14">
            <v>0</v>
          </cell>
          <cell r="H14">
            <v>0</v>
          </cell>
          <cell r="I14">
            <v>119574189.12000002</v>
          </cell>
        </row>
        <row r="15">
          <cell r="A15" t="str">
            <v>31020; 102</v>
          </cell>
          <cell r="B15" t="str">
            <v>102</v>
          </cell>
          <cell r="C15" t="str">
            <v>S</v>
          </cell>
          <cell r="D15">
            <v>0</v>
          </cell>
          <cell r="E15">
            <v>240244</v>
          </cell>
          <cell r="F15" t="str">
            <v>CHOLLA PLANT</v>
          </cell>
          <cell r="G15" t="str">
            <v>310.20</v>
          </cell>
          <cell r="H15" t="str">
            <v>Land Rights</v>
          </cell>
          <cell r="I15">
            <v>1201891.8500000001</v>
          </cell>
        </row>
        <row r="16">
          <cell r="A16" t="str">
            <v>31100; 102</v>
          </cell>
          <cell r="B16" t="str">
            <v>102</v>
          </cell>
          <cell r="C16" t="str">
            <v>S</v>
          </cell>
          <cell r="D16">
            <v>0</v>
          </cell>
          <cell r="E16">
            <v>240244</v>
          </cell>
          <cell r="F16" t="str">
            <v>CHOLLA PLANT</v>
          </cell>
          <cell r="G16" t="str">
            <v>311.00</v>
          </cell>
          <cell r="H16" t="str">
            <v>Structures &amp; Improvements</v>
          </cell>
          <cell r="I16">
            <v>59823656.619999997</v>
          </cell>
        </row>
        <row r="17">
          <cell r="A17" t="str">
            <v>31200; 102</v>
          </cell>
          <cell r="B17" t="str">
            <v>102</v>
          </cell>
          <cell r="C17" t="str">
            <v>S</v>
          </cell>
          <cell r="D17">
            <v>0</v>
          </cell>
          <cell r="E17">
            <v>240244</v>
          </cell>
          <cell r="F17" t="str">
            <v>CHOLLA PLANT</v>
          </cell>
          <cell r="G17" t="str">
            <v>312.00</v>
          </cell>
          <cell r="H17" t="str">
            <v>Boiler Plant Equipment</v>
          </cell>
          <cell r="I17">
            <v>325922912.70999998</v>
          </cell>
        </row>
        <row r="18">
          <cell r="A18" t="str">
            <v>31400; 102</v>
          </cell>
          <cell r="B18" t="str">
            <v>102</v>
          </cell>
          <cell r="C18" t="str">
            <v>S</v>
          </cell>
          <cell r="D18">
            <v>0</v>
          </cell>
          <cell r="E18">
            <v>240244</v>
          </cell>
          <cell r="F18" t="str">
            <v>CHOLLA PLANT</v>
          </cell>
          <cell r="G18" t="str">
            <v>314.00</v>
          </cell>
          <cell r="H18" t="str">
            <v>Turbogenerator Units</v>
          </cell>
          <cell r="I18">
            <v>66047987.369999997</v>
          </cell>
        </row>
        <row r="19">
          <cell r="A19" t="str">
            <v>31500; 102</v>
          </cell>
          <cell r="B19" t="str">
            <v>102</v>
          </cell>
          <cell r="C19" t="str">
            <v>S</v>
          </cell>
          <cell r="D19">
            <v>0</v>
          </cell>
          <cell r="E19">
            <v>240244</v>
          </cell>
          <cell r="F19" t="str">
            <v>CHOLLA PLANT</v>
          </cell>
          <cell r="G19" t="str">
            <v>315.00</v>
          </cell>
          <cell r="H19" t="str">
            <v>Accessory Electric Equipment</v>
          </cell>
          <cell r="I19">
            <v>66675755.640000001</v>
          </cell>
        </row>
        <row r="20">
          <cell r="A20" t="str">
            <v>31600; 102</v>
          </cell>
          <cell r="B20" t="str">
            <v>102</v>
          </cell>
          <cell r="C20" t="str">
            <v>S</v>
          </cell>
          <cell r="D20">
            <v>0</v>
          </cell>
          <cell r="E20">
            <v>240244</v>
          </cell>
          <cell r="F20" t="str">
            <v>CHOLLA PLANT</v>
          </cell>
          <cell r="G20" t="str">
            <v>316.00</v>
          </cell>
          <cell r="H20" t="str">
            <v>Misc. Power Plant Equipment</v>
          </cell>
          <cell r="I20">
            <v>4155951.08</v>
          </cell>
        </row>
        <row r="21">
          <cell r="A21" t="str">
            <v xml:space="preserve">0; 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>CHOLLA PLANT Total</v>
          </cell>
          <cell r="G21">
            <v>0</v>
          </cell>
          <cell r="H21">
            <v>0</v>
          </cell>
          <cell r="I21">
            <v>523828155.26999992</v>
          </cell>
        </row>
        <row r="22">
          <cell r="A22" t="str">
            <v>31100; 103</v>
          </cell>
          <cell r="B22" t="str">
            <v>103</v>
          </cell>
          <cell r="C22" t="str">
            <v>S</v>
          </cell>
          <cell r="D22">
            <v>0</v>
          </cell>
          <cell r="E22">
            <v>401000</v>
          </cell>
          <cell r="F22" t="str">
            <v>COLSTRIP PLANT</v>
          </cell>
          <cell r="G22" t="str">
            <v>311.00</v>
          </cell>
          <cell r="H22" t="str">
            <v>Structures &amp; Improvements</v>
          </cell>
          <cell r="I22">
            <v>58963335.350000001</v>
          </cell>
        </row>
        <row r="23">
          <cell r="A23" t="str">
            <v>31200; 103</v>
          </cell>
          <cell r="B23" t="str">
            <v>103</v>
          </cell>
          <cell r="C23" t="str">
            <v>S</v>
          </cell>
          <cell r="D23">
            <v>0</v>
          </cell>
          <cell r="E23">
            <v>401000</v>
          </cell>
          <cell r="F23" t="str">
            <v>COLSTRIP PLANT</v>
          </cell>
          <cell r="G23" t="str">
            <v>312.00</v>
          </cell>
          <cell r="H23" t="str">
            <v>Boiler Plant Equipment</v>
          </cell>
          <cell r="I23">
            <v>114250014.19</v>
          </cell>
        </row>
        <row r="24">
          <cell r="A24" t="str">
            <v>31400; 103</v>
          </cell>
          <cell r="B24" t="str">
            <v>103</v>
          </cell>
          <cell r="C24" t="str">
            <v>S</v>
          </cell>
          <cell r="D24">
            <v>0</v>
          </cell>
          <cell r="E24">
            <v>401000</v>
          </cell>
          <cell r="F24" t="str">
            <v>COLSTRIP PLANT</v>
          </cell>
          <cell r="G24" t="str">
            <v>314.00</v>
          </cell>
          <cell r="H24" t="str">
            <v>Turbogenerator Units</v>
          </cell>
          <cell r="I24">
            <v>34705785.420000002</v>
          </cell>
        </row>
        <row r="25">
          <cell r="A25" t="str">
            <v>31500; 103</v>
          </cell>
          <cell r="B25" t="str">
            <v>103</v>
          </cell>
          <cell r="C25" t="str">
            <v>S</v>
          </cell>
          <cell r="D25">
            <v>0</v>
          </cell>
          <cell r="E25">
            <v>401000</v>
          </cell>
          <cell r="F25" t="str">
            <v>COLSTRIP PLANT</v>
          </cell>
          <cell r="G25" t="str">
            <v>315.00</v>
          </cell>
          <cell r="H25" t="str">
            <v>Accessory Electric Equipment</v>
          </cell>
          <cell r="I25">
            <v>8949684.2100000009</v>
          </cell>
        </row>
        <row r="26">
          <cell r="A26" t="str">
            <v>31600; 103</v>
          </cell>
          <cell r="B26" t="str">
            <v>103</v>
          </cell>
          <cell r="C26" t="str">
            <v>S</v>
          </cell>
          <cell r="D26">
            <v>0</v>
          </cell>
          <cell r="E26">
            <v>401000</v>
          </cell>
          <cell r="F26" t="str">
            <v>COLSTRIP PLANT</v>
          </cell>
          <cell r="G26" t="str">
            <v>316.00</v>
          </cell>
          <cell r="H26" t="str">
            <v>Misc. Power Plant Equipment</v>
          </cell>
          <cell r="I26">
            <v>2203473.2799999998</v>
          </cell>
        </row>
        <row r="27">
          <cell r="A27" t="str">
            <v xml:space="preserve">0; 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 t="str">
            <v>COLSTRIP PLANT Total</v>
          </cell>
          <cell r="G27">
            <v>0</v>
          </cell>
          <cell r="H27">
            <v>0</v>
          </cell>
          <cell r="I27">
            <v>219072292.44999999</v>
          </cell>
        </row>
        <row r="28">
          <cell r="A28" t="str">
            <v>31100; 104</v>
          </cell>
          <cell r="B28" t="str">
            <v>104</v>
          </cell>
          <cell r="C28" t="str">
            <v>S</v>
          </cell>
          <cell r="D28">
            <v>0</v>
          </cell>
          <cell r="E28">
            <v>400406</v>
          </cell>
          <cell r="F28" t="str">
            <v>CRAIG PLANT</v>
          </cell>
          <cell r="G28" t="str">
            <v>311.00</v>
          </cell>
          <cell r="H28" t="str">
            <v>Structures &amp; Improvements</v>
          </cell>
          <cell r="I28">
            <v>36736993.539999999</v>
          </cell>
        </row>
        <row r="29">
          <cell r="A29" t="str">
            <v>31200; 104</v>
          </cell>
          <cell r="B29" t="str">
            <v>104</v>
          </cell>
          <cell r="C29" t="str">
            <v>S</v>
          </cell>
          <cell r="D29">
            <v>0</v>
          </cell>
          <cell r="E29">
            <v>400406</v>
          </cell>
          <cell r="F29" t="str">
            <v>CRAIG PLANT</v>
          </cell>
          <cell r="G29" t="str">
            <v>312.00</v>
          </cell>
          <cell r="H29" t="str">
            <v>Boiler Plant Equipment</v>
          </cell>
          <cell r="I29">
            <v>93178559.280000001</v>
          </cell>
        </row>
        <row r="30">
          <cell r="A30" t="str">
            <v>31400; 104</v>
          </cell>
          <cell r="B30" t="str">
            <v>104</v>
          </cell>
          <cell r="C30" t="str">
            <v>S</v>
          </cell>
          <cell r="D30">
            <v>0</v>
          </cell>
          <cell r="E30">
            <v>400406</v>
          </cell>
          <cell r="F30" t="str">
            <v>CRAIG PLANT</v>
          </cell>
          <cell r="G30" t="str">
            <v>314.00</v>
          </cell>
          <cell r="H30" t="str">
            <v>Turbogenerator Units</v>
          </cell>
          <cell r="I30">
            <v>26345535.329999998</v>
          </cell>
        </row>
        <row r="31">
          <cell r="A31" t="str">
            <v>31500; 104</v>
          </cell>
          <cell r="B31" t="str">
            <v>104</v>
          </cell>
          <cell r="C31" t="str">
            <v>S</v>
          </cell>
          <cell r="D31">
            <v>0</v>
          </cell>
          <cell r="E31">
            <v>400406</v>
          </cell>
          <cell r="F31" t="str">
            <v>CRAIG PLANT</v>
          </cell>
          <cell r="G31" t="str">
            <v>315.00</v>
          </cell>
          <cell r="H31" t="str">
            <v>Accessory Electric Equipment</v>
          </cell>
          <cell r="I31">
            <v>16876687.699999999</v>
          </cell>
        </row>
        <row r="32">
          <cell r="A32" t="str">
            <v>31600; 104</v>
          </cell>
          <cell r="B32" t="str">
            <v>104</v>
          </cell>
          <cell r="C32" t="str">
            <v>S</v>
          </cell>
          <cell r="D32">
            <v>0</v>
          </cell>
          <cell r="E32">
            <v>400406</v>
          </cell>
          <cell r="F32" t="str">
            <v>CRAIG PLANT</v>
          </cell>
          <cell r="G32" t="str">
            <v>316.00</v>
          </cell>
          <cell r="H32" t="str">
            <v>Misc. Power Plant Equipment</v>
          </cell>
          <cell r="I32">
            <v>1714396.36</v>
          </cell>
        </row>
        <row r="33">
          <cell r="A33" t="str">
            <v xml:space="preserve">0; 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 t="str">
            <v>CRAIG PLANT Total</v>
          </cell>
          <cell r="G33">
            <v>0</v>
          </cell>
          <cell r="H33">
            <v>0</v>
          </cell>
          <cell r="I33">
            <v>174852172.20999998</v>
          </cell>
        </row>
        <row r="34">
          <cell r="A34" t="str">
            <v>31020; 105</v>
          </cell>
          <cell r="B34" t="str">
            <v>105</v>
          </cell>
          <cell r="C34" t="str">
            <v>S</v>
          </cell>
          <cell r="D34">
            <v>0</v>
          </cell>
          <cell r="E34">
            <v>514000</v>
          </cell>
          <cell r="F34" t="str">
            <v>DAVE JOHNSTON PLANT</v>
          </cell>
          <cell r="G34" t="str">
            <v>310.20</v>
          </cell>
          <cell r="H34" t="str">
            <v>Land Rights</v>
          </cell>
          <cell r="I34">
            <v>99970.26</v>
          </cell>
        </row>
        <row r="35">
          <cell r="A35" t="str">
            <v>31100; 105</v>
          </cell>
          <cell r="B35" t="str">
            <v>105</v>
          </cell>
          <cell r="C35" t="str">
            <v>S</v>
          </cell>
          <cell r="D35">
            <v>0</v>
          </cell>
          <cell r="E35">
            <v>514000</v>
          </cell>
          <cell r="F35" t="str">
            <v>DAVE JOHNSTON PLANT</v>
          </cell>
          <cell r="G35" t="str">
            <v>311.00</v>
          </cell>
          <cell r="H35" t="str">
            <v>Structures &amp; Improvements</v>
          </cell>
          <cell r="I35">
            <v>138592968.06</v>
          </cell>
        </row>
        <row r="36">
          <cell r="A36" t="str">
            <v>31200; 105</v>
          </cell>
          <cell r="B36" t="str">
            <v>105</v>
          </cell>
          <cell r="C36" t="str">
            <v>S</v>
          </cell>
          <cell r="D36">
            <v>0</v>
          </cell>
          <cell r="E36">
            <v>514000</v>
          </cell>
          <cell r="F36" t="str">
            <v>DAVE JOHNSTON PLANT</v>
          </cell>
          <cell r="G36" t="str">
            <v>312.00</v>
          </cell>
          <cell r="H36" t="str">
            <v>Boiler Plant Equipment</v>
          </cell>
          <cell r="I36">
            <v>575213448.22000003</v>
          </cell>
        </row>
        <row r="37">
          <cell r="A37" t="str">
            <v>31400; 105</v>
          </cell>
          <cell r="B37" t="str">
            <v>105</v>
          </cell>
          <cell r="C37" t="str">
            <v>S</v>
          </cell>
          <cell r="D37">
            <v>0</v>
          </cell>
          <cell r="E37">
            <v>514000</v>
          </cell>
          <cell r="F37" t="str">
            <v>DAVE JOHNSTON PLANT</v>
          </cell>
          <cell r="G37" t="str">
            <v>314.00</v>
          </cell>
          <cell r="H37" t="str">
            <v>Turbogenerator Units</v>
          </cell>
          <cell r="I37">
            <v>91968161.640000001</v>
          </cell>
        </row>
        <row r="38">
          <cell r="A38" t="str">
            <v>31500; 105</v>
          </cell>
          <cell r="B38" t="str">
            <v>105</v>
          </cell>
          <cell r="C38" t="str">
            <v>S</v>
          </cell>
          <cell r="D38">
            <v>0</v>
          </cell>
          <cell r="E38">
            <v>514000</v>
          </cell>
          <cell r="F38" t="str">
            <v>DAVE JOHNSTON PLANT</v>
          </cell>
          <cell r="G38" t="str">
            <v>315.00</v>
          </cell>
          <cell r="H38" t="str">
            <v>Accessory Electric Equipment</v>
          </cell>
          <cell r="I38">
            <v>53047376.119999997</v>
          </cell>
        </row>
        <row r="39">
          <cell r="A39" t="str">
            <v>31600; 105</v>
          </cell>
          <cell r="B39" t="str">
            <v>105</v>
          </cell>
          <cell r="C39" t="str">
            <v>S</v>
          </cell>
          <cell r="D39">
            <v>0</v>
          </cell>
          <cell r="E39">
            <v>514000</v>
          </cell>
          <cell r="F39" t="str">
            <v>DAVE JOHNSTON PLANT</v>
          </cell>
          <cell r="G39" t="str">
            <v>316.00</v>
          </cell>
          <cell r="H39" t="str">
            <v>Misc. Power Plant Equipment</v>
          </cell>
          <cell r="I39">
            <v>8457617.3599999994</v>
          </cell>
        </row>
        <row r="40">
          <cell r="A40" t="str">
            <v xml:space="preserve">0; 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 t="str">
            <v>DAVE JOHNSTON PLANT Total</v>
          </cell>
          <cell r="G40">
            <v>0</v>
          </cell>
          <cell r="H40">
            <v>0</v>
          </cell>
          <cell r="I40">
            <v>867379541.65999997</v>
          </cell>
        </row>
        <row r="41">
          <cell r="A41" t="str">
            <v>31100; 106</v>
          </cell>
          <cell r="B41" t="str">
            <v>106</v>
          </cell>
          <cell r="C41" t="str">
            <v>S</v>
          </cell>
          <cell r="D41">
            <v>0</v>
          </cell>
          <cell r="E41">
            <v>260263</v>
          </cell>
          <cell r="F41" t="str">
            <v>GADSBY PLANT</v>
          </cell>
          <cell r="G41" t="str">
            <v>311.00</v>
          </cell>
          <cell r="H41" t="str">
            <v>Structures &amp; Improvements</v>
          </cell>
          <cell r="I41">
            <v>15268515.08</v>
          </cell>
        </row>
        <row r="42">
          <cell r="A42" t="str">
            <v>31200; 106</v>
          </cell>
          <cell r="B42" t="str">
            <v>106</v>
          </cell>
          <cell r="C42" t="str">
            <v>S</v>
          </cell>
          <cell r="D42">
            <v>0</v>
          </cell>
          <cell r="E42">
            <v>260263</v>
          </cell>
          <cell r="F42" t="str">
            <v>GADSBY PLANT</v>
          </cell>
          <cell r="G42" t="str">
            <v>312.00</v>
          </cell>
          <cell r="H42" t="str">
            <v>Boiler Plant Equipment</v>
          </cell>
          <cell r="I42">
            <v>37464585.539999999</v>
          </cell>
        </row>
        <row r="43">
          <cell r="A43" t="str">
            <v>31400; 106</v>
          </cell>
          <cell r="B43" t="str">
            <v>106</v>
          </cell>
          <cell r="C43" t="str">
            <v>S</v>
          </cell>
          <cell r="D43">
            <v>0</v>
          </cell>
          <cell r="E43">
            <v>260263</v>
          </cell>
          <cell r="F43" t="str">
            <v>GADSBY PLANT</v>
          </cell>
          <cell r="G43" t="str">
            <v>314.00</v>
          </cell>
          <cell r="H43" t="str">
            <v>Turbogenerator Units</v>
          </cell>
          <cell r="I43">
            <v>18863810.73</v>
          </cell>
        </row>
        <row r="44">
          <cell r="A44" t="str">
            <v>31500; 106</v>
          </cell>
          <cell r="B44" t="str">
            <v>106</v>
          </cell>
          <cell r="C44" t="str">
            <v>S</v>
          </cell>
          <cell r="D44">
            <v>0</v>
          </cell>
          <cell r="E44">
            <v>260263</v>
          </cell>
          <cell r="F44" t="str">
            <v>GADSBY PLANT</v>
          </cell>
          <cell r="G44" t="str">
            <v>315.00</v>
          </cell>
          <cell r="H44" t="str">
            <v>Accessory Electric Equipment</v>
          </cell>
          <cell r="I44">
            <v>7862653.5800000001</v>
          </cell>
        </row>
        <row r="45">
          <cell r="A45" t="str">
            <v>31600; 106</v>
          </cell>
          <cell r="B45" t="str">
            <v>106</v>
          </cell>
          <cell r="C45" t="str">
            <v>S</v>
          </cell>
          <cell r="D45">
            <v>0</v>
          </cell>
          <cell r="E45">
            <v>260263</v>
          </cell>
          <cell r="F45" t="str">
            <v>GADSBY PLANT</v>
          </cell>
          <cell r="G45" t="str">
            <v>316.00</v>
          </cell>
          <cell r="H45" t="str">
            <v>Misc. Power Plant Equipment</v>
          </cell>
          <cell r="I45">
            <v>457978.74</v>
          </cell>
        </row>
        <row r="46">
          <cell r="A46" t="str">
            <v xml:space="preserve">0; 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>GADSBY PLANT Total</v>
          </cell>
          <cell r="G46">
            <v>0</v>
          </cell>
          <cell r="H46">
            <v>0</v>
          </cell>
          <cell r="I46">
            <v>79917543.669999987</v>
          </cell>
        </row>
        <row r="47">
          <cell r="A47" t="str">
            <v>31100; 107</v>
          </cell>
          <cell r="B47" t="str">
            <v>107</v>
          </cell>
          <cell r="C47" t="str">
            <v>S</v>
          </cell>
          <cell r="D47">
            <v>0</v>
          </cell>
          <cell r="E47">
            <v>410412</v>
          </cell>
          <cell r="F47" t="str">
            <v>HAYDEN PLANT</v>
          </cell>
          <cell r="G47" t="str">
            <v>311.00</v>
          </cell>
          <cell r="H47" t="str">
            <v>Structures &amp; Improvements</v>
          </cell>
          <cell r="I47">
            <v>17564004.789999999</v>
          </cell>
        </row>
        <row r="48">
          <cell r="A48" t="str">
            <v>31200; 107</v>
          </cell>
          <cell r="B48" t="str">
            <v>107</v>
          </cell>
          <cell r="C48" t="str">
            <v>S</v>
          </cell>
          <cell r="D48">
            <v>0</v>
          </cell>
          <cell r="E48">
            <v>410412</v>
          </cell>
          <cell r="F48" t="str">
            <v>HAYDEN PLANT</v>
          </cell>
          <cell r="G48" t="str">
            <v>312.00</v>
          </cell>
          <cell r="H48" t="str">
            <v>Boiler Plant Equipment</v>
          </cell>
          <cell r="I48">
            <v>52104183.170000002</v>
          </cell>
        </row>
        <row r="49">
          <cell r="A49" t="str">
            <v>31400; 107</v>
          </cell>
          <cell r="B49" t="str">
            <v>107</v>
          </cell>
          <cell r="C49" t="str">
            <v>S</v>
          </cell>
          <cell r="D49">
            <v>0</v>
          </cell>
          <cell r="E49">
            <v>410412</v>
          </cell>
          <cell r="F49" t="str">
            <v>HAYDEN PLANT</v>
          </cell>
          <cell r="G49" t="str">
            <v>314.00</v>
          </cell>
          <cell r="H49" t="str">
            <v>Turbogenerator Units</v>
          </cell>
          <cell r="I49">
            <v>7979216.1900000004</v>
          </cell>
        </row>
        <row r="50">
          <cell r="A50" t="str">
            <v>31500; 107</v>
          </cell>
          <cell r="B50" t="str">
            <v>107</v>
          </cell>
          <cell r="C50" t="str">
            <v>S</v>
          </cell>
          <cell r="D50">
            <v>0</v>
          </cell>
          <cell r="E50">
            <v>410412</v>
          </cell>
          <cell r="F50" t="str">
            <v>HAYDEN PLANT</v>
          </cell>
          <cell r="G50" t="str">
            <v>315.00</v>
          </cell>
          <cell r="H50" t="str">
            <v>Accessory Electric Equipment</v>
          </cell>
          <cell r="I50">
            <v>2532418.13</v>
          </cell>
        </row>
        <row r="51">
          <cell r="A51" t="str">
            <v>31600; 107</v>
          </cell>
          <cell r="B51" t="str">
            <v>107</v>
          </cell>
          <cell r="C51" t="str">
            <v>S</v>
          </cell>
          <cell r="D51">
            <v>0</v>
          </cell>
          <cell r="E51">
            <v>410412</v>
          </cell>
          <cell r="F51" t="str">
            <v>HAYDEN PLANT</v>
          </cell>
          <cell r="G51" t="str">
            <v>316.00</v>
          </cell>
          <cell r="H51" t="str">
            <v>Misc. Power Plant Equipment</v>
          </cell>
          <cell r="I51">
            <v>1204187.6200000001</v>
          </cell>
        </row>
        <row r="52">
          <cell r="A52" t="str">
            <v xml:space="preserve">0;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>HAYDEN PLANT Total</v>
          </cell>
          <cell r="G52">
            <v>0</v>
          </cell>
          <cell r="H52">
            <v>0</v>
          </cell>
          <cell r="I52">
            <v>81384009.900000006</v>
          </cell>
        </row>
        <row r="53">
          <cell r="A53" t="str">
            <v>31020; 108</v>
          </cell>
          <cell r="B53" t="str">
            <v>108</v>
          </cell>
          <cell r="C53" t="str">
            <v>S</v>
          </cell>
          <cell r="D53">
            <v>0</v>
          </cell>
          <cell r="E53">
            <v>300305</v>
          </cell>
          <cell r="F53" t="str">
            <v>HUNTER PLANT</v>
          </cell>
          <cell r="G53" t="str">
            <v>310.20</v>
          </cell>
          <cell r="H53" t="str">
            <v>Land Rights</v>
          </cell>
          <cell r="I53">
            <v>246337.54</v>
          </cell>
        </row>
        <row r="54">
          <cell r="A54" t="str">
            <v>31100; 108</v>
          </cell>
          <cell r="B54" t="str">
            <v>108</v>
          </cell>
          <cell r="C54" t="str">
            <v>S</v>
          </cell>
          <cell r="D54">
            <v>0</v>
          </cell>
          <cell r="E54">
            <v>300305</v>
          </cell>
          <cell r="F54" t="str">
            <v>HUNTER PLANT</v>
          </cell>
          <cell r="G54" t="str">
            <v>311.00</v>
          </cell>
          <cell r="H54" t="str">
            <v>Structures &amp; Improvements</v>
          </cell>
          <cell r="I54">
            <v>206941130.49000001</v>
          </cell>
        </row>
        <row r="55">
          <cell r="A55" t="str">
            <v>31200; 108</v>
          </cell>
          <cell r="B55" t="str">
            <v>108</v>
          </cell>
          <cell r="C55" t="str">
            <v>S</v>
          </cell>
          <cell r="D55">
            <v>0</v>
          </cell>
          <cell r="E55">
            <v>300305</v>
          </cell>
          <cell r="F55" t="str">
            <v>HUNTER PLANT</v>
          </cell>
          <cell r="G55" t="str">
            <v>312.00</v>
          </cell>
          <cell r="H55" t="str">
            <v>Boiler Plant Equipment</v>
          </cell>
          <cell r="I55">
            <v>632231547.27999997</v>
          </cell>
        </row>
        <row r="56">
          <cell r="A56" t="str">
            <v>31400; 108</v>
          </cell>
          <cell r="B56" t="str">
            <v>108</v>
          </cell>
          <cell r="C56" t="str">
            <v>S</v>
          </cell>
          <cell r="D56">
            <v>0</v>
          </cell>
          <cell r="E56">
            <v>300305</v>
          </cell>
          <cell r="F56" t="str">
            <v>HUNTER PLANT</v>
          </cell>
          <cell r="G56" t="str">
            <v>314.00</v>
          </cell>
          <cell r="H56" t="str">
            <v>Turbogenerator Units</v>
          </cell>
          <cell r="I56">
            <v>189228621.09999999</v>
          </cell>
        </row>
        <row r="57">
          <cell r="A57" t="str">
            <v>31500; 108</v>
          </cell>
          <cell r="B57" t="str">
            <v>108</v>
          </cell>
          <cell r="C57" t="str">
            <v>S</v>
          </cell>
          <cell r="D57">
            <v>0</v>
          </cell>
          <cell r="E57">
            <v>300305</v>
          </cell>
          <cell r="F57" t="str">
            <v>HUNTER PLANT</v>
          </cell>
          <cell r="G57" t="str">
            <v>315.00</v>
          </cell>
          <cell r="H57" t="str">
            <v>Accessory Electric Equipment</v>
          </cell>
          <cell r="I57">
            <v>98505362.329999998</v>
          </cell>
        </row>
        <row r="58">
          <cell r="A58" t="str">
            <v>31600; 108</v>
          </cell>
          <cell r="B58" t="str">
            <v>108</v>
          </cell>
          <cell r="C58" t="str">
            <v>S</v>
          </cell>
          <cell r="D58">
            <v>0</v>
          </cell>
          <cell r="E58">
            <v>300305</v>
          </cell>
          <cell r="F58" t="str">
            <v>HUNTER PLANT</v>
          </cell>
          <cell r="G58" t="str">
            <v>316.00</v>
          </cell>
          <cell r="H58" t="str">
            <v>Misc. Power Plant Equipment</v>
          </cell>
          <cell r="I58">
            <v>3645567.81</v>
          </cell>
        </row>
        <row r="59">
          <cell r="A59" t="str">
            <v xml:space="preserve">0;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>HUNTER PLANT Total</v>
          </cell>
          <cell r="G59">
            <v>0</v>
          </cell>
          <cell r="H59">
            <v>0</v>
          </cell>
          <cell r="I59">
            <v>1130798566.55</v>
          </cell>
        </row>
        <row r="60">
          <cell r="A60" t="str">
            <v>31100; 109</v>
          </cell>
          <cell r="B60" t="str">
            <v>109</v>
          </cell>
          <cell r="C60" t="str">
            <v>S</v>
          </cell>
          <cell r="D60">
            <v>0</v>
          </cell>
          <cell r="E60">
            <v>280282</v>
          </cell>
          <cell r="F60" t="str">
            <v>HUNTINGTON PLANT</v>
          </cell>
          <cell r="G60" t="str">
            <v>311.00</v>
          </cell>
          <cell r="H60" t="str">
            <v>Structures &amp; Improvements</v>
          </cell>
          <cell r="I60">
            <v>116716543.27</v>
          </cell>
        </row>
        <row r="61">
          <cell r="A61" t="str">
            <v>31200; 109</v>
          </cell>
          <cell r="B61" t="str">
            <v>109</v>
          </cell>
          <cell r="C61" t="str">
            <v>S</v>
          </cell>
          <cell r="D61">
            <v>0</v>
          </cell>
          <cell r="E61">
            <v>280282</v>
          </cell>
          <cell r="F61" t="str">
            <v>HUNTINGTON PLANT</v>
          </cell>
          <cell r="G61" t="str">
            <v>312.00</v>
          </cell>
          <cell r="H61" t="str">
            <v>Boiler Plant Equipment</v>
          </cell>
          <cell r="I61">
            <v>527118936.17000002</v>
          </cell>
        </row>
        <row r="62">
          <cell r="A62" t="str">
            <v>31400; 109</v>
          </cell>
          <cell r="B62" t="str">
            <v>109</v>
          </cell>
          <cell r="C62" t="str">
            <v>S</v>
          </cell>
          <cell r="D62">
            <v>0</v>
          </cell>
          <cell r="E62">
            <v>280282</v>
          </cell>
          <cell r="F62" t="str">
            <v>HUNTINGTON PLANT</v>
          </cell>
          <cell r="G62" t="str">
            <v>314.00</v>
          </cell>
          <cell r="H62" t="str">
            <v>Turbogenerator Units</v>
          </cell>
          <cell r="I62">
            <v>122867593.25</v>
          </cell>
        </row>
        <row r="63">
          <cell r="A63" t="str">
            <v>31500; 109</v>
          </cell>
          <cell r="B63" t="str">
            <v>109</v>
          </cell>
          <cell r="C63" t="str">
            <v>S</v>
          </cell>
          <cell r="D63">
            <v>0</v>
          </cell>
          <cell r="E63">
            <v>280282</v>
          </cell>
          <cell r="F63" t="str">
            <v>HUNTINGTON PLANT</v>
          </cell>
          <cell r="G63" t="str">
            <v>315.00</v>
          </cell>
          <cell r="H63" t="str">
            <v>Accessory Electric Equipment</v>
          </cell>
          <cell r="I63">
            <v>46421368.829999998</v>
          </cell>
        </row>
        <row r="64">
          <cell r="A64" t="str">
            <v>31600; 109</v>
          </cell>
          <cell r="B64" t="str">
            <v>109</v>
          </cell>
          <cell r="C64" t="str">
            <v>S</v>
          </cell>
          <cell r="D64">
            <v>0</v>
          </cell>
          <cell r="E64">
            <v>280282</v>
          </cell>
          <cell r="F64" t="str">
            <v>HUNTINGTON PLANT</v>
          </cell>
          <cell r="G64" t="str">
            <v>316.00</v>
          </cell>
          <cell r="H64" t="str">
            <v>Misc. Power Plant Equipment</v>
          </cell>
          <cell r="I64">
            <v>2717959.41</v>
          </cell>
        </row>
        <row r="65">
          <cell r="A65" t="str">
            <v xml:space="preserve">0; 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>HUNTINGTON PLANT Total</v>
          </cell>
          <cell r="G65">
            <v>0</v>
          </cell>
          <cell r="H65">
            <v>0</v>
          </cell>
          <cell r="I65">
            <v>815842400.93000007</v>
          </cell>
        </row>
        <row r="66">
          <cell r="A66" t="str">
            <v>31100; 191</v>
          </cell>
          <cell r="B66" t="str">
            <v>191</v>
          </cell>
          <cell r="C66" t="str">
            <v>S</v>
          </cell>
          <cell r="D66">
            <v>0</v>
          </cell>
          <cell r="E66">
            <v>220000</v>
          </cell>
          <cell r="F66" t="str">
            <v>JAMES RIVER PLANT</v>
          </cell>
          <cell r="G66" t="str">
            <v>311.00</v>
          </cell>
          <cell r="H66" t="str">
            <v>Structures &amp; Improvements</v>
          </cell>
          <cell r="I66">
            <v>5733734.1399999997</v>
          </cell>
        </row>
        <row r="67">
          <cell r="A67" t="str">
            <v>31200; 191</v>
          </cell>
          <cell r="B67" t="str">
            <v>191</v>
          </cell>
          <cell r="C67" t="str">
            <v>S</v>
          </cell>
          <cell r="D67">
            <v>0</v>
          </cell>
          <cell r="E67">
            <v>220000</v>
          </cell>
          <cell r="F67" t="str">
            <v>JAMES RIVER PLANT</v>
          </cell>
          <cell r="G67" t="str">
            <v>312.00</v>
          </cell>
          <cell r="H67" t="str">
            <v>Boiler Plant Equipment</v>
          </cell>
          <cell r="I67">
            <v>5798092.3600000003</v>
          </cell>
        </row>
        <row r="68">
          <cell r="A68" t="str">
            <v>31400; 191</v>
          </cell>
          <cell r="B68" t="str">
            <v>191</v>
          </cell>
          <cell r="C68" t="str">
            <v>S</v>
          </cell>
          <cell r="D68">
            <v>0</v>
          </cell>
          <cell r="E68">
            <v>220000</v>
          </cell>
          <cell r="F68" t="str">
            <v>JAMES RIVER PLANT</v>
          </cell>
          <cell r="G68" t="str">
            <v>314.00</v>
          </cell>
          <cell r="H68" t="str">
            <v>Turbogenerator Units</v>
          </cell>
          <cell r="I68">
            <v>18616437.710000001</v>
          </cell>
        </row>
        <row r="69">
          <cell r="A69" t="str">
            <v>31500; 191</v>
          </cell>
          <cell r="B69" t="str">
            <v>191</v>
          </cell>
          <cell r="C69" t="str">
            <v>S</v>
          </cell>
          <cell r="D69">
            <v>0</v>
          </cell>
          <cell r="E69">
            <v>220000</v>
          </cell>
          <cell r="F69" t="str">
            <v>JAMES RIVER PLANT</v>
          </cell>
          <cell r="G69" t="str">
            <v>315.00</v>
          </cell>
          <cell r="H69" t="str">
            <v>Accessory Electric Equipment</v>
          </cell>
          <cell r="I69">
            <v>4302275.7699999996</v>
          </cell>
        </row>
        <row r="70">
          <cell r="A70" t="str">
            <v xml:space="preserve">0; 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>JAMES RIVER PLANT Total</v>
          </cell>
          <cell r="G70">
            <v>0</v>
          </cell>
          <cell r="H70">
            <v>0</v>
          </cell>
          <cell r="I70">
            <v>34450539.980000004</v>
          </cell>
        </row>
        <row r="71">
          <cell r="A71" t="str">
            <v>31020; 110</v>
          </cell>
          <cell r="B71" t="str">
            <v>110</v>
          </cell>
          <cell r="C71" t="str">
            <v>S</v>
          </cell>
          <cell r="D71">
            <v>0</v>
          </cell>
          <cell r="E71">
            <v>517000</v>
          </cell>
          <cell r="F71" t="str">
            <v>JIM BRIDGER PLANT</v>
          </cell>
          <cell r="G71" t="str">
            <v>310.20</v>
          </cell>
          <cell r="H71" t="str">
            <v>Land Rights</v>
          </cell>
          <cell r="I71">
            <v>281111.09999999998</v>
          </cell>
        </row>
        <row r="72">
          <cell r="A72" t="str">
            <v>31100; 110</v>
          </cell>
          <cell r="B72" t="str">
            <v>110</v>
          </cell>
          <cell r="C72" t="str">
            <v>S</v>
          </cell>
          <cell r="D72">
            <v>0</v>
          </cell>
          <cell r="E72">
            <v>517000</v>
          </cell>
          <cell r="F72" t="str">
            <v>JIM BRIDGER PLANT</v>
          </cell>
          <cell r="G72" t="str">
            <v>311.00</v>
          </cell>
          <cell r="H72" t="str">
            <v>Structures &amp; Improvements</v>
          </cell>
          <cell r="I72">
            <v>140256250.56</v>
          </cell>
        </row>
        <row r="73">
          <cell r="A73" t="str">
            <v>31200; 110</v>
          </cell>
          <cell r="B73" t="str">
            <v>110</v>
          </cell>
          <cell r="C73" t="str">
            <v>S</v>
          </cell>
          <cell r="D73">
            <v>0</v>
          </cell>
          <cell r="E73">
            <v>517000</v>
          </cell>
          <cell r="F73" t="str">
            <v>JIM BRIDGER PLANT</v>
          </cell>
          <cell r="G73" t="str">
            <v>312.00</v>
          </cell>
          <cell r="H73" t="str">
            <v>Boiler Plant Equipment</v>
          </cell>
          <cell r="I73">
            <v>675358589.64999998</v>
          </cell>
        </row>
        <row r="74">
          <cell r="A74" t="str">
            <v>31400; 110</v>
          </cell>
          <cell r="B74" t="str">
            <v>110</v>
          </cell>
          <cell r="C74" t="str">
            <v>S</v>
          </cell>
          <cell r="D74">
            <v>0</v>
          </cell>
          <cell r="E74">
            <v>517000</v>
          </cell>
          <cell r="F74" t="str">
            <v>JIM BRIDGER PLANT</v>
          </cell>
          <cell r="G74" t="str">
            <v>314.00</v>
          </cell>
          <cell r="H74" t="str">
            <v>Turbogenerator Units</v>
          </cell>
          <cell r="I74">
            <v>175249865.94</v>
          </cell>
        </row>
        <row r="75">
          <cell r="A75" t="str">
            <v>31500; 110</v>
          </cell>
          <cell r="B75" t="str">
            <v>110</v>
          </cell>
          <cell r="C75" t="str">
            <v>S</v>
          </cell>
          <cell r="D75">
            <v>0</v>
          </cell>
          <cell r="E75">
            <v>517000</v>
          </cell>
          <cell r="F75" t="str">
            <v>JIM BRIDGER PLANT</v>
          </cell>
          <cell r="G75" t="str">
            <v>315.00</v>
          </cell>
          <cell r="H75" t="str">
            <v>Accessory Electric Equipment</v>
          </cell>
          <cell r="I75">
            <v>58882346.939999998</v>
          </cell>
        </row>
        <row r="76">
          <cell r="A76" t="str">
            <v>31600; 110</v>
          </cell>
          <cell r="B76" t="str">
            <v>110</v>
          </cell>
          <cell r="C76" t="str">
            <v>S</v>
          </cell>
          <cell r="D76">
            <v>0</v>
          </cell>
          <cell r="E76">
            <v>517000</v>
          </cell>
          <cell r="F76" t="str">
            <v>JIM BRIDGER PLANT</v>
          </cell>
          <cell r="G76" t="str">
            <v>316.00</v>
          </cell>
          <cell r="H76" t="str">
            <v>Misc. Power Plant Equipment</v>
          </cell>
          <cell r="I76">
            <v>3722954.18</v>
          </cell>
        </row>
        <row r="77">
          <cell r="A77" t="str">
            <v xml:space="preserve">0; 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 t="str">
            <v>JIM BRIDGER PLANT Total</v>
          </cell>
          <cell r="G77">
            <v>0</v>
          </cell>
          <cell r="H77">
            <v>0</v>
          </cell>
          <cell r="I77">
            <v>1053751118.37</v>
          </cell>
        </row>
        <row r="78">
          <cell r="A78" t="str">
            <v>31020; 111</v>
          </cell>
          <cell r="B78" t="str">
            <v>111</v>
          </cell>
          <cell r="C78" t="str">
            <v>S</v>
          </cell>
          <cell r="D78">
            <v>0</v>
          </cell>
          <cell r="E78">
            <v>270273</v>
          </cell>
          <cell r="F78" t="str">
            <v>NAUGHTON PLANT</v>
          </cell>
          <cell r="G78" t="str">
            <v>310.20</v>
          </cell>
          <cell r="H78" t="str">
            <v>Land Rights</v>
          </cell>
          <cell r="I78">
            <v>15015.87</v>
          </cell>
        </row>
        <row r="79">
          <cell r="A79" t="str">
            <v>31100; 111</v>
          </cell>
          <cell r="B79" t="str">
            <v>111</v>
          </cell>
          <cell r="C79" t="str">
            <v>S</v>
          </cell>
          <cell r="D79">
            <v>0</v>
          </cell>
          <cell r="E79">
            <v>270273</v>
          </cell>
          <cell r="F79" t="str">
            <v>NAUGHTON PLANT</v>
          </cell>
          <cell r="G79" t="str">
            <v>311.00</v>
          </cell>
          <cell r="H79" t="str">
            <v>Structures &amp; Improvements</v>
          </cell>
          <cell r="I79">
            <v>70399222.079999998</v>
          </cell>
        </row>
        <row r="80">
          <cell r="A80" t="str">
            <v>31200; 111</v>
          </cell>
          <cell r="B80" t="str">
            <v>111</v>
          </cell>
          <cell r="C80" t="str">
            <v>S</v>
          </cell>
          <cell r="D80">
            <v>0</v>
          </cell>
          <cell r="E80">
            <v>270273</v>
          </cell>
          <cell r="F80" t="str">
            <v>NAUGHTON PLANT</v>
          </cell>
          <cell r="G80" t="str">
            <v>312.00</v>
          </cell>
          <cell r="H80" t="str">
            <v>Boiler Plant Equipment</v>
          </cell>
          <cell r="I80">
            <v>443090329.81</v>
          </cell>
        </row>
        <row r="81">
          <cell r="A81" t="str">
            <v>31400; 111</v>
          </cell>
          <cell r="B81" t="str">
            <v>111</v>
          </cell>
          <cell r="C81" t="str">
            <v>S</v>
          </cell>
          <cell r="D81">
            <v>0</v>
          </cell>
          <cell r="E81">
            <v>270273</v>
          </cell>
          <cell r="F81" t="str">
            <v>NAUGHTON PLANT</v>
          </cell>
          <cell r="G81" t="str">
            <v>314.00</v>
          </cell>
          <cell r="H81" t="str">
            <v>Turbogenerator Units</v>
          </cell>
          <cell r="I81">
            <v>76375657.129999995</v>
          </cell>
        </row>
        <row r="82">
          <cell r="A82" t="str">
            <v>31500; 111</v>
          </cell>
          <cell r="B82" t="str">
            <v>111</v>
          </cell>
          <cell r="C82" t="str">
            <v>S</v>
          </cell>
          <cell r="D82">
            <v>0</v>
          </cell>
          <cell r="E82">
            <v>270273</v>
          </cell>
          <cell r="F82" t="str">
            <v>NAUGHTON PLANT</v>
          </cell>
          <cell r="G82" t="str">
            <v>315.00</v>
          </cell>
          <cell r="H82" t="str">
            <v>Accessory Electric Equipment</v>
          </cell>
          <cell r="I82">
            <v>23006767.68</v>
          </cell>
        </row>
        <row r="83">
          <cell r="A83" t="str">
            <v>31600; 111</v>
          </cell>
          <cell r="B83" t="str">
            <v>111</v>
          </cell>
          <cell r="C83" t="str">
            <v>S</v>
          </cell>
          <cell r="D83">
            <v>0</v>
          </cell>
          <cell r="E83">
            <v>270273</v>
          </cell>
          <cell r="F83" t="str">
            <v>NAUGHTON PLANT</v>
          </cell>
          <cell r="G83" t="str">
            <v>316.00</v>
          </cell>
          <cell r="H83" t="str">
            <v>Misc. Power Plant Equipment</v>
          </cell>
          <cell r="I83">
            <v>2011397.3</v>
          </cell>
        </row>
        <row r="84">
          <cell r="A84" t="str">
            <v xml:space="preserve">0; 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 t="str">
            <v>NAUGHTON PLANT Total</v>
          </cell>
          <cell r="G84">
            <v>0</v>
          </cell>
          <cell r="H84">
            <v>0</v>
          </cell>
          <cell r="I84">
            <v>614898389.86999989</v>
          </cell>
        </row>
        <row r="85">
          <cell r="A85" t="str">
            <v>31020; 112</v>
          </cell>
          <cell r="B85" t="str">
            <v>112</v>
          </cell>
          <cell r="C85" t="str">
            <v>S</v>
          </cell>
          <cell r="D85">
            <v>0</v>
          </cell>
          <cell r="E85">
            <v>519000</v>
          </cell>
          <cell r="F85" t="str">
            <v>WYODAK PLANT</v>
          </cell>
          <cell r="G85" t="str">
            <v>310.20</v>
          </cell>
          <cell r="H85" t="str">
            <v>Land Rights</v>
          </cell>
          <cell r="I85">
            <v>164796.79999999999</v>
          </cell>
        </row>
        <row r="86">
          <cell r="A86" t="str">
            <v>31100; 112</v>
          </cell>
          <cell r="B86" t="str">
            <v>112</v>
          </cell>
          <cell r="C86" t="str">
            <v>S</v>
          </cell>
          <cell r="D86">
            <v>0</v>
          </cell>
          <cell r="E86">
            <v>519000</v>
          </cell>
          <cell r="F86" t="str">
            <v>WYODAK PLANT</v>
          </cell>
          <cell r="G86" t="str">
            <v>311.00</v>
          </cell>
          <cell r="H86" t="str">
            <v>Structures &amp; Improvements</v>
          </cell>
          <cell r="I86">
            <v>51317577.18</v>
          </cell>
        </row>
        <row r="87">
          <cell r="A87" t="str">
            <v>31200; 112</v>
          </cell>
          <cell r="B87" t="str">
            <v>112</v>
          </cell>
          <cell r="C87" t="str">
            <v>S</v>
          </cell>
          <cell r="D87">
            <v>0</v>
          </cell>
          <cell r="E87">
            <v>519000</v>
          </cell>
          <cell r="F87" t="str">
            <v>WYODAK PLANT</v>
          </cell>
          <cell r="G87" t="str">
            <v>312.00</v>
          </cell>
          <cell r="H87" t="str">
            <v>Boiler Plant Equipment</v>
          </cell>
          <cell r="I87">
            <v>300866077.38</v>
          </cell>
        </row>
        <row r="88">
          <cell r="A88" t="str">
            <v>31400; 112</v>
          </cell>
          <cell r="B88" t="str">
            <v>112</v>
          </cell>
          <cell r="C88" t="str">
            <v>S</v>
          </cell>
          <cell r="D88">
            <v>0</v>
          </cell>
          <cell r="E88">
            <v>519000</v>
          </cell>
          <cell r="F88" t="str">
            <v>WYODAK PLANT</v>
          </cell>
          <cell r="G88" t="str">
            <v>314.00</v>
          </cell>
          <cell r="H88" t="str">
            <v>Turbogenerator Units</v>
          </cell>
          <cell r="I88">
            <v>64048524.350000001</v>
          </cell>
        </row>
        <row r="89">
          <cell r="A89" t="str">
            <v>31500; 112</v>
          </cell>
          <cell r="B89" t="str">
            <v>112</v>
          </cell>
          <cell r="C89" t="str">
            <v>S</v>
          </cell>
          <cell r="D89">
            <v>0</v>
          </cell>
          <cell r="E89">
            <v>519000</v>
          </cell>
          <cell r="F89" t="str">
            <v>WYODAK PLANT</v>
          </cell>
          <cell r="G89" t="str">
            <v>315.00</v>
          </cell>
          <cell r="H89" t="str">
            <v>Accessory Electric Equipment</v>
          </cell>
          <cell r="I89">
            <v>28129327.460000001</v>
          </cell>
        </row>
        <row r="90">
          <cell r="A90" t="str">
            <v>31600; 112</v>
          </cell>
          <cell r="B90" t="str">
            <v>112</v>
          </cell>
          <cell r="C90" t="str">
            <v>S</v>
          </cell>
          <cell r="D90">
            <v>0</v>
          </cell>
          <cell r="E90">
            <v>519000</v>
          </cell>
          <cell r="F90" t="str">
            <v>WYODAK PLANT</v>
          </cell>
          <cell r="G90" t="str">
            <v>316.00</v>
          </cell>
          <cell r="H90" t="str">
            <v>Misc. Power Plant Equipment</v>
          </cell>
          <cell r="I90">
            <v>1231113.42</v>
          </cell>
        </row>
        <row r="91">
          <cell r="A91" t="str">
            <v xml:space="preserve">0; 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>WYODAK PLANT Total</v>
          </cell>
          <cell r="G91">
            <v>0</v>
          </cell>
          <cell r="H91">
            <v>0</v>
          </cell>
          <cell r="I91">
            <v>445757416.59000003</v>
          </cell>
        </row>
        <row r="92">
          <cell r="A92" t="str">
            <v>31030; 101</v>
          </cell>
          <cell r="B92" t="str">
            <v>101</v>
          </cell>
          <cell r="C92" t="str">
            <v>S</v>
          </cell>
          <cell r="D92">
            <v>0</v>
          </cell>
          <cell r="E92">
            <v>250252</v>
          </cell>
          <cell r="F92" t="str">
            <v>Water Rights</v>
          </cell>
          <cell r="G92" t="str">
            <v>310.30</v>
          </cell>
          <cell r="H92" t="str">
            <v>CARBON PLANT</v>
          </cell>
          <cell r="I92">
            <v>865460.63</v>
          </cell>
        </row>
        <row r="93">
          <cell r="A93" t="str">
            <v>31030; 105</v>
          </cell>
          <cell r="B93" t="str">
            <v>105</v>
          </cell>
          <cell r="C93" t="str">
            <v>S</v>
          </cell>
          <cell r="D93">
            <v>0</v>
          </cell>
          <cell r="E93">
            <v>514000</v>
          </cell>
          <cell r="F93" t="str">
            <v>Water Rights</v>
          </cell>
          <cell r="G93" t="str">
            <v>310.30</v>
          </cell>
          <cell r="H93" t="str">
            <v>DAVE JOHNSTON PLANT</v>
          </cell>
          <cell r="I93">
            <v>9700996.6099999994</v>
          </cell>
        </row>
        <row r="94">
          <cell r="A94" t="str">
            <v>31030; 106</v>
          </cell>
          <cell r="B94" t="str">
            <v>106</v>
          </cell>
          <cell r="C94" t="str">
            <v>S</v>
          </cell>
          <cell r="D94">
            <v>0</v>
          </cell>
          <cell r="E94">
            <v>260263</v>
          </cell>
          <cell r="F94" t="str">
            <v>Water Rights</v>
          </cell>
          <cell r="G94" t="str">
            <v>310.30</v>
          </cell>
          <cell r="H94" t="str">
            <v>GADSBY PLANT</v>
          </cell>
          <cell r="I94">
            <v>8138.01</v>
          </cell>
        </row>
        <row r="95">
          <cell r="A95" t="str">
            <v>31030; 108</v>
          </cell>
          <cell r="B95" t="str">
            <v>108</v>
          </cell>
          <cell r="C95" t="str">
            <v>S</v>
          </cell>
          <cell r="D95">
            <v>0</v>
          </cell>
          <cell r="E95">
            <v>300305</v>
          </cell>
          <cell r="F95" t="str">
            <v>Water Rights</v>
          </cell>
          <cell r="G95" t="str">
            <v>310.30</v>
          </cell>
          <cell r="H95" t="str">
            <v>HUNTER PLANT</v>
          </cell>
          <cell r="I95">
            <v>24271831.300000001</v>
          </cell>
        </row>
        <row r="96">
          <cell r="A96" t="str">
            <v>31030; 109</v>
          </cell>
          <cell r="B96" t="str">
            <v>109</v>
          </cell>
          <cell r="C96" t="str">
            <v>S</v>
          </cell>
          <cell r="D96">
            <v>0</v>
          </cell>
          <cell r="E96">
            <v>280282</v>
          </cell>
          <cell r="F96" t="str">
            <v>Water Rights</v>
          </cell>
          <cell r="G96" t="str">
            <v>310.30</v>
          </cell>
          <cell r="H96" t="str">
            <v>HUNTINGTON PLANT</v>
          </cell>
          <cell r="I96">
            <v>1471639</v>
          </cell>
        </row>
        <row r="97">
          <cell r="A97" t="str">
            <v>31030; 110</v>
          </cell>
          <cell r="B97" t="str">
            <v>110</v>
          </cell>
          <cell r="C97" t="str">
            <v>S</v>
          </cell>
          <cell r="D97">
            <v>0</v>
          </cell>
          <cell r="E97">
            <v>517000</v>
          </cell>
          <cell r="F97" t="str">
            <v>Water Rights</v>
          </cell>
          <cell r="G97" t="str">
            <v>310.30</v>
          </cell>
          <cell r="H97" t="str">
            <v>JIM BRIDGER PLANT</v>
          </cell>
          <cell r="I97">
            <v>171270</v>
          </cell>
        </row>
        <row r="98">
          <cell r="A98" t="str">
            <v>31030; 111</v>
          </cell>
          <cell r="B98" t="str">
            <v>111</v>
          </cell>
          <cell r="C98" t="str">
            <v>S</v>
          </cell>
          <cell r="D98">
            <v>0</v>
          </cell>
          <cell r="E98">
            <v>270273</v>
          </cell>
          <cell r="F98" t="str">
            <v>Water Rights</v>
          </cell>
          <cell r="G98" t="str">
            <v>310.30</v>
          </cell>
          <cell r="H98" t="str">
            <v>NAUGHTON PLANT</v>
          </cell>
          <cell r="I98">
            <v>690.97</v>
          </cell>
        </row>
        <row r="99">
          <cell r="A99" t="str">
            <v>31030; 112</v>
          </cell>
          <cell r="B99" t="str">
            <v>112</v>
          </cell>
          <cell r="C99" t="str">
            <v>S</v>
          </cell>
          <cell r="D99">
            <v>0</v>
          </cell>
          <cell r="E99">
            <v>519000</v>
          </cell>
          <cell r="F99" t="str">
            <v>Water Rights</v>
          </cell>
          <cell r="G99" t="str">
            <v>310.30</v>
          </cell>
          <cell r="H99" t="str">
            <v>WYODAK PLANT</v>
          </cell>
          <cell r="I99">
            <v>13496.8</v>
          </cell>
        </row>
        <row r="100">
          <cell r="A100" t="str">
            <v xml:space="preserve">0; 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>Water Rights Total</v>
          </cell>
          <cell r="G100">
            <v>0</v>
          </cell>
          <cell r="H100">
            <v>0</v>
          </cell>
          <cell r="I100">
            <v>36503523.319999993</v>
          </cell>
        </row>
        <row r="101">
          <cell r="A101" t="str">
            <v xml:space="preserve">0; </v>
          </cell>
          <cell r="B101">
            <v>0</v>
          </cell>
          <cell r="C101" t="str">
            <v>S Total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6310917127.5500002</v>
          </cell>
        </row>
        <row r="102">
          <cell r="A102" t="str">
            <v>33020; 301</v>
          </cell>
          <cell r="B102" t="str">
            <v>301</v>
          </cell>
          <cell r="C102" t="str">
            <v>H</v>
          </cell>
          <cell r="D102">
            <v>0</v>
          </cell>
          <cell r="E102">
            <v>2381</v>
          </cell>
          <cell r="F102" t="str">
            <v>ASHTON / ST ANTHONY LICENSE (2381)</v>
          </cell>
          <cell r="G102" t="str">
            <v>330.20</v>
          </cell>
          <cell r="H102" t="str">
            <v>Land Rights</v>
          </cell>
          <cell r="I102">
            <v>28699.78</v>
          </cell>
        </row>
        <row r="103">
          <cell r="A103" t="str">
            <v>33100; 301</v>
          </cell>
          <cell r="B103" t="str">
            <v>301</v>
          </cell>
          <cell r="C103" t="str">
            <v>H</v>
          </cell>
          <cell r="D103">
            <v>0</v>
          </cell>
          <cell r="E103">
            <v>2381</v>
          </cell>
          <cell r="F103" t="str">
            <v>ASHTON / ST ANTHONY LICENSE (2381)</v>
          </cell>
          <cell r="G103" t="str">
            <v>331.00</v>
          </cell>
          <cell r="H103" t="str">
            <v>Structures &amp; Improvements</v>
          </cell>
          <cell r="I103">
            <v>1179468.81</v>
          </cell>
        </row>
        <row r="104">
          <cell r="A104" t="str">
            <v>33200; 301</v>
          </cell>
          <cell r="B104" t="str">
            <v>301</v>
          </cell>
          <cell r="C104" t="str">
            <v>H</v>
          </cell>
          <cell r="D104">
            <v>0</v>
          </cell>
          <cell r="E104">
            <v>2381</v>
          </cell>
          <cell r="F104" t="str">
            <v>ASHTON / ST ANTHONY LICENSE (2381)</v>
          </cell>
          <cell r="G104" t="str">
            <v>332.00</v>
          </cell>
          <cell r="H104" t="str">
            <v>Reservoirs, Dams &amp; Waterways</v>
          </cell>
          <cell r="I104">
            <v>14951743.140000001</v>
          </cell>
        </row>
        <row r="105">
          <cell r="A105" t="str">
            <v>33300; 301</v>
          </cell>
          <cell r="B105" t="str">
            <v>301</v>
          </cell>
          <cell r="C105" t="str">
            <v>H</v>
          </cell>
          <cell r="D105">
            <v>0</v>
          </cell>
          <cell r="E105">
            <v>2381</v>
          </cell>
          <cell r="F105" t="str">
            <v>ASHTON / ST ANTHONY LICENSE (2381)</v>
          </cell>
          <cell r="G105" t="str">
            <v>333.00</v>
          </cell>
          <cell r="H105" t="str">
            <v>Waterwheels, Turbines &amp; Generators</v>
          </cell>
          <cell r="I105">
            <v>2448998.34</v>
          </cell>
        </row>
        <row r="106">
          <cell r="A106" t="str">
            <v>33400; 301</v>
          </cell>
          <cell r="B106" t="str">
            <v>301</v>
          </cell>
          <cell r="C106" t="str">
            <v>H</v>
          </cell>
          <cell r="D106">
            <v>0</v>
          </cell>
          <cell r="E106">
            <v>2381</v>
          </cell>
          <cell r="F106" t="str">
            <v>ASHTON / ST ANTHONY LICENSE (2381)</v>
          </cell>
          <cell r="G106" t="str">
            <v>334.00</v>
          </cell>
          <cell r="H106" t="str">
            <v>Accessory Electric Equipment</v>
          </cell>
          <cell r="I106">
            <v>1385149.56</v>
          </cell>
        </row>
        <row r="107">
          <cell r="A107" t="str">
            <v>33500; 301</v>
          </cell>
          <cell r="B107" t="str">
            <v>301</v>
          </cell>
          <cell r="C107" t="str">
            <v>H</v>
          </cell>
          <cell r="D107">
            <v>0</v>
          </cell>
          <cell r="E107">
            <v>2381</v>
          </cell>
          <cell r="F107" t="str">
            <v>ASHTON / ST ANTHONY LICENSE (2381)</v>
          </cell>
          <cell r="G107" t="str">
            <v>335.00</v>
          </cell>
          <cell r="H107" t="str">
            <v>Misc. Power Plant Equipment</v>
          </cell>
          <cell r="I107">
            <v>8649.9699999999993</v>
          </cell>
        </row>
        <row r="108">
          <cell r="A108" t="str">
            <v>33600; 301</v>
          </cell>
          <cell r="B108" t="str">
            <v>301</v>
          </cell>
          <cell r="C108" t="str">
            <v>H</v>
          </cell>
          <cell r="D108">
            <v>0</v>
          </cell>
          <cell r="E108">
            <v>2381</v>
          </cell>
          <cell r="F108" t="str">
            <v>ASHTON / ST ANTHONY LICENSE (2381)</v>
          </cell>
          <cell r="G108" t="str">
            <v>336.00</v>
          </cell>
          <cell r="H108" t="str">
            <v>Roads, Railroads &amp; Bridges</v>
          </cell>
          <cell r="I108">
            <v>744.3</v>
          </cell>
        </row>
        <row r="109">
          <cell r="A109" t="str">
            <v xml:space="preserve">0; 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 t="str">
            <v>ASHTON / ST ANTHONY LICENSE (2381) Total</v>
          </cell>
          <cell r="G109">
            <v>0</v>
          </cell>
          <cell r="H109">
            <v>0</v>
          </cell>
          <cell r="I109">
            <v>20003453.899999999</v>
          </cell>
        </row>
        <row r="110">
          <cell r="A110" t="str">
            <v>33020; 302</v>
          </cell>
          <cell r="B110" t="str">
            <v>302</v>
          </cell>
          <cell r="C110" t="str">
            <v>H</v>
          </cell>
          <cell r="D110">
            <v>0</v>
          </cell>
          <cell r="E110">
            <v>20</v>
          </cell>
          <cell r="F110" t="str">
            <v>BEAR RIVER LICENSE (20)</v>
          </cell>
          <cell r="G110" t="str">
            <v>330.20</v>
          </cell>
          <cell r="H110" t="str">
            <v>Land Rights</v>
          </cell>
          <cell r="I110">
            <v>5879.43</v>
          </cell>
        </row>
        <row r="111">
          <cell r="A111" t="str">
            <v>33100; 302</v>
          </cell>
          <cell r="B111" t="str">
            <v>302</v>
          </cell>
          <cell r="C111" t="str">
            <v>H</v>
          </cell>
          <cell r="D111">
            <v>0</v>
          </cell>
          <cell r="E111">
            <v>20</v>
          </cell>
          <cell r="F111" t="str">
            <v>BEAR RIVER LICENSE (20)</v>
          </cell>
          <cell r="G111" t="str">
            <v>331.00</v>
          </cell>
          <cell r="H111" t="str">
            <v>Structures &amp; Improvements</v>
          </cell>
          <cell r="I111">
            <v>4674162.68</v>
          </cell>
        </row>
        <row r="112">
          <cell r="A112" t="str">
            <v>33200; 302</v>
          </cell>
          <cell r="B112" t="str">
            <v>302</v>
          </cell>
          <cell r="C112" t="str">
            <v>H</v>
          </cell>
          <cell r="D112">
            <v>0</v>
          </cell>
          <cell r="E112">
            <v>20</v>
          </cell>
          <cell r="F112" t="str">
            <v>BEAR RIVER LICENSE (20)</v>
          </cell>
          <cell r="G112" t="str">
            <v>332.00</v>
          </cell>
          <cell r="H112" t="str">
            <v>Reservoirs, Dams &amp; Waterways</v>
          </cell>
          <cell r="I112">
            <v>25220204.32</v>
          </cell>
        </row>
        <row r="113">
          <cell r="A113" t="str">
            <v>33300; 302</v>
          </cell>
          <cell r="B113" t="str">
            <v>302</v>
          </cell>
          <cell r="C113" t="str">
            <v>H</v>
          </cell>
          <cell r="D113">
            <v>0</v>
          </cell>
          <cell r="E113">
            <v>20</v>
          </cell>
          <cell r="F113" t="str">
            <v>BEAR RIVER LICENSE (20)</v>
          </cell>
          <cell r="G113" t="str">
            <v>333.00</v>
          </cell>
          <cell r="H113" t="str">
            <v>Waterwheels, Turbines &amp; Generators</v>
          </cell>
          <cell r="I113">
            <v>10723401.779999999</v>
          </cell>
        </row>
        <row r="114">
          <cell r="A114" t="str">
            <v>33400; 302</v>
          </cell>
          <cell r="B114" t="str">
            <v>302</v>
          </cell>
          <cell r="C114" t="str">
            <v>H</v>
          </cell>
          <cell r="D114">
            <v>0</v>
          </cell>
          <cell r="E114">
            <v>20</v>
          </cell>
          <cell r="F114" t="str">
            <v>BEAR RIVER LICENSE (20)</v>
          </cell>
          <cell r="G114" t="str">
            <v>334.00</v>
          </cell>
          <cell r="H114" t="str">
            <v>Accessory Electric Equipment</v>
          </cell>
          <cell r="I114">
            <v>4114781.19</v>
          </cell>
        </row>
        <row r="115">
          <cell r="A115" t="str">
            <v>33500; 302</v>
          </cell>
          <cell r="B115" t="str">
            <v>302</v>
          </cell>
          <cell r="C115" t="str">
            <v>H</v>
          </cell>
          <cell r="D115">
            <v>0</v>
          </cell>
          <cell r="E115">
            <v>20</v>
          </cell>
          <cell r="F115" t="str">
            <v>BEAR RIVER LICENSE (20)</v>
          </cell>
          <cell r="G115" t="str">
            <v>335.00</v>
          </cell>
          <cell r="H115" t="str">
            <v>Misc. Power Plant Equipment</v>
          </cell>
          <cell r="I115">
            <v>82097</v>
          </cell>
        </row>
        <row r="116">
          <cell r="A116" t="str">
            <v>33600; 302</v>
          </cell>
          <cell r="B116" t="str">
            <v>302</v>
          </cell>
          <cell r="C116" t="str">
            <v>H</v>
          </cell>
          <cell r="D116">
            <v>0</v>
          </cell>
          <cell r="E116">
            <v>20</v>
          </cell>
          <cell r="F116" t="str">
            <v>BEAR RIVER LICENSE (20)</v>
          </cell>
          <cell r="G116" t="str">
            <v>336.00</v>
          </cell>
          <cell r="H116" t="str">
            <v>Roads, Railroads &amp; Bridges</v>
          </cell>
          <cell r="I116">
            <v>598124.93000000005</v>
          </cell>
        </row>
        <row r="117">
          <cell r="A117" t="str">
            <v xml:space="preserve">0; 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 t="str">
            <v>BEAR RIVER LICENSE (20) Total</v>
          </cell>
          <cell r="G117">
            <v>0</v>
          </cell>
          <cell r="H117">
            <v>0</v>
          </cell>
          <cell r="I117">
            <v>45418651.329999998</v>
          </cell>
        </row>
        <row r="118">
          <cell r="A118" t="str">
            <v>33100; 303</v>
          </cell>
          <cell r="B118" t="str">
            <v>303</v>
          </cell>
          <cell r="C118" t="str">
            <v>H</v>
          </cell>
          <cell r="D118">
            <v>0</v>
          </cell>
          <cell r="E118">
            <v>23000</v>
          </cell>
          <cell r="F118" t="str">
            <v>BEND (23)</v>
          </cell>
          <cell r="G118" t="str">
            <v>331.00</v>
          </cell>
          <cell r="H118" t="str">
            <v>Structures &amp; Improvements</v>
          </cell>
          <cell r="I118">
            <v>57076.38</v>
          </cell>
        </row>
        <row r="119">
          <cell r="A119" t="str">
            <v>33200; 303</v>
          </cell>
          <cell r="B119" t="str">
            <v>303</v>
          </cell>
          <cell r="C119" t="str">
            <v>H</v>
          </cell>
          <cell r="D119">
            <v>0</v>
          </cell>
          <cell r="E119">
            <v>23000</v>
          </cell>
          <cell r="F119" t="str">
            <v>BEND (23)</v>
          </cell>
          <cell r="G119" t="str">
            <v>332.00</v>
          </cell>
          <cell r="H119" t="str">
            <v>Reservoirs, Dams &amp; Waterways</v>
          </cell>
          <cell r="I119">
            <v>532904.86</v>
          </cell>
        </row>
        <row r="120">
          <cell r="A120" t="str">
            <v>33300; 303</v>
          </cell>
          <cell r="B120" t="str">
            <v>303</v>
          </cell>
          <cell r="C120" t="str">
            <v>H</v>
          </cell>
          <cell r="D120">
            <v>0</v>
          </cell>
          <cell r="E120">
            <v>23000</v>
          </cell>
          <cell r="F120" t="str">
            <v>BEND (23)</v>
          </cell>
          <cell r="G120" t="str">
            <v>333.00</v>
          </cell>
          <cell r="H120" t="str">
            <v>Waterwheels, Turbines &amp; Generators</v>
          </cell>
          <cell r="I120">
            <v>97110.43</v>
          </cell>
        </row>
        <row r="121">
          <cell r="A121" t="str">
            <v>33400; 303</v>
          </cell>
          <cell r="B121" t="str">
            <v>303</v>
          </cell>
          <cell r="C121" t="str">
            <v>H</v>
          </cell>
          <cell r="D121">
            <v>0</v>
          </cell>
          <cell r="E121">
            <v>23000</v>
          </cell>
          <cell r="F121" t="str">
            <v>BEND (23)</v>
          </cell>
          <cell r="G121" t="str">
            <v>334.00</v>
          </cell>
          <cell r="H121" t="str">
            <v>Accessory Electric Equipment</v>
          </cell>
          <cell r="I121">
            <v>627584.39</v>
          </cell>
        </row>
        <row r="122">
          <cell r="A122" t="str">
            <v>33500; 303</v>
          </cell>
          <cell r="B122" t="str">
            <v>303</v>
          </cell>
          <cell r="C122" t="str">
            <v>H</v>
          </cell>
          <cell r="D122">
            <v>0</v>
          </cell>
          <cell r="E122">
            <v>23000</v>
          </cell>
          <cell r="F122" t="str">
            <v>BEND (23)</v>
          </cell>
          <cell r="G122" t="str">
            <v>335.00</v>
          </cell>
          <cell r="H122" t="str">
            <v>Misc. Power Plant Equipment</v>
          </cell>
          <cell r="I122">
            <v>15383.82</v>
          </cell>
        </row>
        <row r="123">
          <cell r="A123" t="str">
            <v>33600; 303</v>
          </cell>
          <cell r="B123" t="str">
            <v>303</v>
          </cell>
          <cell r="C123" t="str">
            <v>H</v>
          </cell>
          <cell r="D123">
            <v>0</v>
          </cell>
          <cell r="E123">
            <v>23000</v>
          </cell>
          <cell r="F123" t="str">
            <v>BEND (23)</v>
          </cell>
          <cell r="G123" t="str">
            <v>336.00</v>
          </cell>
          <cell r="H123" t="str">
            <v>Roads, Railroads &amp; Bridges</v>
          </cell>
          <cell r="I123">
            <v>174.4</v>
          </cell>
        </row>
        <row r="124">
          <cell r="A124" t="str">
            <v xml:space="preserve">0; 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 t="str">
            <v>BEND (23) Total</v>
          </cell>
          <cell r="G124">
            <v>0</v>
          </cell>
          <cell r="H124">
            <v>0</v>
          </cell>
          <cell r="I124">
            <v>1330234.28</v>
          </cell>
        </row>
        <row r="125">
          <cell r="A125" t="str">
            <v>33100; 304</v>
          </cell>
          <cell r="B125" t="str">
            <v>304</v>
          </cell>
          <cell r="C125" t="str">
            <v>H</v>
          </cell>
          <cell r="D125">
            <v>0</v>
          </cell>
          <cell r="E125">
            <v>410000</v>
          </cell>
          <cell r="F125" t="str">
            <v>BIG FORK (410)</v>
          </cell>
          <cell r="G125" t="str">
            <v>331.00</v>
          </cell>
          <cell r="H125" t="str">
            <v>Structures &amp; Improvements</v>
          </cell>
          <cell r="I125">
            <v>606391.29</v>
          </cell>
        </row>
        <row r="126">
          <cell r="A126" t="str">
            <v>33200; 304</v>
          </cell>
          <cell r="B126" t="str">
            <v>304</v>
          </cell>
          <cell r="C126" t="str">
            <v>H</v>
          </cell>
          <cell r="D126">
            <v>0</v>
          </cell>
          <cell r="E126">
            <v>410000</v>
          </cell>
          <cell r="F126" t="str">
            <v>BIG FORK (410)</v>
          </cell>
          <cell r="G126" t="str">
            <v>332.00</v>
          </cell>
          <cell r="H126" t="str">
            <v>Reservoirs, Dams &amp; Waterways</v>
          </cell>
          <cell r="I126">
            <v>4696998.58</v>
          </cell>
        </row>
        <row r="127">
          <cell r="A127" t="str">
            <v>33300; 304</v>
          </cell>
          <cell r="B127" t="str">
            <v>304</v>
          </cell>
          <cell r="C127" t="str">
            <v>H</v>
          </cell>
          <cell r="D127">
            <v>0</v>
          </cell>
          <cell r="E127">
            <v>410000</v>
          </cell>
          <cell r="F127" t="str">
            <v>BIG FORK (410)</v>
          </cell>
          <cell r="G127" t="str">
            <v>333.00</v>
          </cell>
          <cell r="H127" t="str">
            <v>Waterwheels, Turbines &amp; Generators</v>
          </cell>
          <cell r="I127">
            <v>1495500.81</v>
          </cell>
        </row>
        <row r="128">
          <cell r="A128" t="str">
            <v>33400; 304</v>
          </cell>
          <cell r="B128" t="str">
            <v>304</v>
          </cell>
          <cell r="C128" t="str">
            <v>H</v>
          </cell>
          <cell r="D128">
            <v>0</v>
          </cell>
          <cell r="E128">
            <v>410000</v>
          </cell>
          <cell r="F128" t="str">
            <v>BIG FORK (410)</v>
          </cell>
          <cell r="G128" t="str">
            <v>334.00</v>
          </cell>
          <cell r="H128" t="str">
            <v>Accessory Electric Equipment</v>
          </cell>
          <cell r="I128">
            <v>300515.20000000001</v>
          </cell>
        </row>
        <row r="129">
          <cell r="A129" t="str">
            <v>33600; 304</v>
          </cell>
          <cell r="B129" t="str">
            <v>304</v>
          </cell>
          <cell r="C129" t="str">
            <v>H</v>
          </cell>
          <cell r="D129">
            <v>0</v>
          </cell>
          <cell r="E129">
            <v>410000</v>
          </cell>
          <cell r="F129" t="str">
            <v>BIG FORK (410)</v>
          </cell>
          <cell r="G129" t="str">
            <v>336.00</v>
          </cell>
          <cell r="H129" t="str">
            <v>Roads, Railroads &amp; Bridges</v>
          </cell>
          <cell r="I129">
            <v>232133.05</v>
          </cell>
        </row>
        <row r="130">
          <cell r="A130" t="str">
            <v xml:space="preserve">0; 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 t="str">
            <v>BIG FORK (410) Total</v>
          </cell>
          <cell r="G130">
            <v>0</v>
          </cell>
          <cell r="H130">
            <v>0</v>
          </cell>
          <cell r="I130">
            <v>7331538.9299999997</v>
          </cell>
        </row>
        <row r="131">
          <cell r="A131" t="str">
            <v>33020; 305</v>
          </cell>
          <cell r="B131" t="str">
            <v>305</v>
          </cell>
          <cell r="C131" t="str">
            <v>H</v>
          </cell>
          <cell r="D131">
            <v>0</v>
          </cell>
          <cell r="E131">
            <v>213000</v>
          </cell>
          <cell r="F131" t="str">
            <v>CONDIT (213)</v>
          </cell>
          <cell r="G131" t="str">
            <v>330.20</v>
          </cell>
          <cell r="H131" t="str">
            <v>Land Rights</v>
          </cell>
          <cell r="I131">
            <v>172.28</v>
          </cell>
        </row>
        <row r="132">
          <cell r="A132" t="str">
            <v>33040; 305</v>
          </cell>
          <cell r="B132" t="str">
            <v>305</v>
          </cell>
          <cell r="C132" t="str">
            <v>H</v>
          </cell>
          <cell r="D132">
            <v>0</v>
          </cell>
          <cell r="E132">
            <v>213000</v>
          </cell>
          <cell r="F132" t="str">
            <v>CONDIT (213)</v>
          </cell>
          <cell r="G132" t="str">
            <v>330.40</v>
          </cell>
          <cell r="H132" t="str">
            <v>Flood Rights</v>
          </cell>
          <cell r="I132">
            <v>2963.75</v>
          </cell>
        </row>
        <row r="133">
          <cell r="A133" t="str">
            <v>33100; 305</v>
          </cell>
          <cell r="B133" t="str">
            <v>305</v>
          </cell>
          <cell r="C133" t="str">
            <v>H</v>
          </cell>
          <cell r="D133">
            <v>0</v>
          </cell>
          <cell r="E133">
            <v>213000</v>
          </cell>
          <cell r="F133" t="str">
            <v>CONDIT (213)</v>
          </cell>
          <cell r="G133" t="str">
            <v>331.00</v>
          </cell>
          <cell r="H133" t="str">
            <v>Structures &amp; Improvements</v>
          </cell>
          <cell r="I133">
            <v>1038010.77</v>
          </cell>
        </row>
        <row r="134">
          <cell r="A134" t="str">
            <v>33200; 305</v>
          </cell>
          <cell r="B134" t="str">
            <v>305</v>
          </cell>
          <cell r="C134" t="str">
            <v>H</v>
          </cell>
          <cell r="D134">
            <v>0</v>
          </cell>
          <cell r="E134">
            <v>213000</v>
          </cell>
          <cell r="F134" t="str">
            <v>CONDIT (213)</v>
          </cell>
          <cell r="G134" t="str">
            <v>332.00</v>
          </cell>
          <cell r="H134" t="str">
            <v>Reservoirs, Dams &amp; Waterways</v>
          </cell>
          <cell r="I134">
            <v>76393.33</v>
          </cell>
        </row>
        <row r="135">
          <cell r="A135" t="str">
            <v>33300; 305</v>
          </cell>
          <cell r="B135" t="str">
            <v>305</v>
          </cell>
          <cell r="C135" t="str">
            <v>H</v>
          </cell>
          <cell r="D135">
            <v>0</v>
          </cell>
          <cell r="E135">
            <v>213000</v>
          </cell>
          <cell r="F135" t="str">
            <v>CONDIT (213)</v>
          </cell>
          <cell r="G135" t="str">
            <v>333.00</v>
          </cell>
          <cell r="H135" t="str">
            <v>Waterwheels, Turbines &amp; Generators</v>
          </cell>
          <cell r="I135">
            <v>87928.29</v>
          </cell>
        </row>
        <row r="136">
          <cell r="A136" t="str">
            <v>33400; 305</v>
          </cell>
          <cell r="B136" t="str">
            <v>305</v>
          </cell>
          <cell r="C136" t="str">
            <v>H</v>
          </cell>
          <cell r="D136">
            <v>0</v>
          </cell>
          <cell r="E136">
            <v>213000</v>
          </cell>
          <cell r="F136" t="str">
            <v>CONDIT (213)</v>
          </cell>
          <cell r="G136" t="str">
            <v>334.00</v>
          </cell>
          <cell r="H136" t="str">
            <v>Accessory Electric Equipment</v>
          </cell>
          <cell r="I136">
            <v>132519.20000000001</v>
          </cell>
        </row>
        <row r="137">
          <cell r="A137" t="str">
            <v>33500; 305</v>
          </cell>
          <cell r="B137" t="str">
            <v>305</v>
          </cell>
          <cell r="C137" t="str">
            <v>H</v>
          </cell>
          <cell r="D137">
            <v>0</v>
          </cell>
          <cell r="E137">
            <v>213000</v>
          </cell>
          <cell r="F137" t="str">
            <v>CONDIT (213)</v>
          </cell>
          <cell r="G137" t="str">
            <v>335.00</v>
          </cell>
          <cell r="H137" t="str">
            <v>Misc. Power Plant Equipment</v>
          </cell>
          <cell r="I137">
            <v>3588.26</v>
          </cell>
        </row>
        <row r="138">
          <cell r="A138" t="str">
            <v>33600; 305</v>
          </cell>
          <cell r="B138" t="str">
            <v>305</v>
          </cell>
          <cell r="C138" t="str">
            <v>H</v>
          </cell>
          <cell r="D138">
            <v>0</v>
          </cell>
          <cell r="E138">
            <v>213000</v>
          </cell>
          <cell r="F138" t="str">
            <v>CONDIT (213)</v>
          </cell>
          <cell r="G138" t="str">
            <v>336.00</v>
          </cell>
          <cell r="H138" t="str">
            <v>Roads, Railroads &amp; Bridges</v>
          </cell>
          <cell r="I138">
            <v>59738.080000000002</v>
          </cell>
        </row>
        <row r="139">
          <cell r="A139" t="str">
            <v xml:space="preserve">0; 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 t="str">
            <v>CONDIT (213) Total</v>
          </cell>
          <cell r="G139">
            <v>0</v>
          </cell>
          <cell r="H139">
            <v>0</v>
          </cell>
          <cell r="I139">
            <v>1401313.9600000002</v>
          </cell>
        </row>
        <row r="140">
          <cell r="A140" t="str">
            <v>33030; 306</v>
          </cell>
          <cell r="B140" t="str">
            <v>306</v>
          </cell>
          <cell r="C140" t="str">
            <v>H</v>
          </cell>
          <cell r="D140">
            <v>0</v>
          </cell>
          <cell r="E140">
            <v>444</v>
          </cell>
          <cell r="F140" t="str">
            <v>CUTLER (444)</v>
          </cell>
          <cell r="G140" t="str">
            <v>330.30</v>
          </cell>
          <cell r="H140" t="str">
            <v>Water Rights</v>
          </cell>
          <cell r="I140">
            <v>4818.3100000000004</v>
          </cell>
        </row>
        <row r="141">
          <cell r="A141" t="str">
            <v>33040; 306</v>
          </cell>
          <cell r="B141" t="str">
            <v>306</v>
          </cell>
          <cell r="C141" t="str">
            <v>H</v>
          </cell>
          <cell r="D141">
            <v>0</v>
          </cell>
          <cell r="E141">
            <v>444</v>
          </cell>
          <cell r="F141" t="str">
            <v>CUTLER (444)</v>
          </cell>
          <cell r="G141" t="str">
            <v>330.40</v>
          </cell>
          <cell r="H141" t="str">
            <v>Flood Rights</v>
          </cell>
          <cell r="I141">
            <v>90968.42</v>
          </cell>
        </row>
        <row r="142">
          <cell r="A142" t="str">
            <v>33100; 306</v>
          </cell>
          <cell r="B142" t="str">
            <v>306</v>
          </cell>
          <cell r="C142" t="str">
            <v>H</v>
          </cell>
          <cell r="D142">
            <v>0</v>
          </cell>
          <cell r="E142">
            <v>444</v>
          </cell>
          <cell r="F142" t="str">
            <v>CUTLER (444)</v>
          </cell>
          <cell r="G142" t="str">
            <v>331.00</v>
          </cell>
          <cell r="H142" t="str">
            <v>Structures &amp; Improvements</v>
          </cell>
          <cell r="I142">
            <v>3968892.28</v>
          </cell>
        </row>
        <row r="143">
          <cell r="A143" t="str">
            <v>33200; 306</v>
          </cell>
          <cell r="B143" t="str">
            <v>306</v>
          </cell>
          <cell r="C143" t="str">
            <v>H</v>
          </cell>
          <cell r="D143">
            <v>0</v>
          </cell>
          <cell r="E143">
            <v>444</v>
          </cell>
          <cell r="F143" t="str">
            <v>CUTLER (444)</v>
          </cell>
          <cell r="G143" t="str">
            <v>332.00</v>
          </cell>
          <cell r="H143" t="str">
            <v>Reservoirs, Dams &amp; Waterways</v>
          </cell>
          <cell r="I143">
            <v>7553630.7599999998</v>
          </cell>
        </row>
        <row r="144">
          <cell r="A144" t="str">
            <v>33300; 306</v>
          </cell>
          <cell r="B144" t="str">
            <v>306</v>
          </cell>
          <cell r="C144" t="str">
            <v>H</v>
          </cell>
          <cell r="D144">
            <v>0</v>
          </cell>
          <cell r="E144">
            <v>444</v>
          </cell>
          <cell r="F144" t="str">
            <v>CUTLER (444)</v>
          </cell>
          <cell r="G144" t="str">
            <v>333.00</v>
          </cell>
          <cell r="H144" t="str">
            <v>Waterwheels, Turbines &amp; Generators</v>
          </cell>
          <cell r="I144">
            <v>11999063.029999999</v>
          </cell>
        </row>
        <row r="145">
          <cell r="A145" t="str">
            <v>33400; 306</v>
          </cell>
          <cell r="B145" t="str">
            <v>306</v>
          </cell>
          <cell r="C145" t="str">
            <v>H</v>
          </cell>
          <cell r="D145">
            <v>0</v>
          </cell>
          <cell r="E145">
            <v>444</v>
          </cell>
          <cell r="F145" t="str">
            <v>CUTLER (444)</v>
          </cell>
          <cell r="G145" t="str">
            <v>334.00</v>
          </cell>
          <cell r="H145" t="str">
            <v>Accessory Electric Equipment</v>
          </cell>
          <cell r="I145">
            <v>2564703.0099999998</v>
          </cell>
        </row>
        <row r="146">
          <cell r="A146" t="str">
            <v>33500; 306</v>
          </cell>
          <cell r="B146" t="str">
            <v>306</v>
          </cell>
          <cell r="C146" t="str">
            <v>H</v>
          </cell>
          <cell r="D146">
            <v>0</v>
          </cell>
          <cell r="E146">
            <v>444</v>
          </cell>
          <cell r="F146" t="str">
            <v>CUTLER (444)</v>
          </cell>
          <cell r="G146" t="str">
            <v>335.00</v>
          </cell>
          <cell r="H146" t="str">
            <v>Misc. Power Plant Equipment</v>
          </cell>
          <cell r="I146">
            <v>12554.11</v>
          </cell>
        </row>
        <row r="147">
          <cell r="A147" t="str">
            <v>33600; 306</v>
          </cell>
          <cell r="B147" t="str">
            <v>306</v>
          </cell>
          <cell r="C147" t="str">
            <v>H</v>
          </cell>
          <cell r="D147">
            <v>0</v>
          </cell>
          <cell r="E147">
            <v>444</v>
          </cell>
          <cell r="F147" t="str">
            <v>CUTLER (444)</v>
          </cell>
          <cell r="G147" t="str">
            <v>336.00</v>
          </cell>
          <cell r="H147" t="str">
            <v>Roads, Railroads &amp; Bridges</v>
          </cell>
          <cell r="I147">
            <v>572059.24</v>
          </cell>
        </row>
        <row r="148">
          <cell r="A148" t="str">
            <v xml:space="preserve">0; 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 t="str">
            <v>CUTLER (444) Total</v>
          </cell>
          <cell r="G148">
            <v>0</v>
          </cell>
          <cell r="H148">
            <v>0</v>
          </cell>
          <cell r="I148">
            <v>26766689.159999993</v>
          </cell>
        </row>
        <row r="149">
          <cell r="A149" t="str">
            <v>33020; 307</v>
          </cell>
          <cell r="B149" t="str">
            <v>307</v>
          </cell>
          <cell r="C149" t="str">
            <v>H</v>
          </cell>
          <cell r="D149">
            <v>0</v>
          </cell>
          <cell r="E149">
            <v>36000</v>
          </cell>
          <cell r="F149" t="str">
            <v>EAGLE POINT (36)</v>
          </cell>
          <cell r="G149" t="str">
            <v>330.20</v>
          </cell>
          <cell r="H149" t="str">
            <v>Land Rights</v>
          </cell>
          <cell r="I149">
            <v>12122.48</v>
          </cell>
        </row>
        <row r="150">
          <cell r="A150" t="str">
            <v>33100; 307</v>
          </cell>
          <cell r="B150" t="str">
            <v>307</v>
          </cell>
          <cell r="C150" t="str">
            <v>H</v>
          </cell>
          <cell r="D150">
            <v>0</v>
          </cell>
          <cell r="E150">
            <v>36000</v>
          </cell>
          <cell r="F150" t="str">
            <v>EAGLE POINT (36)</v>
          </cell>
          <cell r="G150" t="str">
            <v>331.00</v>
          </cell>
          <cell r="H150" t="str">
            <v>Structures &amp; Improvements</v>
          </cell>
          <cell r="I150">
            <v>138479.88</v>
          </cell>
        </row>
        <row r="151">
          <cell r="A151" t="str">
            <v>33200; 307</v>
          </cell>
          <cell r="B151" t="str">
            <v>307</v>
          </cell>
          <cell r="C151" t="str">
            <v>H</v>
          </cell>
          <cell r="D151">
            <v>0</v>
          </cell>
          <cell r="E151">
            <v>36000</v>
          </cell>
          <cell r="F151" t="str">
            <v>EAGLE POINT (36)</v>
          </cell>
          <cell r="G151" t="str">
            <v>332.00</v>
          </cell>
          <cell r="H151" t="str">
            <v>Reservoirs, Dams &amp; Waterways</v>
          </cell>
          <cell r="I151">
            <v>1227012.53</v>
          </cell>
        </row>
        <row r="152">
          <cell r="A152" t="str">
            <v>33300; 307</v>
          </cell>
          <cell r="B152" t="str">
            <v>307</v>
          </cell>
          <cell r="C152" t="str">
            <v>H</v>
          </cell>
          <cell r="D152">
            <v>0</v>
          </cell>
          <cell r="E152">
            <v>36000</v>
          </cell>
          <cell r="F152" t="str">
            <v>EAGLE POINT (36)</v>
          </cell>
          <cell r="G152" t="str">
            <v>333.00</v>
          </cell>
          <cell r="H152" t="str">
            <v>Waterwheels, Turbines &amp; Generators</v>
          </cell>
          <cell r="I152">
            <v>251541.42</v>
          </cell>
        </row>
        <row r="153">
          <cell r="A153" t="str">
            <v>33400; 307</v>
          </cell>
          <cell r="B153" t="str">
            <v>307</v>
          </cell>
          <cell r="C153" t="str">
            <v>H</v>
          </cell>
          <cell r="D153">
            <v>0</v>
          </cell>
          <cell r="E153">
            <v>36000</v>
          </cell>
          <cell r="F153" t="str">
            <v>EAGLE POINT (36)</v>
          </cell>
          <cell r="G153" t="str">
            <v>334.00</v>
          </cell>
          <cell r="H153" t="str">
            <v>Accessory Electric Equipment</v>
          </cell>
          <cell r="I153">
            <v>98714.47</v>
          </cell>
        </row>
        <row r="154">
          <cell r="A154" t="str">
            <v>33600; 307</v>
          </cell>
          <cell r="B154" t="str">
            <v>307</v>
          </cell>
          <cell r="C154" t="str">
            <v>H</v>
          </cell>
          <cell r="D154">
            <v>0</v>
          </cell>
          <cell r="E154">
            <v>36000</v>
          </cell>
          <cell r="F154" t="str">
            <v>EAGLE POINT (36)</v>
          </cell>
          <cell r="G154" t="str">
            <v>336.00</v>
          </cell>
          <cell r="H154" t="str">
            <v>Roads, Railroads &amp; Bridges</v>
          </cell>
          <cell r="I154">
            <v>105740.65</v>
          </cell>
        </row>
        <row r="155">
          <cell r="A155" t="str">
            <v xml:space="preserve">0; 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 t="str">
            <v>EAGLE POINT (36) Total</v>
          </cell>
          <cell r="G155">
            <v>0</v>
          </cell>
          <cell r="H155">
            <v>0</v>
          </cell>
          <cell r="I155">
            <v>1833611.43</v>
          </cell>
        </row>
        <row r="156">
          <cell r="A156" t="str">
            <v>33100; 308</v>
          </cell>
          <cell r="B156" t="str">
            <v>308</v>
          </cell>
          <cell r="C156" t="str">
            <v>H</v>
          </cell>
          <cell r="D156">
            <v>0</v>
          </cell>
          <cell r="E156">
            <v>446</v>
          </cell>
          <cell r="F156" t="str">
            <v>FOUNTAIN GREEN (446)</v>
          </cell>
          <cell r="G156" t="str">
            <v>331.00</v>
          </cell>
          <cell r="H156" t="str">
            <v>Structures &amp; Improvements</v>
          </cell>
          <cell r="I156">
            <v>35549.64</v>
          </cell>
        </row>
        <row r="157">
          <cell r="A157" t="str">
            <v>33200; 308</v>
          </cell>
          <cell r="B157" t="str">
            <v>308</v>
          </cell>
          <cell r="C157" t="str">
            <v>H</v>
          </cell>
          <cell r="D157">
            <v>0</v>
          </cell>
          <cell r="E157">
            <v>446</v>
          </cell>
          <cell r="F157" t="str">
            <v>FOUNTAIN GREEN (446)</v>
          </cell>
          <cell r="G157" t="str">
            <v>332.00</v>
          </cell>
          <cell r="H157" t="str">
            <v>Reservoirs, Dams &amp; Waterways</v>
          </cell>
          <cell r="I157">
            <v>318832.62</v>
          </cell>
        </row>
        <row r="158">
          <cell r="A158" t="str">
            <v>33300; 308</v>
          </cell>
          <cell r="B158" t="str">
            <v>308</v>
          </cell>
          <cell r="C158" t="str">
            <v>H</v>
          </cell>
          <cell r="D158">
            <v>0</v>
          </cell>
          <cell r="E158">
            <v>446</v>
          </cell>
          <cell r="F158" t="str">
            <v>FOUNTAIN GREEN (446)</v>
          </cell>
          <cell r="G158" t="str">
            <v>333.00</v>
          </cell>
          <cell r="H158" t="str">
            <v>Waterwheels, Turbines &amp; Generators</v>
          </cell>
          <cell r="I158">
            <v>92199.14</v>
          </cell>
        </row>
        <row r="159">
          <cell r="A159" t="str">
            <v>33400; 308</v>
          </cell>
          <cell r="B159" t="str">
            <v>308</v>
          </cell>
          <cell r="C159" t="str">
            <v>H</v>
          </cell>
          <cell r="D159">
            <v>0</v>
          </cell>
          <cell r="E159">
            <v>446</v>
          </cell>
          <cell r="F159" t="str">
            <v>FOUNTAIN GREEN (446)</v>
          </cell>
          <cell r="G159" t="str">
            <v>334.00</v>
          </cell>
          <cell r="H159" t="str">
            <v>Accessory Electric Equipment</v>
          </cell>
          <cell r="I159">
            <v>145374.73000000001</v>
          </cell>
        </row>
        <row r="160">
          <cell r="A160" t="str">
            <v>33600; 308</v>
          </cell>
          <cell r="B160" t="str">
            <v>308</v>
          </cell>
          <cell r="C160" t="str">
            <v>H</v>
          </cell>
          <cell r="D160">
            <v>0</v>
          </cell>
          <cell r="E160">
            <v>446</v>
          </cell>
          <cell r="F160" t="str">
            <v>FOUNTAIN GREEN (446)</v>
          </cell>
          <cell r="G160" t="str">
            <v>336.00</v>
          </cell>
          <cell r="H160" t="str">
            <v>Roads, Railroads &amp; Bridges</v>
          </cell>
          <cell r="I160">
            <v>1261.1500000000001</v>
          </cell>
        </row>
        <row r="161">
          <cell r="A161" t="str">
            <v xml:space="preserve">0; 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 t="str">
            <v>FOUNTAIN GREEN (446) Total</v>
          </cell>
          <cell r="G161">
            <v>0</v>
          </cell>
          <cell r="H161">
            <v>0</v>
          </cell>
          <cell r="I161">
            <v>593217.28000000003</v>
          </cell>
        </row>
        <row r="162">
          <cell r="A162" t="str">
            <v>33100; 309</v>
          </cell>
          <cell r="B162" t="str">
            <v>309</v>
          </cell>
          <cell r="C162" t="str">
            <v>H</v>
          </cell>
          <cell r="D162">
            <v>0</v>
          </cell>
          <cell r="E162">
            <v>445</v>
          </cell>
          <cell r="F162" t="str">
            <v>GRANITE (445)</v>
          </cell>
          <cell r="G162" t="str">
            <v>331.00</v>
          </cell>
          <cell r="H162" t="str">
            <v>Structures &amp; Improvements</v>
          </cell>
          <cell r="I162">
            <v>534780.84</v>
          </cell>
        </row>
        <row r="163">
          <cell r="A163" t="str">
            <v>33200; 309</v>
          </cell>
          <cell r="B163" t="str">
            <v>309</v>
          </cell>
          <cell r="C163" t="str">
            <v>H</v>
          </cell>
          <cell r="D163">
            <v>0</v>
          </cell>
          <cell r="E163">
            <v>445</v>
          </cell>
          <cell r="F163" t="str">
            <v>GRANITE (445)</v>
          </cell>
          <cell r="G163" t="str">
            <v>332.00</v>
          </cell>
          <cell r="H163" t="str">
            <v>Reservoirs, Dams &amp; Waterways</v>
          </cell>
          <cell r="I163">
            <v>3769782.29</v>
          </cell>
        </row>
        <row r="164">
          <cell r="A164" t="str">
            <v>33300; 309</v>
          </cell>
          <cell r="B164" t="str">
            <v>309</v>
          </cell>
          <cell r="C164" t="str">
            <v>H</v>
          </cell>
          <cell r="D164">
            <v>0</v>
          </cell>
          <cell r="E164">
            <v>445</v>
          </cell>
          <cell r="F164" t="str">
            <v>GRANITE (445)</v>
          </cell>
          <cell r="G164" t="str">
            <v>333.00</v>
          </cell>
          <cell r="H164" t="str">
            <v>Waterwheels, Turbines &amp; Generators</v>
          </cell>
          <cell r="I164">
            <v>720702.06</v>
          </cell>
        </row>
        <row r="165">
          <cell r="A165" t="str">
            <v>33400; 309</v>
          </cell>
          <cell r="B165" t="str">
            <v>309</v>
          </cell>
          <cell r="C165" t="str">
            <v>H</v>
          </cell>
          <cell r="D165">
            <v>0</v>
          </cell>
          <cell r="E165">
            <v>445</v>
          </cell>
          <cell r="F165" t="str">
            <v>GRANITE (445)</v>
          </cell>
          <cell r="G165" t="str">
            <v>334.00</v>
          </cell>
          <cell r="H165" t="str">
            <v>Accessory Electric Equipment</v>
          </cell>
          <cell r="I165">
            <v>210624.63</v>
          </cell>
        </row>
        <row r="166">
          <cell r="A166" t="str">
            <v>33500; 309</v>
          </cell>
          <cell r="B166" t="str">
            <v>309</v>
          </cell>
          <cell r="C166" t="str">
            <v>H</v>
          </cell>
          <cell r="D166">
            <v>0</v>
          </cell>
          <cell r="E166">
            <v>445</v>
          </cell>
          <cell r="F166" t="str">
            <v>GRANITE (445)</v>
          </cell>
          <cell r="G166" t="str">
            <v>335.00</v>
          </cell>
          <cell r="H166" t="str">
            <v>Misc. Power Plant Equipment</v>
          </cell>
          <cell r="I166">
            <v>1409.81</v>
          </cell>
        </row>
        <row r="167">
          <cell r="A167" t="str">
            <v xml:space="preserve">0; 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 t="str">
            <v>GRANITE (445) Total</v>
          </cell>
          <cell r="G167">
            <v>0</v>
          </cell>
          <cell r="H167">
            <v>0</v>
          </cell>
          <cell r="I167">
            <v>5237299.629999999</v>
          </cell>
        </row>
        <row r="168">
          <cell r="A168" t="str">
            <v>33020; 311</v>
          </cell>
          <cell r="B168" t="str">
            <v>311</v>
          </cell>
          <cell r="C168" t="str">
            <v>H</v>
          </cell>
          <cell r="D168">
            <v>0</v>
          </cell>
          <cell r="E168">
            <v>18000</v>
          </cell>
          <cell r="F168" t="str">
            <v>KLAMATH DAMS - Accelerated Rates</v>
          </cell>
          <cell r="G168" t="str">
            <v>330.20</v>
          </cell>
          <cell r="H168" t="str">
            <v>Land Rights</v>
          </cell>
          <cell r="I168">
            <v>40941.300000000003</v>
          </cell>
        </row>
        <row r="169">
          <cell r="A169" t="str">
            <v>33040; 311</v>
          </cell>
          <cell r="B169" t="str">
            <v>311</v>
          </cell>
          <cell r="C169" t="str">
            <v>H</v>
          </cell>
          <cell r="D169">
            <v>0</v>
          </cell>
          <cell r="E169">
            <v>18000</v>
          </cell>
          <cell r="F169" t="str">
            <v>KLAMATH DAMS - Accelerated Rates</v>
          </cell>
          <cell r="G169" t="str">
            <v>330.40</v>
          </cell>
          <cell r="H169" t="str">
            <v>Flood Rights</v>
          </cell>
          <cell r="I169">
            <v>1029.5</v>
          </cell>
        </row>
        <row r="170">
          <cell r="A170" t="str">
            <v>33100; 311</v>
          </cell>
          <cell r="B170" t="str">
            <v>311</v>
          </cell>
          <cell r="C170" t="str">
            <v>H</v>
          </cell>
          <cell r="D170">
            <v>0</v>
          </cell>
          <cell r="E170">
            <v>18000</v>
          </cell>
          <cell r="F170" t="str">
            <v>KLAMATH DAMS - Accelerated Rates</v>
          </cell>
          <cell r="G170" t="str">
            <v>331.00</v>
          </cell>
          <cell r="H170" t="str">
            <v>Structures &amp; Improvements</v>
          </cell>
          <cell r="I170">
            <v>13625273.83</v>
          </cell>
        </row>
        <row r="171">
          <cell r="A171" t="str">
            <v>33200; 311</v>
          </cell>
          <cell r="B171" t="str">
            <v>311</v>
          </cell>
          <cell r="C171" t="str">
            <v>H</v>
          </cell>
          <cell r="D171">
            <v>0</v>
          </cell>
          <cell r="E171">
            <v>18000</v>
          </cell>
          <cell r="F171" t="str">
            <v>KLAMATH DAMS - Accelerated Rates</v>
          </cell>
          <cell r="G171" t="str">
            <v>332.00</v>
          </cell>
          <cell r="H171" t="str">
            <v>Reservoirs, Dams &amp; Waterways</v>
          </cell>
          <cell r="I171">
            <v>33571693.159999996</v>
          </cell>
        </row>
        <row r="172">
          <cell r="A172" t="str">
            <v>33300; 311</v>
          </cell>
          <cell r="B172" t="str">
            <v>311</v>
          </cell>
          <cell r="C172" t="str">
            <v>H</v>
          </cell>
          <cell r="D172">
            <v>0</v>
          </cell>
          <cell r="E172">
            <v>18000</v>
          </cell>
          <cell r="F172" t="str">
            <v>KLAMATH DAMS - Accelerated Rates</v>
          </cell>
          <cell r="G172" t="str">
            <v>333.00</v>
          </cell>
          <cell r="H172" t="str">
            <v>Waterwheels, Turbines &amp; Generators</v>
          </cell>
          <cell r="I172">
            <v>17770236.870000001</v>
          </cell>
        </row>
        <row r="173">
          <cell r="A173" t="str">
            <v>33400; 311</v>
          </cell>
          <cell r="B173" t="str">
            <v>311</v>
          </cell>
          <cell r="C173" t="str">
            <v>H</v>
          </cell>
          <cell r="D173">
            <v>0</v>
          </cell>
          <cell r="E173">
            <v>18000</v>
          </cell>
          <cell r="F173" t="str">
            <v>KLAMATH DAMS - Accelerated Rates</v>
          </cell>
          <cell r="G173" t="str">
            <v>334.00</v>
          </cell>
          <cell r="H173" t="str">
            <v>Accessory Electric Equipment</v>
          </cell>
          <cell r="I173">
            <v>15513216.33</v>
          </cell>
        </row>
        <row r="174">
          <cell r="A174" t="str">
            <v>33500; 311</v>
          </cell>
          <cell r="B174" t="str">
            <v>311</v>
          </cell>
          <cell r="C174" t="str">
            <v>H</v>
          </cell>
          <cell r="D174">
            <v>0</v>
          </cell>
          <cell r="E174">
            <v>18000</v>
          </cell>
          <cell r="F174" t="str">
            <v>KLAMATH DAMS - Accelerated Rates</v>
          </cell>
          <cell r="G174" t="str">
            <v>335.00</v>
          </cell>
          <cell r="H174" t="str">
            <v>Misc. Power Plant Equipment</v>
          </cell>
          <cell r="I174">
            <v>169253.74</v>
          </cell>
        </row>
        <row r="175">
          <cell r="A175" t="str">
            <v>33600; 311</v>
          </cell>
          <cell r="B175" t="str">
            <v>311</v>
          </cell>
          <cell r="C175" t="str">
            <v>H</v>
          </cell>
          <cell r="D175">
            <v>0</v>
          </cell>
          <cell r="E175">
            <v>18000</v>
          </cell>
          <cell r="F175" t="str">
            <v>KLAMATH DAMS - Accelerated Rates</v>
          </cell>
          <cell r="G175" t="str">
            <v>336.00</v>
          </cell>
          <cell r="H175" t="str">
            <v>Roads, Railroads &amp; Bridges</v>
          </cell>
          <cell r="I175">
            <v>2547856.13</v>
          </cell>
        </row>
        <row r="176">
          <cell r="A176" t="str">
            <v xml:space="preserve">0; 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 t="str">
            <v>KLAMATH DAMS - Accelerated Rates Total</v>
          </cell>
          <cell r="G176">
            <v>0</v>
          </cell>
          <cell r="H176">
            <v>0</v>
          </cell>
          <cell r="I176">
            <v>83239500.859999985</v>
          </cell>
        </row>
        <row r="177">
          <cell r="A177" t="str">
            <v>33020; 310</v>
          </cell>
          <cell r="B177" t="str">
            <v>310</v>
          </cell>
          <cell r="C177" t="str">
            <v>H</v>
          </cell>
          <cell r="D177">
            <v>0</v>
          </cell>
          <cell r="E177">
            <v>2082</v>
          </cell>
          <cell r="F177" t="str">
            <v>KLAMATH RIVER LICENSE (2082)</v>
          </cell>
          <cell r="G177" t="str">
            <v>330.20</v>
          </cell>
          <cell r="H177" t="str">
            <v>Land Rights</v>
          </cell>
          <cell r="I177">
            <v>638992.96</v>
          </cell>
        </row>
        <row r="178">
          <cell r="A178" t="str">
            <v>33040; 310</v>
          </cell>
          <cell r="B178" t="str">
            <v>310</v>
          </cell>
          <cell r="C178" t="str">
            <v>H</v>
          </cell>
          <cell r="D178">
            <v>0</v>
          </cell>
          <cell r="E178">
            <v>2082</v>
          </cell>
          <cell r="F178" t="str">
            <v>KLAMATH RIVER LICENSE (2082)</v>
          </cell>
          <cell r="G178" t="str">
            <v>330.40</v>
          </cell>
          <cell r="H178" t="str">
            <v>Flood Rights</v>
          </cell>
          <cell r="I178">
            <v>252509.75</v>
          </cell>
        </row>
        <row r="179">
          <cell r="A179" t="str">
            <v>33100; 310</v>
          </cell>
          <cell r="B179" t="str">
            <v>310</v>
          </cell>
          <cell r="C179" t="str">
            <v>H</v>
          </cell>
          <cell r="D179">
            <v>0</v>
          </cell>
          <cell r="E179">
            <v>2082</v>
          </cell>
          <cell r="F179" t="str">
            <v>KLAMATH RIVER LICENSE (2082)</v>
          </cell>
          <cell r="G179" t="str">
            <v>331.00</v>
          </cell>
          <cell r="H179" t="str">
            <v>Structures &amp; Improvements</v>
          </cell>
          <cell r="I179">
            <v>902611.29</v>
          </cell>
        </row>
        <row r="180">
          <cell r="A180" t="str">
            <v>33200; 310</v>
          </cell>
          <cell r="B180" t="str">
            <v>310</v>
          </cell>
          <cell r="C180" t="str">
            <v>H</v>
          </cell>
          <cell r="D180">
            <v>0</v>
          </cell>
          <cell r="E180">
            <v>2082</v>
          </cell>
          <cell r="F180" t="str">
            <v>KLAMATH RIVER LICENSE (2082)</v>
          </cell>
          <cell r="G180" t="str">
            <v>332.00</v>
          </cell>
          <cell r="H180" t="str">
            <v>Reservoirs, Dams &amp; Waterways</v>
          </cell>
          <cell r="I180">
            <v>11773874.4</v>
          </cell>
        </row>
        <row r="181">
          <cell r="A181" t="str">
            <v>33300; 310</v>
          </cell>
          <cell r="B181" t="str">
            <v>310</v>
          </cell>
          <cell r="C181" t="str">
            <v>H</v>
          </cell>
          <cell r="D181">
            <v>0</v>
          </cell>
          <cell r="E181">
            <v>2082</v>
          </cell>
          <cell r="F181" t="str">
            <v>KLAMATH RIVER LICENSE (2082)</v>
          </cell>
          <cell r="G181" t="str">
            <v>333.00</v>
          </cell>
          <cell r="H181" t="str">
            <v>Waterwheels, Turbines &amp; Generators</v>
          </cell>
          <cell r="I181">
            <v>284202.95</v>
          </cell>
        </row>
        <row r="182">
          <cell r="A182" t="str">
            <v>33400; 310</v>
          </cell>
          <cell r="B182" t="str">
            <v>310</v>
          </cell>
          <cell r="C182" t="str">
            <v>H</v>
          </cell>
          <cell r="D182">
            <v>0</v>
          </cell>
          <cell r="E182">
            <v>2082</v>
          </cell>
          <cell r="F182" t="str">
            <v>KLAMATH RIVER LICENSE (2082)</v>
          </cell>
          <cell r="G182" t="str">
            <v>334.00</v>
          </cell>
          <cell r="H182" t="str">
            <v>Accessory Electric Equipment</v>
          </cell>
          <cell r="I182">
            <v>850584.91</v>
          </cell>
        </row>
        <row r="183">
          <cell r="A183" t="str">
            <v>33500; 310</v>
          </cell>
          <cell r="B183" t="str">
            <v>310</v>
          </cell>
          <cell r="C183" t="str">
            <v>H</v>
          </cell>
          <cell r="D183">
            <v>0</v>
          </cell>
          <cell r="E183">
            <v>2082</v>
          </cell>
          <cell r="F183" t="str">
            <v>KLAMATH RIVER LICENSE (2082)</v>
          </cell>
          <cell r="G183" t="str">
            <v>335.00</v>
          </cell>
          <cell r="H183" t="str">
            <v>Misc. Power Plant Equipment</v>
          </cell>
          <cell r="I183">
            <v>61787.58</v>
          </cell>
        </row>
        <row r="184">
          <cell r="A184" t="str">
            <v>33600; 310</v>
          </cell>
          <cell r="B184" t="str">
            <v>310</v>
          </cell>
          <cell r="C184" t="str">
            <v>H</v>
          </cell>
          <cell r="D184">
            <v>0</v>
          </cell>
          <cell r="E184">
            <v>2082</v>
          </cell>
          <cell r="F184" t="str">
            <v>KLAMATH RIVER LICENSE (2082)</v>
          </cell>
          <cell r="G184" t="str">
            <v>336.00</v>
          </cell>
          <cell r="H184" t="str">
            <v>Roads, Railroads &amp; Bridges</v>
          </cell>
          <cell r="I184">
            <v>241074.81</v>
          </cell>
        </row>
        <row r="185">
          <cell r="A185" t="str">
            <v xml:space="preserve">0; 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 t="str">
            <v>KLAMATH RIVER LICENSE (2082) Total</v>
          </cell>
          <cell r="G185">
            <v>0</v>
          </cell>
          <cell r="H185">
            <v>0</v>
          </cell>
          <cell r="I185">
            <v>15005638.65</v>
          </cell>
        </row>
        <row r="186">
          <cell r="A186" t="str">
            <v>33100; 312</v>
          </cell>
          <cell r="B186" t="str">
            <v>312</v>
          </cell>
          <cell r="C186" t="str">
            <v>H</v>
          </cell>
          <cell r="D186">
            <v>0</v>
          </cell>
          <cell r="E186">
            <v>468</v>
          </cell>
          <cell r="F186" t="str">
            <v>LAST CHANCE (468)</v>
          </cell>
          <cell r="G186" t="str">
            <v>331.00</v>
          </cell>
          <cell r="H186" t="str">
            <v>Structures &amp; Improvements</v>
          </cell>
          <cell r="I186">
            <v>448394.01</v>
          </cell>
        </row>
        <row r="187">
          <cell r="A187" t="str">
            <v>33200; 312</v>
          </cell>
          <cell r="B187" t="str">
            <v>312</v>
          </cell>
          <cell r="C187" t="str">
            <v>H</v>
          </cell>
          <cell r="D187">
            <v>0</v>
          </cell>
          <cell r="E187">
            <v>468</v>
          </cell>
          <cell r="F187" t="str">
            <v>LAST CHANCE (468)</v>
          </cell>
          <cell r="G187" t="str">
            <v>332.00</v>
          </cell>
          <cell r="H187" t="str">
            <v>Reservoirs, Dams &amp; Waterways</v>
          </cell>
          <cell r="I187">
            <v>959002.13</v>
          </cell>
        </row>
        <row r="188">
          <cell r="A188" t="str">
            <v>33300; 312</v>
          </cell>
          <cell r="B188" t="str">
            <v>312</v>
          </cell>
          <cell r="C188" t="str">
            <v>H</v>
          </cell>
          <cell r="D188">
            <v>0</v>
          </cell>
          <cell r="E188">
            <v>468</v>
          </cell>
          <cell r="F188" t="str">
            <v>LAST CHANCE (468)</v>
          </cell>
          <cell r="G188" t="str">
            <v>333.00</v>
          </cell>
          <cell r="H188" t="str">
            <v>Waterwheels, Turbines &amp; Generators</v>
          </cell>
          <cell r="I188">
            <v>1068019.67</v>
          </cell>
        </row>
        <row r="189">
          <cell r="A189" t="str">
            <v>33400; 312</v>
          </cell>
          <cell r="B189" t="str">
            <v>312</v>
          </cell>
          <cell r="C189" t="str">
            <v>H</v>
          </cell>
          <cell r="D189">
            <v>0</v>
          </cell>
          <cell r="E189">
            <v>468</v>
          </cell>
          <cell r="F189" t="str">
            <v>LAST CHANCE (468)</v>
          </cell>
          <cell r="G189" t="str">
            <v>334.00</v>
          </cell>
          <cell r="H189" t="str">
            <v>Accessory Electric Equipment</v>
          </cell>
          <cell r="I189">
            <v>261833.29</v>
          </cell>
        </row>
        <row r="190">
          <cell r="A190" t="str">
            <v>33600; 312</v>
          </cell>
          <cell r="B190" t="str">
            <v>312</v>
          </cell>
          <cell r="C190" t="str">
            <v>H</v>
          </cell>
          <cell r="D190">
            <v>0</v>
          </cell>
          <cell r="E190">
            <v>468</v>
          </cell>
          <cell r="F190" t="str">
            <v>LAST CHANCE (468)</v>
          </cell>
          <cell r="G190" t="str">
            <v>336.00</v>
          </cell>
          <cell r="H190" t="str">
            <v>Roads, Railroads &amp; Bridges</v>
          </cell>
          <cell r="I190">
            <v>65286.71</v>
          </cell>
        </row>
        <row r="191">
          <cell r="A191" t="str">
            <v xml:space="preserve">0; 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 t="str">
            <v>LAST CHANCE (468) Total</v>
          </cell>
          <cell r="G191">
            <v>0</v>
          </cell>
          <cell r="H191">
            <v>0</v>
          </cell>
          <cell r="I191">
            <v>2802535.81</v>
          </cell>
        </row>
        <row r="192">
          <cell r="A192" t="str">
            <v>33020; 313</v>
          </cell>
          <cell r="B192" t="str">
            <v>313</v>
          </cell>
          <cell r="C192" t="str">
            <v>H</v>
          </cell>
          <cell r="D192">
            <v>0</v>
          </cell>
          <cell r="E192">
            <v>458</v>
          </cell>
          <cell r="F192" t="str">
            <v>LIFTON (458)</v>
          </cell>
          <cell r="G192" t="str">
            <v>330.20</v>
          </cell>
          <cell r="H192" t="str">
            <v>Land Rights</v>
          </cell>
          <cell r="I192">
            <v>20758.93</v>
          </cell>
        </row>
        <row r="193">
          <cell r="A193" t="str">
            <v>33030; 313</v>
          </cell>
          <cell r="B193" t="str">
            <v>313</v>
          </cell>
          <cell r="C193" t="str">
            <v>H</v>
          </cell>
          <cell r="D193">
            <v>0</v>
          </cell>
          <cell r="E193">
            <v>458</v>
          </cell>
          <cell r="F193" t="str">
            <v>LIFTON (458)</v>
          </cell>
          <cell r="G193" t="str">
            <v>330.30</v>
          </cell>
          <cell r="H193" t="str">
            <v>Water Rights</v>
          </cell>
          <cell r="I193">
            <v>24129.94</v>
          </cell>
        </row>
        <row r="194">
          <cell r="A194" t="str">
            <v>33100; 313</v>
          </cell>
          <cell r="B194" t="str">
            <v>313</v>
          </cell>
          <cell r="C194" t="str">
            <v>H</v>
          </cell>
          <cell r="D194">
            <v>0</v>
          </cell>
          <cell r="E194">
            <v>458</v>
          </cell>
          <cell r="F194" t="str">
            <v>LIFTON (458)</v>
          </cell>
          <cell r="G194" t="str">
            <v>331.00</v>
          </cell>
          <cell r="H194" t="str">
            <v>Structures &amp; Improvements</v>
          </cell>
          <cell r="I194">
            <v>1202030.3500000001</v>
          </cell>
        </row>
        <row r="195">
          <cell r="A195" t="str">
            <v>33200; 313</v>
          </cell>
          <cell r="B195" t="str">
            <v>313</v>
          </cell>
          <cell r="C195" t="str">
            <v>H</v>
          </cell>
          <cell r="D195">
            <v>0</v>
          </cell>
          <cell r="E195">
            <v>458</v>
          </cell>
          <cell r="F195" t="str">
            <v>LIFTON (458)</v>
          </cell>
          <cell r="G195" t="str">
            <v>332.00</v>
          </cell>
          <cell r="H195" t="str">
            <v>Reservoirs, Dams &amp; Waterways</v>
          </cell>
          <cell r="I195">
            <v>8271908.2300000004</v>
          </cell>
        </row>
        <row r="196">
          <cell r="A196" t="str">
            <v>33300; 313</v>
          </cell>
          <cell r="B196" t="str">
            <v>313</v>
          </cell>
          <cell r="C196" t="str">
            <v>H</v>
          </cell>
          <cell r="D196">
            <v>0</v>
          </cell>
          <cell r="E196">
            <v>458</v>
          </cell>
          <cell r="F196" t="str">
            <v>LIFTON (458)</v>
          </cell>
          <cell r="G196" t="str">
            <v>333.00</v>
          </cell>
          <cell r="H196" t="str">
            <v>Waterwheels, Turbines &amp; Generators</v>
          </cell>
          <cell r="I196">
            <v>7761267.7300000004</v>
          </cell>
        </row>
        <row r="197">
          <cell r="A197" t="str">
            <v>33400; 313</v>
          </cell>
          <cell r="B197" t="str">
            <v>313</v>
          </cell>
          <cell r="C197" t="str">
            <v>H</v>
          </cell>
          <cell r="D197">
            <v>0</v>
          </cell>
          <cell r="E197">
            <v>458</v>
          </cell>
          <cell r="F197" t="str">
            <v>LIFTON (458)</v>
          </cell>
          <cell r="G197" t="str">
            <v>334.00</v>
          </cell>
          <cell r="H197" t="str">
            <v>Accessory Electric Equipment</v>
          </cell>
          <cell r="I197">
            <v>288315.67</v>
          </cell>
        </row>
        <row r="198">
          <cell r="A198" t="str">
            <v>33500; 313</v>
          </cell>
          <cell r="B198" t="str">
            <v>313</v>
          </cell>
          <cell r="C198" t="str">
            <v>H</v>
          </cell>
          <cell r="D198">
            <v>0</v>
          </cell>
          <cell r="E198">
            <v>458</v>
          </cell>
          <cell r="F198" t="str">
            <v>LIFTON (458)</v>
          </cell>
          <cell r="G198" t="str">
            <v>335.00</v>
          </cell>
          <cell r="H198" t="str">
            <v>Misc. Power Plant Equipment</v>
          </cell>
          <cell r="I198">
            <v>2910.09</v>
          </cell>
        </row>
        <row r="199">
          <cell r="A199" t="str">
            <v>33600; 313</v>
          </cell>
          <cell r="B199" t="str">
            <v>313</v>
          </cell>
          <cell r="C199" t="str">
            <v>H</v>
          </cell>
          <cell r="D199">
            <v>0</v>
          </cell>
          <cell r="E199">
            <v>458</v>
          </cell>
          <cell r="F199" t="str">
            <v>LIFTON (458)</v>
          </cell>
          <cell r="G199" t="str">
            <v>336.00</v>
          </cell>
          <cell r="H199" t="str">
            <v>Roads, Railroads &amp; Bridges</v>
          </cell>
          <cell r="I199">
            <v>186957.26</v>
          </cell>
        </row>
        <row r="200">
          <cell r="A200" t="str">
            <v xml:space="preserve">0; 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 t="str">
            <v>LIFTON (458) Total</v>
          </cell>
          <cell r="G200">
            <v>0</v>
          </cell>
          <cell r="H200">
            <v>0</v>
          </cell>
          <cell r="I200">
            <v>17758278.200000003</v>
          </cell>
        </row>
        <row r="201">
          <cell r="A201" t="str">
            <v>33020; 314</v>
          </cell>
          <cell r="B201" t="str">
            <v>314</v>
          </cell>
          <cell r="C201" t="str">
            <v>H</v>
          </cell>
          <cell r="D201">
            <v>0</v>
          </cell>
          <cell r="E201">
            <v>215000</v>
          </cell>
          <cell r="F201" t="str">
            <v>MERWIN (215)</v>
          </cell>
          <cell r="G201" t="str">
            <v>330.20</v>
          </cell>
          <cell r="H201" t="str">
            <v>Land Rights</v>
          </cell>
          <cell r="I201">
            <v>300510.01</v>
          </cell>
        </row>
        <row r="202">
          <cell r="A202" t="str">
            <v>33050; 314</v>
          </cell>
          <cell r="B202" t="str">
            <v>314</v>
          </cell>
          <cell r="C202" t="str">
            <v>H</v>
          </cell>
          <cell r="D202">
            <v>0</v>
          </cell>
          <cell r="E202">
            <v>215000</v>
          </cell>
          <cell r="F202" t="str">
            <v>MERWIN (215)</v>
          </cell>
          <cell r="G202" t="str">
            <v>330.50</v>
          </cell>
          <cell r="H202" t="str">
            <v>Fish/Wildlife</v>
          </cell>
          <cell r="I202">
            <v>212279.74</v>
          </cell>
        </row>
        <row r="203">
          <cell r="A203" t="str">
            <v>33100; 314</v>
          </cell>
          <cell r="B203" t="str">
            <v>314</v>
          </cell>
          <cell r="C203" t="str">
            <v>H</v>
          </cell>
          <cell r="D203">
            <v>0</v>
          </cell>
          <cell r="E203">
            <v>215000</v>
          </cell>
          <cell r="F203" t="str">
            <v>MERWIN (215)</v>
          </cell>
          <cell r="G203" t="str">
            <v>331.00</v>
          </cell>
          <cell r="H203" t="str">
            <v>Structures &amp; Improvements</v>
          </cell>
          <cell r="I203">
            <v>31596208.039999999</v>
          </cell>
        </row>
        <row r="204">
          <cell r="A204" t="str">
            <v>33200; 314</v>
          </cell>
          <cell r="B204" t="str">
            <v>314</v>
          </cell>
          <cell r="C204" t="str">
            <v>H</v>
          </cell>
          <cell r="D204">
            <v>0</v>
          </cell>
          <cell r="E204">
            <v>215000</v>
          </cell>
          <cell r="F204" t="str">
            <v>MERWIN (215)</v>
          </cell>
          <cell r="G204" t="str">
            <v>332.00</v>
          </cell>
          <cell r="H204" t="str">
            <v>Reservoirs, Dams &amp; Waterways</v>
          </cell>
          <cell r="I204">
            <v>11656734.99</v>
          </cell>
        </row>
        <row r="205">
          <cell r="A205" t="str">
            <v>33300; 314</v>
          </cell>
          <cell r="B205" t="str">
            <v>314</v>
          </cell>
          <cell r="C205" t="str">
            <v>H</v>
          </cell>
          <cell r="D205">
            <v>0</v>
          </cell>
          <cell r="E205">
            <v>215000</v>
          </cell>
          <cell r="F205" t="str">
            <v>MERWIN (215)</v>
          </cell>
          <cell r="G205" t="str">
            <v>333.00</v>
          </cell>
          <cell r="H205" t="str">
            <v>Waterwheels, Turbines &amp; Generators</v>
          </cell>
          <cell r="I205">
            <v>7889887.7599999998</v>
          </cell>
        </row>
        <row r="206">
          <cell r="A206" t="str">
            <v>33400; 314</v>
          </cell>
          <cell r="B206" t="str">
            <v>314</v>
          </cell>
          <cell r="C206" t="str">
            <v>H</v>
          </cell>
          <cell r="D206">
            <v>0</v>
          </cell>
          <cell r="E206">
            <v>215000</v>
          </cell>
          <cell r="F206" t="str">
            <v>MERWIN (215)</v>
          </cell>
          <cell r="G206" t="str">
            <v>334.00</v>
          </cell>
          <cell r="H206" t="str">
            <v>Accessory Electric Equipment</v>
          </cell>
          <cell r="I206">
            <v>10057945.59</v>
          </cell>
        </row>
        <row r="207">
          <cell r="A207" t="str">
            <v>33500; 314</v>
          </cell>
          <cell r="B207" t="str">
            <v>314</v>
          </cell>
          <cell r="C207" t="str">
            <v>H</v>
          </cell>
          <cell r="D207">
            <v>0</v>
          </cell>
          <cell r="E207">
            <v>215000</v>
          </cell>
          <cell r="F207" t="str">
            <v>MERWIN (215)</v>
          </cell>
          <cell r="G207" t="str">
            <v>335.00</v>
          </cell>
          <cell r="H207" t="str">
            <v>Misc. Power Plant Equipment</v>
          </cell>
          <cell r="I207">
            <v>158874.82999999999</v>
          </cell>
        </row>
        <row r="208">
          <cell r="A208" t="str">
            <v>33600; 314</v>
          </cell>
          <cell r="B208" t="str">
            <v>314</v>
          </cell>
          <cell r="C208" t="str">
            <v>H</v>
          </cell>
          <cell r="D208">
            <v>0</v>
          </cell>
          <cell r="E208">
            <v>215000</v>
          </cell>
          <cell r="F208" t="str">
            <v>MERWIN (215)</v>
          </cell>
          <cell r="G208" t="str">
            <v>336.00</v>
          </cell>
          <cell r="H208" t="str">
            <v>Roads, Railroads &amp; Bridges</v>
          </cell>
          <cell r="I208">
            <v>2148088.58</v>
          </cell>
        </row>
        <row r="209">
          <cell r="A209" t="str">
            <v xml:space="preserve">0; 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 t="str">
            <v>MERWIN (215) Total</v>
          </cell>
          <cell r="G209">
            <v>0</v>
          </cell>
          <cell r="H209">
            <v>0</v>
          </cell>
          <cell r="I209">
            <v>64020529.539999992</v>
          </cell>
        </row>
        <row r="210">
          <cell r="A210" t="str">
            <v>33100; 315</v>
          </cell>
          <cell r="B210" t="str">
            <v>315</v>
          </cell>
          <cell r="C210" t="str">
            <v>H</v>
          </cell>
          <cell r="D210">
            <v>0</v>
          </cell>
          <cell r="E210">
            <v>1927</v>
          </cell>
          <cell r="F210" t="str">
            <v>NORTH UMPQUA RIVER LICENSE (1927)</v>
          </cell>
          <cell r="G210" t="str">
            <v>331.00</v>
          </cell>
          <cell r="H210" t="str">
            <v>Structures &amp; Improvements</v>
          </cell>
          <cell r="I210">
            <v>23122316.989999998</v>
          </cell>
        </row>
        <row r="211">
          <cell r="A211" t="str">
            <v>33200; 315</v>
          </cell>
          <cell r="B211" t="str">
            <v>315</v>
          </cell>
          <cell r="C211" t="str">
            <v>H</v>
          </cell>
          <cell r="D211">
            <v>0</v>
          </cell>
          <cell r="E211">
            <v>1927</v>
          </cell>
          <cell r="F211" t="str">
            <v>NORTH UMPQUA RIVER LICENSE (1927)</v>
          </cell>
          <cell r="G211" t="str">
            <v>332.00</v>
          </cell>
          <cell r="H211" t="str">
            <v>Reservoirs, Dams &amp; Waterways</v>
          </cell>
          <cell r="I211">
            <v>117865347.31</v>
          </cell>
        </row>
        <row r="212">
          <cell r="A212" t="str">
            <v>33300; 315</v>
          </cell>
          <cell r="B212" t="str">
            <v>315</v>
          </cell>
          <cell r="C212" t="str">
            <v>H</v>
          </cell>
          <cell r="D212">
            <v>0</v>
          </cell>
          <cell r="E212">
            <v>1927</v>
          </cell>
          <cell r="F212" t="str">
            <v>NORTH UMPQUA RIVER LICENSE (1927)</v>
          </cell>
          <cell r="G212" t="str">
            <v>333.00</v>
          </cell>
          <cell r="H212" t="str">
            <v>Waterwheels, Turbines &amp; Generators</v>
          </cell>
          <cell r="I212">
            <v>24053733.609999999</v>
          </cell>
        </row>
        <row r="213">
          <cell r="A213" t="str">
            <v>33400; 315</v>
          </cell>
          <cell r="B213" t="str">
            <v>315</v>
          </cell>
          <cell r="C213" t="str">
            <v>H</v>
          </cell>
          <cell r="D213">
            <v>0</v>
          </cell>
          <cell r="E213">
            <v>1927</v>
          </cell>
          <cell r="F213" t="str">
            <v>NORTH UMPQUA RIVER LICENSE (1927)</v>
          </cell>
          <cell r="G213" t="str">
            <v>334.00</v>
          </cell>
          <cell r="H213" t="str">
            <v>Accessory Electric Equipment</v>
          </cell>
          <cell r="I213">
            <v>15764745.34</v>
          </cell>
        </row>
        <row r="214">
          <cell r="A214" t="str">
            <v>33500; 315</v>
          </cell>
          <cell r="B214" t="str">
            <v>315</v>
          </cell>
          <cell r="C214" t="str">
            <v>H</v>
          </cell>
          <cell r="D214">
            <v>0</v>
          </cell>
          <cell r="E214">
            <v>1927</v>
          </cell>
          <cell r="F214" t="str">
            <v>NORTH UMPQUA RIVER LICENSE (1927)</v>
          </cell>
          <cell r="G214" t="str">
            <v>335.00</v>
          </cell>
          <cell r="H214" t="str">
            <v>Misc. Power Plant Equipment</v>
          </cell>
          <cell r="I214">
            <v>716521.19</v>
          </cell>
        </row>
        <row r="215">
          <cell r="A215" t="str">
            <v>33600; 315</v>
          </cell>
          <cell r="B215" t="str">
            <v>315</v>
          </cell>
          <cell r="C215" t="str">
            <v>H</v>
          </cell>
          <cell r="D215">
            <v>0</v>
          </cell>
          <cell r="E215">
            <v>1927</v>
          </cell>
          <cell r="F215" t="str">
            <v>NORTH UMPQUA RIVER LICENSE (1927)</v>
          </cell>
          <cell r="G215" t="str">
            <v>336.00</v>
          </cell>
          <cell r="H215" t="str">
            <v>Roads, Railroads &amp; Bridges</v>
          </cell>
          <cell r="I215">
            <v>6840814.9100000001</v>
          </cell>
        </row>
        <row r="216">
          <cell r="A216" t="str">
            <v xml:space="preserve">0; 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 t="str">
            <v>NORTH UMPQUA RIVER LICENSE (1927) Total</v>
          </cell>
          <cell r="G216">
            <v>0</v>
          </cell>
          <cell r="H216">
            <v>0</v>
          </cell>
          <cell r="I216">
            <v>188363479.35000002</v>
          </cell>
        </row>
        <row r="217">
          <cell r="A217" t="str">
            <v>33100; 316</v>
          </cell>
          <cell r="B217" t="str">
            <v>316</v>
          </cell>
          <cell r="C217" t="str">
            <v>H</v>
          </cell>
          <cell r="D217">
            <v>0</v>
          </cell>
          <cell r="E217">
            <v>448</v>
          </cell>
          <cell r="F217" t="str">
            <v>OLMSTED (448)</v>
          </cell>
          <cell r="G217" t="str">
            <v>331.00</v>
          </cell>
          <cell r="H217" t="str">
            <v>Structures &amp; Improvements</v>
          </cell>
          <cell r="I217">
            <v>190851.69</v>
          </cell>
        </row>
        <row r="218">
          <cell r="A218" t="str">
            <v>33400; 316</v>
          </cell>
          <cell r="B218" t="str">
            <v>316</v>
          </cell>
          <cell r="C218" t="str">
            <v>H</v>
          </cell>
          <cell r="D218">
            <v>0</v>
          </cell>
          <cell r="E218">
            <v>448</v>
          </cell>
          <cell r="F218" t="str">
            <v>OLMSTED (448)</v>
          </cell>
          <cell r="G218" t="str">
            <v>334.00</v>
          </cell>
          <cell r="H218" t="str">
            <v>Accessory Electric Equipment</v>
          </cell>
          <cell r="I218">
            <v>28640.22</v>
          </cell>
        </row>
        <row r="219">
          <cell r="A219" t="str">
            <v>33500; 316</v>
          </cell>
          <cell r="B219" t="str">
            <v>316</v>
          </cell>
          <cell r="C219" t="str">
            <v>H</v>
          </cell>
          <cell r="D219">
            <v>0</v>
          </cell>
          <cell r="E219">
            <v>448</v>
          </cell>
          <cell r="F219" t="str">
            <v>OLMSTED (448)</v>
          </cell>
          <cell r="G219" t="str">
            <v>335.00</v>
          </cell>
          <cell r="H219" t="str">
            <v>Misc. Power Plant Equipment</v>
          </cell>
          <cell r="I219">
            <v>3274.14</v>
          </cell>
        </row>
        <row r="220">
          <cell r="A220" t="str">
            <v>33600; 316</v>
          </cell>
          <cell r="B220" t="str">
            <v>316</v>
          </cell>
          <cell r="C220" t="str">
            <v>H</v>
          </cell>
          <cell r="D220">
            <v>0</v>
          </cell>
          <cell r="E220">
            <v>448</v>
          </cell>
          <cell r="F220" t="str">
            <v>OLMSTED (448)</v>
          </cell>
          <cell r="G220" t="str">
            <v>336.00</v>
          </cell>
          <cell r="H220" t="str">
            <v>Roads, Railroads &amp; Bridges</v>
          </cell>
          <cell r="I220">
            <v>12641.17</v>
          </cell>
        </row>
        <row r="221">
          <cell r="A221" t="str">
            <v xml:space="preserve">0; 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 t="str">
            <v>OLMSTED (448) Total</v>
          </cell>
          <cell r="G221">
            <v>0</v>
          </cell>
          <cell r="H221">
            <v>0</v>
          </cell>
          <cell r="I221">
            <v>235407.22000000003</v>
          </cell>
        </row>
        <row r="222">
          <cell r="A222" t="str">
            <v>33100; 317</v>
          </cell>
          <cell r="B222" t="str">
            <v>317</v>
          </cell>
          <cell r="C222" t="str">
            <v>H</v>
          </cell>
          <cell r="D222">
            <v>0</v>
          </cell>
          <cell r="E222">
            <v>460</v>
          </cell>
          <cell r="F222" t="str">
            <v>PARIS (460)</v>
          </cell>
          <cell r="G222" t="str">
            <v>331.00</v>
          </cell>
          <cell r="H222" t="str">
            <v>Structures &amp; Improvements</v>
          </cell>
          <cell r="I222">
            <v>115992.18</v>
          </cell>
        </row>
        <row r="223">
          <cell r="A223" t="str">
            <v>33200; 317</v>
          </cell>
          <cell r="B223" t="str">
            <v>317</v>
          </cell>
          <cell r="C223" t="str">
            <v>H</v>
          </cell>
          <cell r="D223">
            <v>0</v>
          </cell>
          <cell r="E223">
            <v>460</v>
          </cell>
          <cell r="F223" t="str">
            <v>PARIS (460)</v>
          </cell>
          <cell r="G223" t="str">
            <v>332.00</v>
          </cell>
          <cell r="H223" t="str">
            <v>Reservoirs, Dams &amp; Waterways</v>
          </cell>
          <cell r="I223">
            <v>96285</v>
          </cell>
        </row>
        <row r="224">
          <cell r="A224" t="str">
            <v>33300; 317</v>
          </cell>
          <cell r="B224" t="str">
            <v>317</v>
          </cell>
          <cell r="C224" t="str">
            <v>H</v>
          </cell>
          <cell r="D224">
            <v>0</v>
          </cell>
          <cell r="E224">
            <v>460</v>
          </cell>
          <cell r="F224" t="str">
            <v>PARIS (460)</v>
          </cell>
          <cell r="G224" t="str">
            <v>333.00</v>
          </cell>
          <cell r="H224" t="str">
            <v>Waterwheels, Turbines &amp; Generators</v>
          </cell>
          <cell r="I224">
            <v>73253.33</v>
          </cell>
        </row>
        <row r="225">
          <cell r="A225" t="str">
            <v>33400; 317</v>
          </cell>
          <cell r="B225" t="str">
            <v>317</v>
          </cell>
          <cell r="C225" t="str">
            <v>H</v>
          </cell>
          <cell r="D225">
            <v>0</v>
          </cell>
          <cell r="E225">
            <v>460</v>
          </cell>
          <cell r="F225" t="str">
            <v>PARIS (460)</v>
          </cell>
          <cell r="G225" t="str">
            <v>334.00</v>
          </cell>
          <cell r="H225" t="str">
            <v>Accessory Electric Equipment</v>
          </cell>
          <cell r="I225">
            <v>151116.65</v>
          </cell>
        </row>
        <row r="226">
          <cell r="A226" t="str">
            <v>33500; 317</v>
          </cell>
          <cell r="B226" t="str">
            <v>317</v>
          </cell>
          <cell r="C226" t="str">
            <v>H</v>
          </cell>
          <cell r="D226">
            <v>0</v>
          </cell>
          <cell r="E226">
            <v>460</v>
          </cell>
          <cell r="F226" t="str">
            <v>PARIS (460)</v>
          </cell>
          <cell r="G226" t="str">
            <v>335.00</v>
          </cell>
          <cell r="H226" t="str">
            <v>Misc. Power Plant Equipment</v>
          </cell>
          <cell r="I226">
            <v>417.22</v>
          </cell>
        </row>
        <row r="227">
          <cell r="A227" t="str">
            <v xml:space="preserve">0; 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 t="str">
            <v>PARIS (460) Total</v>
          </cell>
          <cell r="G227">
            <v>0</v>
          </cell>
          <cell r="H227">
            <v>0</v>
          </cell>
          <cell r="I227">
            <v>437064.38</v>
          </cell>
        </row>
        <row r="228">
          <cell r="A228" t="str">
            <v>33020; 318</v>
          </cell>
          <cell r="B228" t="str">
            <v>318</v>
          </cell>
          <cell r="C228" t="str">
            <v>H</v>
          </cell>
          <cell r="D228">
            <v>0</v>
          </cell>
          <cell r="E228">
            <v>449</v>
          </cell>
          <cell r="F228" t="str">
            <v>PIONEER (449)</v>
          </cell>
          <cell r="G228" t="str">
            <v>330.20</v>
          </cell>
          <cell r="H228" t="str">
            <v>Land Rights</v>
          </cell>
          <cell r="I228">
            <v>9247.48</v>
          </cell>
        </row>
        <row r="229">
          <cell r="A229" t="str">
            <v>33030; 318</v>
          </cell>
          <cell r="B229" t="str">
            <v>318</v>
          </cell>
          <cell r="C229" t="str">
            <v>H</v>
          </cell>
          <cell r="D229">
            <v>0</v>
          </cell>
          <cell r="E229">
            <v>449</v>
          </cell>
          <cell r="F229" t="str">
            <v>PIONEER (449)</v>
          </cell>
          <cell r="G229" t="str">
            <v>330.30</v>
          </cell>
          <cell r="H229" t="str">
            <v>Water Rights</v>
          </cell>
          <cell r="I229">
            <v>110805.67</v>
          </cell>
        </row>
        <row r="230">
          <cell r="A230" t="str">
            <v>33100; 318</v>
          </cell>
          <cell r="B230" t="str">
            <v>318</v>
          </cell>
          <cell r="C230" t="str">
            <v>H</v>
          </cell>
          <cell r="D230">
            <v>0</v>
          </cell>
          <cell r="E230">
            <v>449</v>
          </cell>
          <cell r="F230" t="str">
            <v>PIONEER (449)</v>
          </cell>
          <cell r="G230" t="str">
            <v>331.00</v>
          </cell>
          <cell r="H230" t="str">
            <v>Structures &amp; Improvements</v>
          </cell>
          <cell r="I230">
            <v>514442.22</v>
          </cell>
        </row>
        <row r="231">
          <cell r="A231" t="str">
            <v>33200; 318</v>
          </cell>
          <cell r="B231" t="str">
            <v>318</v>
          </cell>
          <cell r="C231" t="str">
            <v>H</v>
          </cell>
          <cell r="D231">
            <v>0</v>
          </cell>
          <cell r="E231">
            <v>449</v>
          </cell>
          <cell r="F231" t="str">
            <v>PIONEER (449)</v>
          </cell>
          <cell r="G231" t="str">
            <v>332.00</v>
          </cell>
          <cell r="H231" t="str">
            <v>Reservoirs, Dams &amp; Waterways</v>
          </cell>
          <cell r="I231">
            <v>8118726.1299999999</v>
          </cell>
        </row>
        <row r="232">
          <cell r="A232" t="str">
            <v>33300; 318</v>
          </cell>
          <cell r="B232" t="str">
            <v>318</v>
          </cell>
          <cell r="C232" t="str">
            <v>H</v>
          </cell>
          <cell r="D232">
            <v>0</v>
          </cell>
          <cell r="E232">
            <v>449</v>
          </cell>
          <cell r="F232" t="str">
            <v>PIONEER (449)</v>
          </cell>
          <cell r="G232" t="str">
            <v>333.00</v>
          </cell>
          <cell r="H232" t="str">
            <v>Waterwheels, Turbines &amp; Generators</v>
          </cell>
          <cell r="I232">
            <v>1598920.96</v>
          </cell>
        </row>
        <row r="233">
          <cell r="A233" t="str">
            <v>33400; 318</v>
          </cell>
          <cell r="B233" t="str">
            <v>318</v>
          </cell>
          <cell r="C233" t="str">
            <v>H</v>
          </cell>
          <cell r="D233">
            <v>0</v>
          </cell>
          <cell r="E233">
            <v>449</v>
          </cell>
          <cell r="F233" t="str">
            <v>PIONEER (449)</v>
          </cell>
          <cell r="G233" t="str">
            <v>334.00</v>
          </cell>
          <cell r="H233" t="str">
            <v>Accessory Electric Equipment</v>
          </cell>
          <cell r="I233">
            <v>543405.18000000005</v>
          </cell>
        </row>
        <row r="234">
          <cell r="A234" t="str">
            <v>33500; 318</v>
          </cell>
          <cell r="B234" t="str">
            <v>318</v>
          </cell>
          <cell r="C234" t="str">
            <v>H</v>
          </cell>
          <cell r="D234">
            <v>0</v>
          </cell>
          <cell r="E234">
            <v>449</v>
          </cell>
          <cell r="F234" t="str">
            <v>PIONEER (449)</v>
          </cell>
          <cell r="G234" t="str">
            <v>335.00</v>
          </cell>
          <cell r="H234" t="str">
            <v>Misc. Power Plant Equipment</v>
          </cell>
          <cell r="I234">
            <v>9601.69</v>
          </cell>
        </row>
        <row r="235">
          <cell r="A235" t="str">
            <v>33600; 318</v>
          </cell>
          <cell r="B235" t="str">
            <v>318</v>
          </cell>
          <cell r="C235" t="str">
            <v>H</v>
          </cell>
          <cell r="D235">
            <v>0</v>
          </cell>
          <cell r="E235">
            <v>449</v>
          </cell>
          <cell r="F235" t="str">
            <v>PIONEER (449)</v>
          </cell>
          <cell r="G235" t="str">
            <v>336.00</v>
          </cell>
          <cell r="H235" t="str">
            <v>Roads, Railroads &amp; Bridges</v>
          </cell>
          <cell r="I235">
            <v>70754.91</v>
          </cell>
        </row>
        <row r="236">
          <cell r="A236" t="str">
            <v xml:space="preserve">0; 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 t="str">
            <v>PIONEER (449) Total</v>
          </cell>
          <cell r="G236">
            <v>0</v>
          </cell>
          <cell r="H236">
            <v>0</v>
          </cell>
          <cell r="I236">
            <v>10975904.24</v>
          </cell>
        </row>
        <row r="237">
          <cell r="A237" t="str">
            <v>33100; 320</v>
          </cell>
          <cell r="B237" t="str">
            <v>320</v>
          </cell>
          <cell r="C237" t="str">
            <v>H</v>
          </cell>
          <cell r="D237">
            <v>0</v>
          </cell>
          <cell r="E237">
            <v>33000</v>
          </cell>
          <cell r="F237" t="str">
            <v>PROSPECT #3 (33)</v>
          </cell>
          <cell r="G237" t="str">
            <v>331.00</v>
          </cell>
          <cell r="H237" t="str">
            <v>Structures &amp; Improvements</v>
          </cell>
          <cell r="I237">
            <v>333844.78000000003</v>
          </cell>
        </row>
        <row r="238">
          <cell r="A238" t="str">
            <v>33200; 320</v>
          </cell>
          <cell r="B238" t="str">
            <v>320</v>
          </cell>
          <cell r="C238" t="str">
            <v>H</v>
          </cell>
          <cell r="D238">
            <v>0</v>
          </cell>
          <cell r="E238">
            <v>33000</v>
          </cell>
          <cell r="F238" t="str">
            <v>PROSPECT #3 (33)</v>
          </cell>
          <cell r="G238" t="str">
            <v>332.00</v>
          </cell>
          <cell r="H238" t="str">
            <v>Reservoirs, Dams &amp; Waterways</v>
          </cell>
          <cell r="I238">
            <v>4227698.95</v>
          </cell>
        </row>
        <row r="239">
          <cell r="A239" t="str">
            <v>33300; 320</v>
          </cell>
          <cell r="B239" t="str">
            <v>320</v>
          </cell>
          <cell r="C239" t="str">
            <v>H</v>
          </cell>
          <cell r="D239">
            <v>0</v>
          </cell>
          <cell r="E239">
            <v>33000</v>
          </cell>
          <cell r="F239" t="str">
            <v>PROSPECT #3 (33)</v>
          </cell>
          <cell r="G239" t="str">
            <v>333.00</v>
          </cell>
          <cell r="H239" t="str">
            <v>Waterwheels, Turbines &amp; Generators</v>
          </cell>
          <cell r="I239">
            <v>1808818.99</v>
          </cell>
        </row>
        <row r="240">
          <cell r="A240" t="str">
            <v>33400; 320</v>
          </cell>
          <cell r="B240" t="str">
            <v>320</v>
          </cell>
          <cell r="C240" t="str">
            <v>H</v>
          </cell>
          <cell r="D240">
            <v>0</v>
          </cell>
          <cell r="E240">
            <v>33000</v>
          </cell>
          <cell r="F240" t="str">
            <v>PROSPECT #3 (33)</v>
          </cell>
          <cell r="G240" t="str">
            <v>334.00</v>
          </cell>
          <cell r="H240" t="str">
            <v>Accessory Electric Equipment</v>
          </cell>
          <cell r="I240">
            <v>477082.18</v>
          </cell>
        </row>
        <row r="241">
          <cell r="A241" t="str">
            <v>33500; 320</v>
          </cell>
          <cell r="B241" t="str">
            <v>320</v>
          </cell>
          <cell r="C241" t="str">
            <v>H</v>
          </cell>
          <cell r="D241">
            <v>0</v>
          </cell>
          <cell r="E241">
            <v>33000</v>
          </cell>
          <cell r="F241" t="str">
            <v>PROSPECT #3 (33)</v>
          </cell>
          <cell r="G241" t="str">
            <v>335.00</v>
          </cell>
          <cell r="H241" t="str">
            <v>Misc. Power Plant Equipment</v>
          </cell>
          <cell r="I241">
            <v>71749.509999999995</v>
          </cell>
        </row>
        <row r="242">
          <cell r="A242" t="str">
            <v>33600; 320</v>
          </cell>
          <cell r="B242" t="str">
            <v>320</v>
          </cell>
          <cell r="C242" t="str">
            <v>H</v>
          </cell>
          <cell r="D242">
            <v>0</v>
          </cell>
          <cell r="E242">
            <v>33000</v>
          </cell>
          <cell r="F242" t="str">
            <v>PROSPECT #3 (33)</v>
          </cell>
          <cell r="G242" t="str">
            <v>336.00</v>
          </cell>
          <cell r="H242" t="str">
            <v>Roads, Railroads &amp; Bridges</v>
          </cell>
          <cell r="I242">
            <v>59360.36</v>
          </cell>
        </row>
        <row r="243">
          <cell r="A243" t="str">
            <v xml:space="preserve">0; 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 t="str">
            <v>PROSPECT #3 (33) Total</v>
          </cell>
          <cell r="G243">
            <v>0</v>
          </cell>
          <cell r="H243">
            <v>0</v>
          </cell>
          <cell r="I243">
            <v>6978554.7700000005</v>
          </cell>
        </row>
        <row r="244">
          <cell r="A244" t="str">
            <v>33020; 319</v>
          </cell>
          <cell r="B244" t="str">
            <v>319</v>
          </cell>
          <cell r="C244" t="str">
            <v>H</v>
          </cell>
          <cell r="D244">
            <v>0</v>
          </cell>
          <cell r="E244">
            <v>2630</v>
          </cell>
          <cell r="F244" t="str">
            <v>PROSPECT 1,2&amp;4 LICENSE (2630)</v>
          </cell>
          <cell r="G244" t="str">
            <v>330.20</v>
          </cell>
          <cell r="H244" t="str">
            <v>Land Rights</v>
          </cell>
          <cell r="I244">
            <v>3711.84</v>
          </cell>
        </row>
        <row r="245">
          <cell r="A245" t="str">
            <v>33040; 319</v>
          </cell>
          <cell r="B245" t="str">
            <v>319</v>
          </cell>
          <cell r="C245" t="str">
            <v>H</v>
          </cell>
          <cell r="D245">
            <v>0</v>
          </cell>
          <cell r="E245">
            <v>2630</v>
          </cell>
          <cell r="F245" t="str">
            <v>PROSPECT 1,2&amp;4 LICENSE (2630)</v>
          </cell>
          <cell r="G245" t="str">
            <v>330.40</v>
          </cell>
          <cell r="H245" t="str">
            <v>Flood Rights</v>
          </cell>
          <cell r="I245">
            <v>3166.96</v>
          </cell>
        </row>
        <row r="246">
          <cell r="A246" t="str">
            <v>33100; 319</v>
          </cell>
          <cell r="B246" t="str">
            <v>319</v>
          </cell>
          <cell r="C246" t="str">
            <v>H</v>
          </cell>
          <cell r="D246">
            <v>0</v>
          </cell>
          <cell r="E246">
            <v>2630</v>
          </cell>
          <cell r="F246" t="str">
            <v>PROSPECT 1,2&amp;4 LICENSE (2630)</v>
          </cell>
          <cell r="G246" t="str">
            <v>331.00</v>
          </cell>
          <cell r="H246" t="str">
            <v>Structures &amp; Improvements</v>
          </cell>
          <cell r="I246">
            <v>3310521.34</v>
          </cell>
        </row>
        <row r="247">
          <cell r="A247" t="str">
            <v>33200; 319</v>
          </cell>
          <cell r="B247" t="str">
            <v>319</v>
          </cell>
          <cell r="C247" t="str">
            <v>H</v>
          </cell>
          <cell r="D247">
            <v>0</v>
          </cell>
          <cell r="E247">
            <v>2630</v>
          </cell>
          <cell r="F247" t="str">
            <v>PROSPECT 1,2&amp;4 LICENSE (2630)</v>
          </cell>
          <cell r="G247" t="str">
            <v>332.00</v>
          </cell>
          <cell r="H247" t="str">
            <v>Reservoirs, Dams &amp; Waterways</v>
          </cell>
          <cell r="I247">
            <v>26162163.710000001</v>
          </cell>
        </row>
        <row r="248">
          <cell r="A248" t="str">
            <v>33300; 319</v>
          </cell>
          <cell r="B248" t="str">
            <v>319</v>
          </cell>
          <cell r="C248" t="str">
            <v>H</v>
          </cell>
          <cell r="D248">
            <v>0</v>
          </cell>
          <cell r="E248">
            <v>2630</v>
          </cell>
          <cell r="F248" t="str">
            <v>PROSPECT 1,2&amp;4 LICENSE (2630)</v>
          </cell>
          <cell r="G248" t="str">
            <v>333.00</v>
          </cell>
          <cell r="H248" t="str">
            <v>Waterwheels, Turbines &amp; Generators</v>
          </cell>
          <cell r="I248">
            <v>3898861.56</v>
          </cell>
        </row>
        <row r="249">
          <cell r="A249" t="str">
            <v>33400; 319</v>
          </cell>
          <cell r="B249" t="str">
            <v>319</v>
          </cell>
          <cell r="C249" t="str">
            <v>H</v>
          </cell>
          <cell r="D249">
            <v>0</v>
          </cell>
          <cell r="E249">
            <v>2630</v>
          </cell>
          <cell r="F249" t="str">
            <v>PROSPECT 1,2&amp;4 LICENSE (2630)</v>
          </cell>
          <cell r="G249" t="str">
            <v>334.00</v>
          </cell>
          <cell r="H249" t="str">
            <v>Accessory Electric Equipment</v>
          </cell>
          <cell r="I249">
            <v>2177999.46</v>
          </cell>
        </row>
        <row r="250">
          <cell r="A250" t="str">
            <v>33500; 319</v>
          </cell>
          <cell r="B250" t="str">
            <v>319</v>
          </cell>
          <cell r="C250" t="str">
            <v>H</v>
          </cell>
          <cell r="D250">
            <v>0</v>
          </cell>
          <cell r="E250">
            <v>2630</v>
          </cell>
          <cell r="F250" t="str">
            <v>PROSPECT 1,2&amp;4 LICENSE (2630)</v>
          </cell>
          <cell r="G250" t="str">
            <v>335.00</v>
          </cell>
          <cell r="H250" t="str">
            <v>Misc. Power Plant Equipment</v>
          </cell>
          <cell r="I250">
            <v>19027.060000000001</v>
          </cell>
        </row>
        <row r="251">
          <cell r="A251" t="str">
            <v>33600; 319</v>
          </cell>
          <cell r="B251" t="str">
            <v>319</v>
          </cell>
          <cell r="C251" t="str">
            <v>H</v>
          </cell>
          <cell r="D251">
            <v>0</v>
          </cell>
          <cell r="E251">
            <v>2630</v>
          </cell>
          <cell r="F251" t="str">
            <v>PROSPECT 1,2&amp;4 LICENSE (2630)</v>
          </cell>
          <cell r="G251" t="str">
            <v>336.00</v>
          </cell>
          <cell r="H251" t="str">
            <v>Roads, Railroads &amp; Bridges</v>
          </cell>
          <cell r="I251">
            <v>292057.63</v>
          </cell>
        </row>
        <row r="252">
          <cell r="A252" t="str">
            <v xml:space="preserve">0; 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 t="str">
            <v>PROSPECT 1,2&amp;4 LICENSE (2630) Total</v>
          </cell>
          <cell r="G252">
            <v>0</v>
          </cell>
          <cell r="H252">
            <v>0</v>
          </cell>
          <cell r="I252">
            <v>35867509.560000002</v>
          </cell>
        </row>
        <row r="253">
          <cell r="A253" t="str">
            <v>33100; 321</v>
          </cell>
          <cell r="B253" t="str">
            <v>321</v>
          </cell>
          <cell r="C253" t="str">
            <v>H</v>
          </cell>
          <cell r="D253">
            <v>0</v>
          </cell>
          <cell r="E253">
            <v>9281</v>
          </cell>
          <cell r="F253" t="str">
            <v>SANTA CLARA LICENSE (9281)</v>
          </cell>
          <cell r="G253" t="str">
            <v>331.00</v>
          </cell>
          <cell r="H253" t="str">
            <v>Structures &amp; Improvements</v>
          </cell>
          <cell r="I253">
            <v>179622.92</v>
          </cell>
        </row>
        <row r="254">
          <cell r="A254" t="str">
            <v>33200; 321</v>
          </cell>
          <cell r="B254" t="str">
            <v>321</v>
          </cell>
          <cell r="C254" t="str">
            <v>H</v>
          </cell>
          <cell r="D254">
            <v>0</v>
          </cell>
          <cell r="E254">
            <v>9281</v>
          </cell>
          <cell r="F254" t="str">
            <v>SANTA CLARA LICENSE (9281)</v>
          </cell>
          <cell r="G254" t="str">
            <v>332.00</v>
          </cell>
          <cell r="H254" t="str">
            <v>Reservoirs, Dams &amp; Waterways</v>
          </cell>
          <cell r="I254">
            <v>1139630.56</v>
          </cell>
        </row>
        <row r="255">
          <cell r="A255" t="str">
            <v>33300; 321</v>
          </cell>
          <cell r="B255" t="str">
            <v>321</v>
          </cell>
          <cell r="C255" t="str">
            <v>H</v>
          </cell>
          <cell r="D255">
            <v>0</v>
          </cell>
          <cell r="E255">
            <v>9281</v>
          </cell>
          <cell r="F255" t="str">
            <v>SANTA CLARA LICENSE (9281)</v>
          </cell>
          <cell r="G255" t="str">
            <v>333.00</v>
          </cell>
          <cell r="H255" t="str">
            <v>Waterwheels, Turbines &amp; Generators</v>
          </cell>
          <cell r="I255">
            <v>464354.77</v>
          </cell>
        </row>
        <row r="256">
          <cell r="A256" t="str">
            <v>33400; 321</v>
          </cell>
          <cell r="B256" t="str">
            <v>321</v>
          </cell>
          <cell r="C256" t="str">
            <v>H</v>
          </cell>
          <cell r="D256">
            <v>0</v>
          </cell>
          <cell r="E256">
            <v>9281</v>
          </cell>
          <cell r="F256" t="str">
            <v>SANTA CLARA LICENSE (9281)</v>
          </cell>
          <cell r="G256" t="str">
            <v>334.00</v>
          </cell>
          <cell r="H256" t="str">
            <v>Accessory Electric Equipment</v>
          </cell>
          <cell r="I256">
            <v>692175.17</v>
          </cell>
        </row>
        <row r="257">
          <cell r="A257" t="str">
            <v>33500; 321</v>
          </cell>
          <cell r="B257" t="str">
            <v>321</v>
          </cell>
          <cell r="C257" t="str">
            <v>H</v>
          </cell>
          <cell r="D257">
            <v>0</v>
          </cell>
          <cell r="E257">
            <v>9281</v>
          </cell>
          <cell r="F257" t="str">
            <v>SANTA CLARA LICENSE (9281)</v>
          </cell>
          <cell r="G257" t="str">
            <v>335.00</v>
          </cell>
          <cell r="H257" t="str">
            <v>Misc. Power Plant Equipment</v>
          </cell>
          <cell r="I257">
            <v>7952.48</v>
          </cell>
        </row>
        <row r="258">
          <cell r="A258" t="str">
            <v>33600; 321</v>
          </cell>
          <cell r="B258" t="str">
            <v>321</v>
          </cell>
          <cell r="C258" t="str">
            <v>H</v>
          </cell>
          <cell r="D258">
            <v>0</v>
          </cell>
          <cell r="E258">
            <v>9281</v>
          </cell>
          <cell r="F258" t="str">
            <v>SANTA CLARA LICENSE (9281)</v>
          </cell>
          <cell r="G258" t="str">
            <v>336.00</v>
          </cell>
          <cell r="H258" t="str">
            <v>Roads, Railroads &amp; Bridges</v>
          </cell>
          <cell r="I258">
            <v>2720.37</v>
          </cell>
        </row>
        <row r="259">
          <cell r="A259" t="str">
            <v xml:space="preserve">0; 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 t="str">
            <v>SANTA CLARA LICENSE (9281) Total</v>
          </cell>
          <cell r="G259">
            <v>0</v>
          </cell>
          <cell r="H259">
            <v>0</v>
          </cell>
          <cell r="I259">
            <v>2486456.27</v>
          </cell>
        </row>
        <row r="260">
          <cell r="A260" t="str">
            <v>33100; 323</v>
          </cell>
          <cell r="B260" t="str">
            <v>323</v>
          </cell>
          <cell r="C260" t="str">
            <v>H</v>
          </cell>
          <cell r="D260">
            <v>0</v>
          </cell>
          <cell r="E260">
            <v>452</v>
          </cell>
          <cell r="F260" t="str">
            <v>STAIRS (452)</v>
          </cell>
          <cell r="G260" t="str">
            <v>331.00</v>
          </cell>
          <cell r="H260" t="str">
            <v>Structures &amp; Improvements</v>
          </cell>
          <cell r="I260">
            <v>181021.2</v>
          </cell>
        </row>
        <row r="261">
          <cell r="A261" t="str">
            <v>33200; 323</v>
          </cell>
          <cell r="B261" t="str">
            <v>323</v>
          </cell>
          <cell r="C261" t="str">
            <v>H</v>
          </cell>
          <cell r="D261">
            <v>0</v>
          </cell>
          <cell r="E261">
            <v>452</v>
          </cell>
          <cell r="F261" t="str">
            <v>STAIRS (452)</v>
          </cell>
          <cell r="G261" t="str">
            <v>332.00</v>
          </cell>
          <cell r="H261" t="str">
            <v>Reservoirs, Dams &amp; Waterways</v>
          </cell>
          <cell r="I261">
            <v>741496.91</v>
          </cell>
        </row>
        <row r="262">
          <cell r="A262" t="str">
            <v>33300; 323</v>
          </cell>
          <cell r="B262" t="str">
            <v>323</v>
          </cell>
          <cell r="C262" t="str">
            <v>H</v>
          </cell>
          <cell r="D262">
            <v>0</v>
          </cell>
          <cell r="E262">
            <v>452</v>
          </cell>
          <cell r="F262" t="str">
            <v>STAIRS (452)</v>
          </cell>
          <cell r="G262" t="str">
            <v>333.00</v>
          </cell>
          <cell r="H262" t="str">
            <v>Waterwheels, Turbines &amp; Generators</v>
          </cell>
          <cell r="I262">
            <v>518170.82</v>
          </cell>
        </row>
        <row r="263">
          <cell r="A263" t="str">
            <v>33400; 323</v>
          </cell>
          <cell r="B263" t="str">
            <v>323</v>
          </cell>
          <cell r="C263" t="str">
            <v>H</v>
          </cell>
          <cell r="D263">
            <v>0</v>
          </cell>
          <cell r="E263">
            <v>452</v>
          </cell>
          <cell r="F263" t="str">
            <v>STAIRS (452)</v>
          </cell>
          <cell r="G263" t="str">
            <v>334.00</v>
          </cell>
          <cell r="H263" t="str">
            <v>Accessory Electric Equipment</v>
          </cell>
          <cell r="I263">
            <v>178031.46</v>
          </cell>
        </row>
        <row r="264">
          <cell r="A264" t="str">
            <v>33600; 323</v>
          </cell>
          <cell r="B264" t="str">
            <v>323</v>
          </cell>
          <cell r="C264" t="str">
            <v>H</v>
          </cell>
          <cell r="D264">
            <v>0</v>
          </cell>
          <cell r="E264">
            <v>452</v>
          </cell>
          <cell r="F264" t="str">
            <v>STAIRS (452)</v>
          </cell>
          <cell r="G264" t="str">
            <v>336.00</v>
          </cell>
          <cell r="H264" t="str">
            <v>Roads, Railroads &amp; Bridges</v>
          </cell>
          <cell r="I264">
            <v>5509.26</v>
          </cell>
        </row>
        <row r="265">
          <cell r="A265" t="str">
            <v xml:space="preserve">0; 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 t="str">
            <v>STAIRS (452) Total</v>
          </cell>
          <cell r="G265">
            <v>0</v>
          </cell>
          <cell r="H265">
            <v>0</v>
          </cell>
          <cell r="I265">
            <v>1624229.6500000001</v>
          </cell>
        </row>
        <row r="266">
          <cell r="A266" t="str">
            <v>33020; 324</v>
          </cell>
          <cell r="B266" t="str">
            <v>324</v>
          </cell>
          <cell r="C266" t="str">
            <v>H</v>
          </cell>
          <cell r="D266">
            <v>0</v>
          </cell>
          <cell r="E266">
            <v>218000</v>
          </cell>
          <cell r="F266" t="str">
            <v>SWIFT (218)</v>
          </cell>
          <cell r="G266" t="str">
            <v>330.20</v>
          </cell>
          <cell r="H266" t="str">
            <v>Land Rights</v>
          </cell>
          <cell r="I266">
            <v>6277412.5899999999</v>
          </cell>
        </row>
        <row r="267">
          <cell r="A267" t="str">
            <v>33050; 324</v>
          </cell>
          <cell r="B267" t="str">
            <v>324</v>
          </cell>
          <cell r="C267" t="str">
            <v>H</v>
          </cell>
          <cell r="D267">
            <v>0</v>
          </cell>
          <cell r="E267">
            <v>218000</v>
          </cell>
          <cell r="F267" t="str">
            <v>SWIFT (218)</v>
          </cell>
          <cell r="G267" t="str">
            <v>330.50</v>
          </cell>
          <cell r="H267" t="str">
            <v>Fish/Wildlife</v>
          </cell>
          <cell r="I267">
            <v>97228.11</v>
          </cell>
        </row>
        <row r="268">
          <cell r="A268" t="str">
            <v>33100; 324</v>
          </cell>
          <cell r="B268" t="str">
            <v>324</v>
          </cell>
          <cell r="C268" t="str">
            <v>H</v>
          </cell>
          <cell r="D268">
            <v>0</v>
          </cell>
          <cell r="E268">
            <v>218000</v>
          </cell>
          <cell r="F268" t="str">
            <v>SWIFT (218)</v>
          </cell>
          <cell r="G268" t="str">
            <v>331.00</v>
          </cell>
          <cell r="H268" t="str">
            <v>Structures &amp; Improvements</v>
          </cell>
          <cell r="I268">
            <v>31933471.09</v>
          </cell>
        </row>
        <row r="269">
          <cell r="A269" t="str">
            <v>33200; 324</v>
          </cell>
          <cell r="B269" t="str">
            <v>324</v>
          </cell>
          <cell r="C269" t="str">
            <v>H</v>
          </cell>
          <cell r="D269">
            <v>0</v>
          </cell>
          <cell r="E269">
            <v>218000</v>
          </cell>
          <cell r="F269" t="str">
            <v>SWIFT (218)</v>
          </cell>
          <cell r="G269" t="str">
            <v>332.00</v>
          </cell>
          <cell r="H269" t="str">
            <v>Reservoirs, Dams &amp; Waterways</v>
          </cell>
          <cell r="I269">
            <v>42715636.799999997</v>
          </cell>
        </row>
        <row r="270">
          <cell r="A270" t="str">
            <v>33300; 324</v>
          </cell>
          <cell r="B270" t="str">
            <v>324</v>
          </cell>
          <cell r="C270" t="str">
            <v>H</v>
          </cell>
          <cell r="D270">
            <v>0</v>
          </cell>
          <cell r="E270">
            <v>218000</v>
          </cell>
          <cell r="F270" t="str">
            <v>SWIFT (218)</v>
          </cell>
          <cell r="G270" t="str">
            <v>333.00</v>
          </cell>
          <cell r="H270" t="str">
            <v>Waterwheels, Turbines &amp; Generators</v>
          </cell>
          <cell r="I270">
            <v>11938274.49</v>
          </cell>
        </row>
        <row r="271">
          <cell r="A271" t="str">
            <v>33400; 324</v>
          </cell>
          <cell r="B271" t="str">
            <v>324</v>
          </cell>
          <cell r="C271" t="str">
            <v>H</v>
          </cell>
          <cell r="D271">
            <v>0</v>
          </cell>
          <cell r="E271">
            <v>218000</v>
          </cell>
          <cell r="F271" t="str">
            <v>SWIFT (218)</v>
          </cell>
          <cell r="G271" t="str">
            <v>334.00</v>
          </cell>
          <cell r="H271" t="str">
            <v>Accessory Electric Equipment</v>
          </cell>
          <cell r="I271">
            <v>4434336.04</v>
          </cell>
        </row>
        <row r="272">
          <cell r="A272" t="str">
            <v>33500; 324</v>
          </cell>
          <cell r="B272" t="str">
            <v>324</v>
          </cell>
          <cell r="C272" t="str">
            <v>H</v>
          </cell>
          <cell r="D272">
            <v>0</v>
          </cell>
          <cell r="E272">
            <v>218000</v>
          </cell>
          <cell r="F272" t="str">
            <v>SWIFT (218)</v>
          </cell>
          <cell r="G272" t="str">
            <v>335.00</v>
          </cell>
          <cell r="H272" t="str">
            <v>Misc. Power Plant Equipment</v>
          </cell>
          <cell r="I272">
            <v>417281.14</v>
          </cell>
        </row>
        <row r="273">
          <cell r="A273" t="str">
            <v>33600; 324</v>
          </cell>
          <cell r="B273" t="str">
            <v>324</v>
          </cell>
          <cell r="C273" t="str">
            <v>H</v>
          </cell>
          <cell r="D273">
            <v>0</v>
          </cell>
          <cell r="E273">
            <v>218000</v>
          </cell>
          <cell r="F273" t="str">
            <v>SWIFT (218)</v>
          </cell>
          <cell r="G273" t="str">
            <v>336.00</v>
          </cell>
          <cell r="H273" t="str">
            <v>Roads, Railroads &amp; Bridges</v>
          </cell>
          <cell r="I273">
            <v>1012079.37</v>
          </cell>
        </row>
        <row r="274">
          <cell r="A274" t="str">
            <v xml:space="preserve">0; 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 t="str">
            <v>SWIFT (218) Total</v>
          </cell>
          <cell r="G274">
            <v>0</v>
          </cell>
          <cell r="H274">
            <v>0</v>
          </cell>
          <cell r="I274">
            <v>98825719.63000001</v>
          </cell>
        </row>
        <row r="275">
          <cell r="A275" t="str">
            <v>33100; 325</v>
          </cell>
          <cell r="B275" t="str">
            <v>325</v>
          </cell>
          <cell r="C275" t="str">
            <v>H</v>
          </cell>
          <cell r="D275">
            <v>0</v>
          </cell>
          <cell r="E275">
            <v>467</v>
          </cell>
          <cell r="F275" t="str">
            <v>VIVA NAUGHTON (467)</v>
          </cell>
          <cell r="G275" t="str">
            <v>331.00</v>
          </cell>
          <cell r="H275" t="str">
            <v>Structures &amp; Improvements</v>
          </cell>
          <cell r="I275">
            <v>403224.93</v>
          </cell>
        </row>
        <row r="276">
          <cell r="A276" t="str">
            <v>33200; 325</v>
          </cell>
          <cell r="B276" t="str">
            <v>325</v>
          </cell>
          <cell r="C276" t="str">
            <v>H</v>
          </cell>
          <cell r="D276">
            <v>0</v>
          </cell>
          <cell r="E276">
            <v>467</v>
          </cell>
          <cell r="F276" t="str">
            <v>VIVA NAUGHTON (467)</v>
          </cell>
          <cell r="G276" t="str">
            <v>332.00</v>
          </cell>
          <cell r="H276" t="str">
            <v>Reservoirs, Dams &amp; Waterways</v>
          </cell>
          <cell r="I276">
            <v>103506.99</v>
          </cell>
        </row>
        <row r="277">
          <cell r="A277" t="str">
            <v>33300; 325</v>
          </cell>
          <cell r="B277" t="str">
            <v>325</v>
          </cell>
          <cell r="C277" t="str">
            <v>H</v>
          </cell>
          <cell r="D277">
            <v>0</v>
          </cell>
          <cell r="E277">
            <v>467</v>
          </cell>
          <cell r="F277" t="str">
            <v>VIVA NAUGHTON (467)</v>
          </cell>
          <cell r="G277" t="str">
            <v>333.00</v>
          </cell>
          <cell r="H277" t="str">
            <v>Waterwheels, Turbines &amp; Generators</v>
          </cell>
          <cell r="I277">
            <v>497437.95</v>
          </cell>
        </row>
        <row r="278">
          <cell r="A278" t="str">
            <v>33400; 325</v>
          </cell>
          <cell r="B278" t="str">
            <v>325</v>
          </cell>
          <cell r="C278" t="str">
            <v>H</v>
          </cell>
          <cell r="D278">
            <v>0</v>
          </cell>
          <cell r="E278">
            <v>467</v>
          </cell>
          <cell r="F278" t="str">
            <v>VIVA NAUGHTON (467)</v>
          </cell>
          <cell r="G278" t="str">
            <v>334.00</v>
          </cell>
          <cell r="H278" t="str">
            <v>Accessory Electric Equipment</v>
          </cell>
          <cell r="I278">
            <v>169721.82</v>
          </cell>
        </row>
        <row r="279">
          <cell r="A279" t="str">
            <v>33500; 325</v>
          </cell>
          <cell r="B279" t="str">
            <v>325</v>
          </cell>
          <cell r="C279" t="str">
            <v>H</v>
          </cell>
          <cell r="D279">
            <v>0</v>
          </cell>
          <cell r="E279">
            <v>467</v>
          </cell>
          <cell r="F279" t="str">
            <v>VIVA NAUGHTON (467)</v>
          </cell>
          <cell r="G279" t="str">
            <v>335.00</v>
          </cell>
          <cell r="H279" t="str">
            <v>Misc. Power Plant Equipment</v>
          </cell>
          <cell r="I279">
            <v>20594.259999999998</v>
          </cell>
        </row>
        <row r="280">
          <cell r="A280" t="str">
            <v xml:space="preserve">0; 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 t="str">
            <v>VIVA NAUGHTON (467) Total</v>
          </cell>
          <cell r="G280">
            <v>0</v>
          </cell>
          <cell r="H280">
            <v>0</v>
          </cell>
          <cell r="I280">
            <v>1194485.95</v>
          </cell>
        </row>
        <row r="281">
          <cell r="A281" t="str">
            <v>33100; 326</v>
          </cell>
          <cell r="B281" t="str">
            <v>326</v>
          </cell>
          <cell r="C281" t="str">
            <v>H</v>
          </cell>
          <cell r="D281">
            <v>0</v>
          </cell>
          <cell r="E281">
            <v>29000</v>
          </cell>
          <cell r="F281" t="str">
            <v>WALLOWA FALLS (29)</v>
          </cell>
          <cell r="G281" t="str">
            <v>331.00</v>
          </cell>
          <cell r="H281" t="str">
            <v>Structures &amp; Improvements</v>
          </cell>
          <cell r="I281">
            <v>112225.05</v>
          </cell>
        </row>
        <row r="282">
          <cell r="A282" t="str">
            <v>33200; 326</v>
          </cell>
          <cell r="B282" t="str">
            <v>326</v>
          </cell>
          <cell r="C282" t="str">
            <v>H</v>
          </cell>
          <cell r="D282">
            <v>0</v>
          </cell>
          <cell r="E282">
            <v>29000</v>
          </cell>
          <cell r="F282" t="str">
            <v>WALLOWA FALLS (29)</v>
          </cell>
          <cell r="G282" t="str">
            <v>332.00</v>
          </cell>
          <cell r="H282" t="str">
            <v>Reservoirs, Dams &amp; Waterways</v>
          </cell>
          <cell r="I282">
            <v>909447.61</v>
          </cell>
        </row>
        <row r="283">
          <cell r="A283" t="str">
            <v>33300; 326</v>
          </cell>
          <cell r="B283" t="str">
            <v>326</v>
          </cell>
          <cell r="C283" t="str">
            <v>H</v>
          </cell>
          <cell r="D283">
            <v>0</v>
          </cell>
          <cell r="E283">
            <v>29000</v>
          </cell>
          <cell r="F283" t="str">
            <v>WALLOWA FALLS (29)</v>
          </cell>
          <cell r="G283" t="str">
            <v>333.00</v>
          </cell>
          <cell r="H283" t="str">
            <v>Waterwheels, Turbines &amp; Generators</v>
          </cell>
          <cell r="I283">
            <v>105583.87</v>
          </cell>
        </row>
        <row r="284">
          <cell r="A284" t="str">
            <v>33400; 326</v>
          </cell>
          <cell r="B284" t="str">
            <v>326</v>
          </cell>
          <cell r="C284" t="str">
            <v>H</v>
          </cell>
          <cell r="D284">
            <v>0</v>
          </cell>
          <cell r="E284">
            <v>29000</v>
          </cell>
          <cell r="F284" t="str">
            <v>WALLOWA FALLS (29)</v>
          </cell>
          <cell r="G284" t="str">
            <v>334.00</v>
          </cell>
          <cell r="H284" t="str">
            <v>Accessory Electric Equipment</v>
          </cell>
          <cell r="I284">
            <v>1393215.15</v>
          </cell>
        </row>
        <row r="285">
          <cell r="A285" t="str">
            <v>33600; 326</v>
          </cell>
          <cell r="B285" t="str">
            <v>326</v>
          </cell>
          <cell r="C285" t="str">
            <v>H</v>
          </cell>
          <cell r="D285">
            <v>0</v>
          </cell>
          <cell r="E285">
            <v>29000</v>
          </cell>
          <cell r="F285" t="str">
            <v>WALLOWA FALLS (29)</v>
          </cell>
          <cell r="G285" t="str">
            <v>336.00</v>
          </cell>
          <cell r="H285" t="str">
            <v>Roads, Railroads &amp; Bridges</v>
          </cell>
          <cell r="I285">
            <v>310958.51</v>
          </cell>
        </row>
        <row r="286">
          <cell r="A286" t="str">
            <v xml:space="preserve">0; 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 t="str">
            <v>WALLOWA FALLS (29) Total</v>
          </cell>
          <cell r="G286">
            <v>0</v>
          </cell>
          <cell r="H286">
            <v>0</v>
          </cell>
          <cell r="I286">
            <v>2831430.1899999995</v>
          </cell>
        </row>
        <row r="287">
          <cell r="A287" t="str">
            <v>33100; 327</v>
          </cell>
          <cell r="B287" t="str">
            <v>327</v>
          </cell>
          <cell r="C287" t="str">
            <v>H</v>
          </cell>
          <cell r="D287">
            <v>0</v>
          </cell>
          <cell r="E287">
            <v>454</v>
          </cell>
          <cell r="F287" t="str">
            <v>WEBER (454)</v>
          </cell>
          <cell r="G287" t="str">
            <v>331.00</v>
          </cell>
          <cell r="H287" t="str">
            <v>Structures &amp; Improvements</v>
          </cell>
          <cell r="I287">
            <v>368302.99</v>
          </cell>
        </row>
        <row r="288">
          <cell r="A288" t="str">
            <v>33200; 327</v>
          </cell>
          <cell r="B288" t="str">
            <v>327</v>
          </cell>
          <cell r="C288" t="str">
            <v>H</v>
          </cell>
          <cell r="D288">
            <v>0</v>
          </cell>
          <cell r="E288">
            <v>454</v>
          </cell>
          <cell r="F288" t="str">
            <v>WEBER (454)</v>
          </cell>
          <cell r="G288" t="str">
            <v>332.00</v>
          </cell>
          <cell r="H288" t="str">
            <v>Reservoirs, Dams &amp; Waterways</v>
          </cell>
          <cell r="I288">
            <v>1358944.18</v>
          </cell>
        </row>
        <row r="289">
          <cell r="A289" t="str">
            <v>33300; 327</v>
          </cell>
          <cell r="B289" t="str">
            <v>327</v>
          </cell>
          <cell r="C289" t="str">
            <v>H</v>
          </cell>
          <cell r="D289">
            <v>0</v>
          </cell>
          <cell r="E289">
            <v>454</v>
          </cell>
          <cell r="F289" t="str">
            <v>WEBER (454)</v>
          </cell>
          <cell r="G289" t="str">
            <v>333.00</v>
          </cell>
          <cell r="H289" t="str">
            <v>Waterwheels, Turbines &amp; Generators</v>
          </cell>
          <cell r="I289">
            <v>904665.2</v>
          </cell>
        </row>
        <row r="290">
          <cell r="A290" t="str">
            <v>33400; 327</v>
          </cell>
          <cell r="B290" t="str">
            <v>327</v>
          </cell>
          <cell r="C290" t="str">
            <v>H</v>
          </cell>
          <cell r="D290">
            <v>0</v>
          </cell>
          <cell r="E290">
            <v>454</v>
          </cell>
          <cell r="F290" t="str">
            <v>WEBER (454)</v>
          </cell>
          <cell r="G290" t="str">
            <v>334.00</v>
          </cell>
          <cell r="H290" t="str">
            <v>Accessory Electric Equipment</v>
          </cell>
          <cell r="I290">
            <v>253737.73</v>
          </cell>
        </row>
        <row r="291">
          <cell r="A291" t="str">
            <v>33500; 327</v>
          </cell>
          <cell r="B291" t="str">
            <v>327</v>
          </cell>
          <cell r="C291" t="str">
            <v>H</v>
          </cell>
          <cell r="D291">
            <v>0</v>
          </cell>
          <cell r="E291">
            <v>454</v>
          </cell>
          <cell r="F291" t="str">
            <v>WEBER (454)</v>
          </cell>
          <cell r="G291" t="str">
            <v>335.00</v>
          </cell>
          <cell r="H291" t="str">
            <v>Misc. Power Plant Equipment</v>
          </cell>
          <cell r="I291">
            <v>22270.09</v>
          </cell>
        </row>
        <row r="292">
          <cell r="A292" t="str">
            <v>33600; 327</v>
          </cell>
          <cell r="B292" t="str">
            <v>327</v>
          </cell>
          <cell r="C292" t="str">
            <v>H</v>
          </cell>
          <cell r="D292">
            <v>0</v>
          </cell>
          <cell r="E292">
            <v>454</v>
          </cell>
          <cell r="F292" t="str">
            <v>WEBER (454)</v>
          </cell>
          <cell r="G292" t="str">
            <v>336.00</v>
          </cell>
          <cell r="H292" t="str">
            <v>Roads, Railroads &amp; Bridges</v>
          </cell>
          <cell r="I292">
            <v>39856.53</v>
          </cell>
        </row>
        <row r="293">
          <cell r="A293" t="str">
            <v xml:space="preserve">0; 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 t="str">
            <v>WEBER (454) Total</v>
          </cell>
          <cell r="G293">
            <v>0</v>
          </cell>
          <cell r="H293">
            <v>0</v>
          </cell>
          <cell r="I293">
            <v>2947776.7199999997</v>
          </cell>
        </row>
        <row r="294">
          <cell r="A294" t="str">
            <v>33020; 328</v>
          </cell>
          <cell r="B294" t="str">
            <v>328</v>
          </cell>
          <cell r="C294" t="str">
            <v>H</v>
          </cell>
          <cell r="D294">
            <v>0</v>
          </cell>
          <cell r="E294">
            <v>219000</v>
          </cell>
          <cell r="F294" t="str">
            <v>YALE (219)</v>
          </cell>
          <cell r="G294" t="str">
            <v>330.20</v>
          </cell>
          <cell r="H294" t="str">
            <v>Land Rights</v>
          </cell>
          <cell r="I294">
            <v>761579.86</v>
          </cell>
        </row>
        <row r="295">
          <cell r="A295" t="str">
            <v>33100; 328</v>
          </cell>
          <cell r="B295" t="str">
            <v>328</v>
          </cell>
          <cell r="C295" t="str">
            <v>H</v>
          </cell>
          <cell r="D295">
            <v>0</v>
          </cell>
          <cell r="E295">
            <v>219000</v>
          </cell>
          <cell r="F295" t="str">
            <v>YALE (219)</v>
          </cell>
          <cell r="G295" t="str">
            <v>331.00</v>
          </cell>
          <cell r="H295" t="str">
            <v>Structures &amp; Improvements</v>
          </cell>
          <cell r="I295">
            <v>7680924.5599999996</v>
          </cell>
        </row>
        <row r="296">
          <cell r="A296" t="str">
            <v>33200; 328</v>
          </cell>
          <cell r="B296" t="str">
            <v>328</v>
          </cell>
          <cell r="C296" t="str">
            <v>H</v>
          </cell>
          <cell r="D296">
            <v>0</v>
          </cell>
          <cell r="E296">
            <v>219000</v>
          </cell>
          <cell r="F296" t="str">
            <v>YALE (219)</v>
          </cell>
          <cell r="G296" t="str">
            <v>332.00</v>
          </cell>
          <cell r="H296" t="str">
            <v>Reservoirs, Dams &amp; Waterways</v>
          </cell>
          <cell r="I296">
            <v>27653817.170000002</v>
          </cell>
        </row>
        <row r="297">
          <cell r="A297" t="str">
            <v>33300; 328</v>
          </cell>
          <cell r="B297" t="str">
            <v>328</v>
          </cell>
          <cell r="C297" t="str">
            <v>H</v>
          </cell>
          <cell r="D297">
            <v>0</v>
          </cell>
          <cell r="E297">
            <v>219000</v>
          </cell>
          <cell r="F297" t="str">
            <v>YALE (219)</v>
          </cell>
          <cell r="G297" t="str">
            <v>333.00</v>
          </cell>
          <cell r="H297" t="str">
            <v>Waterwheels, Turbines &amp; Generators</v>
          </cell>
          <cell r="I297">
            <v>10698063.15</v>
          </cell>
        </row>
        <row r="298">
          <cell r="A298" t="str">
            <v>33400; 328</v>
          </cell>
          <cell r="B298" t="str">
            <v>328</v>
          </cell>
          <cell r="C298" t="str">
            <v>H</v>
          </cell>
          <cell r="D298">
            <v>0</v>
          </cell>
          <cell r="E298">
            <v>219000</v>
          </cell>
          <cell r="F298" t="str">
            <v>YALE (219)</v>
          </cell>
          <cell r="G298" t="str">
            <v>334.00</v>
          </cell>
          <cell r="H298" t="str">
            <v>Accessory Electric Equipment</v>
          </cell>
          <cell r="I298">
            <v>3586772.18</v>
          </cell>
        </row>
        <row r="299">
          <cell r="A299" t="str">
            <v>33500; 328</v>
          </cell>
          <cell r="B299" t="str">
            <v>328</v>
          </cell>
          <cell r="C299" t="str">
            <v>H</v>
          </cell>
          <cell r="D299">
            <v>0</v>
          </cell>
          <cell r="E299">
            <v>219000</v>
          </cell>
          <cell r="F299" t="str">
            <v>YALE (219)</v>
          </cell>
          <cell r="G299" t="str">
            <v>335.00</v>
          </cell>
          <cell r="H299" t="str">
            <v>Misc. Power Plant Equipment</v>
          </cell>
          <cell r="I299">
            <v>546858.96</v>
          </cell>
        </row>
        <row r="300">
          <cell r="A300" t="str">
            <v>33600; 328</v>
          </cell>
          <cell r="B300" t="str">
            <v>328</v>
          </cell>
          <cell r="C300" t="str">
            <v>H</v>
          </cell>
          <cell r="D300">
            <v>0</v>
          </cell>
          <cell r="E300">
            <v>219000</v>
          </cell>
          <cell r="F300" t="str">
            <v>YALE (219)</v>
          </cell>
          <cell r="G300" t="str">
            <v>336.00</v>
          </cell>
          <cell r="H300" t="str">
            <v>Roads, Railroads &amp; Bridges</v>
          </cell>
          <cell r="I300">
            <v>1439462.47</v>
          </cell>
        </row>
        <row r="301">
          <cell r="A301" t="str">
            <v xml:space="preserve">0; 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 t="str">
            <v>YALE (219) Total</v>
          </cell>
          <cell r="G301">
            <v>0</v>
          </cell>
          <cell r="H301">
            <v>0</v>
          </cell>
          <cell r="I301">
            <v>52367478.350000001</v>
          </cell>
        </row>
        <row r="302">
          <cell r="A302" t="str">
            <v xml:space="preserve">0; </v>
          </cell>
          <cell r="B302">
            <v>0</v>
          </cell>
          <cell r="C302" t="str">
            <v>H Total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697877989.23999989</v>
          </cell>
        </row>
        <row r="303">
          <cell r="A303" t="str">
            <v>34100; 401</v>
          </cell>
          <cell r="B303" t="str">
            <v>401</v>
          </cell>
          <cell r="C303" t="str">
            <v>O</v>
          </cell>
          <cell r="D303">
            <v>0</v>
          </cell>
          <cell r="E303">
            <v>203300</v>
          </cell>
          <cell r="F303" t="str">
            <v>CHEHALIS CCCT PLANT</v>
          </cell>
          <cell r="G303" t="str">
            <v>341.00</v>
          </cell>
          <cell r="H303" t="str">
            <v>Structures &amp; Improvements</v>
          </cell>
          <cell r="I303">
            <v>23264895.84</v>
          </cell>
        </row>
        <row r="304">
          <cell r="A304" t="str">
            <v>34200; 401</v>
          </cell>
          <cell r="B304" t="str">
            <v>401</v>
          </cell>
          <cell r="C304" t="str">
            <v>O</v>
          </cell>
          <cell r="D304">
            <v>0</v>
          </cell>
          <cell r="E304">
            <v>203300</v>
          </cell>
          <cell r="F304" t="str">
            <v>CHEHALIS CCCT PLANT</v>
          </cell>
          <cell r="G304" t="str">
            <v>342.00</v>
          </cell>
          <cell r="H304" t="str">
            <v>Fuel Holders, Prod. &amp; Access.</v>
          </cell>
          <cell r="I304">
            <v>1597345.52</v>
          </cell>
        </row>
        <row r="305">
          <cell r="A305" t="str">
            <v>34300; 401</v>
          </cell>
          <cell r="B305" t="str">
            <v>401</v>
          </cell>
          <cell r="C305" t="str">
            <v>O</v>
          </cell>
          <cell r="D305">
            <v>0</v>
          </cell>
          <cell r="E305">
            <v>203300</v>
          </cell>
          <cell r="F305" t="str">
            <v>CHEHALIS CCCT PLANT</v>
          </cell>
          <cell r="G305" t="str">
            <v>343.00</v>
          </cell>
          <cell r="H305" t="str">
            <v>Prime Movers</v>
          </cell>
          <cell r="I305">
            <v>191561490.22</v>
          </cell>
        </row>
        <row r="306">
          <cell r="A306" t="str">
            <v>34400; 401</v>
          </cell>
          <cell r="B306" t="str">
            <v>401</v>
          </cell>
          <cell r="C306" t="str">
            <v>O</v>
          </cell>
          <cell r="D306">
            <v>0</v>
          </cell>
          <cell r="E306">
            <v>203300</v>
          </cell>
          <cell r="F306" t="str">
            <v>CHEHALIS CCCT PLANT</v>
          </cell>
          <cell r="G306" t="str">
            <v>344.00</v>
          </cell>
          <cell r="H306" t="str">
            <v>Generators</v>
          </cell>
          <cell r="I306">
            <v>82787184.680000007</v>
          </cell>
        </row>
        <row r="307">
          <cell r="A307" t="str">
            <v>34500; 401</v>
          </cell>
          <cell r="B307" t="str">
            <v>401</v>
          </cell>
          <cell r="C307" t="str">
            <v>O</v>
          </cell>
          <cell r="D307">
            <v>0</v>
          </cell>
          <cell r="E307">
            <v>203300</v>
          </cell>
          <cell r="F307" t="str">
            <v>CHEHALIS CCCT PLANT</v>
          </cell>
          <cell r="G307" t="str">
            <v>345.00</v>
          </cell>
          <cell r="H307" t="str">
            <v>Accessory Electric Equipment</v>
          </cell>
          <cell r="I307">
            <v>39232856.310000002</v>
          </cell>
        </row>
        <row r="308">
          <cell r="A308" t="str">
            <v>34600; 401</v>
          </cell>
          <cell r="B308" t="str">
            <v>401</v>
          </cell>
          <cell r="C308" t="str">
            <v>O</v>
          </cell>
          <cell r="D308">
            <v>0</v>
          </cell>
          <cell r="E308">
            <v>203300</v>
          </cell>
          <cell r="F308" t="str">
            <v>CHEHALIS CCCT PLANT</v>
          </cell>
          <cell r="G308" t="str">
            <v>346.00</v>
          </cell>
          <cell r="H308" t="str">
            <v>Misc. Power Plant Equipment</v>
          </cell>
          <cell r="I308">
            <v>3239885.55</v>
          </cell>
        </row>
        <row r="309">
          <cell r="A309" t="str">
            <v xml:space="preserve">0; 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 t="str">
            <v>CHEHALIS CCCT PLANT Total</v>
          </cell>
          <cell r="G309">
            <v>0</v>
          </cell>
          <cell r="H309">
            <v>0</v>
          </cell>
          <cell r="I309">
            <v>341683658.12</v>
          </cell>
        </row>
        <row r="310">
          <cell r="A310" t="str">
            <v>34100; 402</v>
          </cell>
          <cell r="B310" t="str">
            <v>402</v>
          </cell>
          <cell r="C310" t="str">
            <v>O</v>
          </cell>
          <cell r="D310">
            <v>0</v>
          </cell>
          <cell r="E310">
            <v>310318</v>
          </cell>
          <cell r="F310" t="str">
            <v>CURRANT CREEK CCCT PLANT</v>
          </cell>
          <cell r="G310" t="str">
            <v>341.00</v>
          </cell>
          <cell r="H310" t="str">
            <v>Structures &amp; Improvements</v>
          </cell>
          <cell r="I310">
            <v>44110651.130000003</v>
          </cell>
        </row>
        <row r="311">
          <cell r="A311" t="str">
            <v>34200; 402</v>
          </cell>
          <cell r="B311" t="str">
            <v>402</v>
          </cell>
          <cell r="C311" t="str">
            <v>O</v>
          </cell>
          <cell r="D311">
            <v>0</v>
          </cell>
          <cell r="E311">
            <v>310318</v>
          </cell>
          <cell r="F311" t="str">
            <v>CURRANT CREEK CCCT PLANT</v>
          </cell>
          <cell r="G311" t="str">
            <v>342.00</v>
          </cell>
          <cell r="H311" t="str">
            <v>Fuel Holders, Prod. &amp; Access.</v>
          </cell>
          <cell r="I311">
            <v>3299735.22</v>
          </cell>
        </row>
        <row r="312">
          <cell r="A312" t="str">
            <v>34300; 402</v>
          </cell>
          <cell r="B312" t="str">
            <v>402</v>
          </cell>
          <cell r="C312" t="str">
            <v>O</v>
          </cell>
          <cell r="D312">
            <v>0</v>
          </cell>
          <cell r="E312">
            <v>310318</v>
          </cell>
          <cell r="F312" t="str">
            <v>CURRANT CREEK CCCT PLANT</v>
          </cell>
          <cell r="G312" t="str">
            <v>343.00</v>
          </cell>
          <cell r="H312" t="str">
            <v>Prime Movers</v>
          </cell>
          <cell r="I312">
            <v>183388912.16999999</v>
          </cell>
        </row>
        <row r="313">
          <cell r="A313" t="str">
            <v>34400; 402</v>
          </cell>
          <cell r="B313" t="str">
            <v>402</v>
          </cell>
          <cell r="C313" t="str">
            <v>O</v>
          </cell>
          <cell r="D313">
            <v>0</v>
          </cell>
          <cell r="E313">
            <v>310318</v>
          </cell>
          <cell r="F313" t="str">
            <v>CURRANT CREEK CCCT PLANT</v>
          </cell>
          <cell r="G313" t="str">
            <v>344.00</v>
          </cell>
          <cell r="H313" t="str">
            <v>Generators</v>
          </cell>
          <cell r="I313">
            <v>75958925.689999998</v>
          </cell>
        </row>
        <row r="314">
          <cell r="A314" t="str">
            <v>34500; 402</v>
          </cell>
          <cell r="B314" t="str">
            <v>402</v>
          </cell>
          <cell r="C314" t="str">
            <v>O</v>
          </cell>
          <cell r="D314">
            <v>0</v>
          </cell>
          <cell r="E314">
            <v>310318</v>
          </cell>
          <cell r="F314" t="str">
            <v>CURRANT CREEK CCCT PLANT</v>
          </cell>
          <cell r="G314" t="str">
            <v>345.00</v>
          </cell>
          <cell r="H314" t="str">
            <v>Accessory Electric Equipment</v>
          </cell>
          <cell r="I314">
            <v>42401824.549999997</v>
          </cell>
        </row>
        <row r="315">
          <cell r="A315" t="str">
            <v>34600; 402</v>
          </cell>
          <cell r="B315" t="str">
            <v>402</v>
          </cell>
          <cell r="C315" t="str">
            <v>O</v>
          </cell>
          <cell r="D315">
            <v>0</v>
          </cell>
          <cell r="E315">
            <v>310318</v>
          </cell>
          <cell r="F315" t="str">
            <v>CURRANT CREEK CCCT PLANT</v>
          </cell>
          <cell r="G315" t="str">
            <v>346.00</v>
          </cell>
          <cell r="H315" t="str">
            <v>Misc. Power Plant Equipment</v>
          </cell>
          <cell r="I315">
            <v>2969761.75</v>
          </cell>
        </row>
        <row r="316">
          <cell r="A316" t="str">
            <v xml:space="preserve">0; 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 t="str">
            <v>CURRANT CREEK CCCT PLANT Total</v>
          </cell>
          <cell r="G316">
            <v>0</v>
          </cell>
          <cell r="H316">
            <v>0</v>
          </cell>
          <cell r="I316">
            <v>352129810.50999999</v>
          </cell>
        </row>
        <row r="317">
          <cell r="A317" t="str">
            <v>34100; 403</v>
          </cell>
          <cell r="B317" t="str">
            <v>403</v>
          </cell>
          <cell r="C317" t="str">
            <v>O</v>
          </cell>
          <cell r="D317">
            <v>0</v>
          </cell>
          <cell r="E317">
            <v>129500</v>
          </cell>
          <cell r="F317" t="str">
            <v>HERMISTON CCCT PLANT</v>
          </cell>
          <cell r="G317" t="str">
            <v>341.00</v>
          </cell>
          <cell r="H317" t="str">
            <v>Structures &amp; Improvements</v>
          </cell>
          <cell r="I317">
            <v>12844996.02</v>
          </cell>
        </row>
        <row r="318">
          <cell r="A318" t="str">
            <v>34200; 403</v>
          </cell>
          <cell r="B318" t="str">
            <v>403</v>
          </cell>
          <cell r="C318" t="str">
            <v>O</v>
          </cell>
          <cell r="D318">
            <v>0</v>
          </cell>
          <cell r="E318">
            <v>129500</v>
          </cell>
          <cell r="F318" t="str">
            <v>HERMISTON CCCT PLANT</v>
          </cell>
          <cell r="G318" t="str">
            <v>342.00</v>
          </cell>
          <cell r="H318" t="str">
            <v>Fuel Holders, Prod. &amp; Access.</v>
          </cell>
          <cell r="I318">
            <v>25321.62</v>
          </cell>
        </row>
        <row r="319">
          <cell r="A319" t="str">
            <v>34300; 403</v>
          </cell>
          <cell r="B319" t="str">
            <v>403</v>
          </cell>
          <cell r="C319" t="str">
            <v>O</v>
          </cell>
          <cell r="D319">
            <v>0</v>
          </cell>
          <cell r="E319">
            <v>129500</v>
          </cell>
          <cell r="F319" t="str">
            <v>HERMISTON CCCT PLANT</v>
          </cell>
          <cell r="G319" t="str">
            <v>343.00</v>
          </cell>
          <cell r="H319" t="str">
            <v>Prime Movers</v>
          </cell>
          <cell r="I319">
            <v>107253896.88</v>
          </cell>
        </row>
        <row r="320">
          <cell r="A320" t="str">
            <v>34400; 403</v>
          </cell>
          <cell r="B320" t="str">
            <v>403</v>
          </cell>
          <cell r="C320" t="str">
            <v>O</v>
          </cell>
          <cell r="D320">
            <v>0</v>
          </cell>
          <cell r="E320">
            <v>129500</v>
          </cell>
          <cell r="F320" t="str">
            <v>HERMISTON CCCT PLANT</v>
          </cell>
          <cell r="G320" t="str">
            <v>344.00</v>
          </cell>
          <cell r="H320" t="str">
            <v>Generators</v>
          </cell>
          <cell r="I320">
            <v>40074379.619999997</v>
          </cell>
        </row>
        <row r="321">
          <cell r="A321" t="str">
            <v>34500; 403</v>
          </cell>
          <cell r="B321" t="str">
            <v>403</v>
          </cell>
          <cell r="C321" t="str">
            <v>O</v>
          </cell>
          <cell r="D321">
            <v>0</v>
          </cell>
          <cell r="E321">
            <v>129500</v>
          </cell>
          <cell r="F321" t="str">
            <v>HERMISTON CCCT PLANT</v>
          </cell>
          <cell r="G321" t="str">
            <v>345.00</v>
          </cell>
          <cell r="H321" t="str">
            <v>Accessory Electric Equipment</v>
          </cell>
          <cell r="I321">
            <v>9115252.9600000009</v>
          </cell>
        </row>
        <row r="322">
          <cell r="A322" t="str">
            <v>34600; 403</v>
          </cell>
          <cell r="B322" t="str">
            <v>403</v>
          </cell>
          <cell r="C322" t="str">
            <v>O</v>
          </cell>
          <cell r="D322">
            <v>0</v>
          </cell>
          <cell r="E322">
            <v>129500</v>
          </cell>
          <cell r="F322" t="str">
            <v>HERMISTON CCCT PLANT</v>
          </cell>
          <cell r="G322" t="str">
            <v>346.00</v>
          </cell>
          <cell r="H322" t="str">
            <v>Misc. Power Plant Equipment</v>
          </cell>
          <cell r="I322">
            <v>497343.1</v>
          </cell>
        </row>
        <row r="323">
          <cell r="A323" t="str">
            <v xml:space="preserve">0; 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 t="str">
            <v>HERMISTON CCCT PLANT Total</v>
          </cell>
          <cell r="G323">
            <v>0</v>
          </cell>
          <cell r="H323">
            <v>0</v>
          </cell>
          <cell r="I323">
            <v>169811190.19999999</v>
          </cell>
        </row>
        <row r="324">
          <cell r="A324" t="str">
            <v>34100; 404</v>
          </cell>
          <cell r="B324" t="str">
            <v>404</v>
          </cell>
          <cell r="C324" t="str">
            <v>O</v>
          </cell>
          <cell r="D324">
            <v>0</v>
          </cell>
          <cell r="E324">
            <v>225228</v>
          </cell>
          <cell r="F324" t="str">
            <v>LAKESIDE CCCT PLANT</v>
          </cell>
          <cell r="G324" t="str">
            <v>341.00</v>
          </cell>
          <cell r="H324" t="str">
            <v>Structures &amp; Improvements</v>
          </cell>
          <cell r="I324">
            <v>27840392.370000001</v>
          </cell>
        </row>
        <row r="325">
          <cell r="A325" t="str">
            <v>34200; 404</v>
          </cell>
          <cell r="B325" t="str">
            <v>404</v>
          </cell>
          <cell r="C325" t="str">
            <v>O</v>
          </cell>
          <cell r="D325">
            <v>0</v>
          </cell>
          <cell r="E325">
            <v>225228</v>
          </cell>
          <cell r="F325" t="str">
            <v>LAKESIDE CCCT PLANT</v>
          </cell>
          <cell r="G325" t="str">
            <v>342.00</v>
          </cell>
          <cell r="H325" t="str">
            <v>Fuel Holders, Prod. &amp; Access.</v>
          </cell>
          <cell r="I325">
            <v>3502124</v>
          </cell>
        </row>
        <row r="326">
          <cell r="A326" t="str">
            <v>34300; 404</v>
          </cell>
          <cell r="B326" t="str">
            <v>404</v>
          </cell>
          <cell r="C326" t="str">
            <v>O</v>
          </cell>
          <cell r="D326">
            <v>0</v>
          </cell>
          <cell r="E326">
            <v>225228</v>
          </cell>
          <cell r="F326" t="str">
            <v>LAKESIDE CCCT PLANT</v>
          </cell>
          <cell r="G326" t="str">
            <v>343.00</v>
          </cell>
          <cell r="H326" t="str">
            <v>Prime Movers</v>
          </cell>
          <cell r="I326">
            <v>178617105.44</v>
          </cell>
        </row>
        <row r="327">
          <cell r="A327" t="str">
            <v>34400; 404</v>
          </cell>
          <cell r="B327" t="str">
            <v>404</v>
          </cell>
          <cell r="C327" t="str">
            <v>O</v>
          </cell>
          <cell r="D327">
            <v>0</v>
          </cell>
          <cell r="E327">
            <v>225228</v>
          </cell>
          <cell r="F327" t="str">
            <v>LAKESIDE CCCT PLANT</v>
          </cell>
          <cell r="G327" t="str">
            <v>344.00</v>
          </cell>
          <cell r="H327" t="str">
            <v>Generators</v>
          </cell>
          <cell r="I327">
            <v>82025855.989999995</v>
          </cell>
        </row>
        <row r="328">
          <cell r="A328" t="str">
            <v>34500; 404</v>
          </cell>
          <cell r="B328" t="str">
            <v>404</v>
          </cell>
          <cell r="C328" t="str">
            <v>O</v>
          </cell>
          <cell r="D328">
            <v>0</v>
          </cell>
          <cell r="E328">
            <v>225228</v>
          </cell>
          <cell r="F328" t="str">
            <v>LAKESIDE CCCT PLANT</v>
          </cell>
          <cell r="G328" t="str">
            <v>345.00</v>
          </cell>
          <cell r="H328" t="str">
            <v>Accessory Electric Equipment</v>
          </cell>
          <cell r="I328">
            <v>44396410.020000003</v>
          </cell>
        </row>
        <row r="329">
          <cell r="A329" t="str">
            <v>34600; 404</v>
          </cell>
          <cell r="B329" t="str">
            <v>404</v>
          </cell>
          <cell r="C329" t="str">
            <v>O</v>
          </cell>
          <cell r="D329">
            <v>0</v>
          </cell>
          <cell r="E329">
            <v>225228</v>
          </cell>
          <cell r="F329" t="str">
            <v>LAKESIDE CCCT PLANT</v>
          </cell>
          <cell r="G329" t="str">
            <v>346.00</v>
          </cell>
          <cell r="H329" t="str">
            <v>Misc. Power Plant Equipment</v>
          </cell>
          <cell r="I329">
            <v>3151909.27</v>
          </cell>
        </row>
        <row r="330">
          <cell r="A330" t="str">
            <v xml:space="preserve">0; 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 t="str">
            <v>LAKESIDE CCCT PLANT Total</v>
          </cell>
          <cell r="G330">
            <v>0</v>
          </cell>
          <cell r="H330">
            <v>0</v>
          </cell>
          <cell r="I330">
            <v>339533797.08999997</v>
          </cell>
        </row>
        <row r="331">
          <cell r="A331" t="str">
            <v>34100; 501</v>
          </cell>
          <cell r="B331" t="str">
            <v>501</v>
          </cell>
          <cell r="C331" t="str">
            <v>O</v>
          </cell>
          <cell r="D331">
            <v>0</v>
          </cell>
          <cell r="E331">
            <v>264267</v>
          </cell>
          <cell r="F331" t="str">
            <v>GADSBY CT PLANT - PEAKING UNITS 4-6</v>
          </cell>
          <cell r="G331" t="str">
            <v>341.00</v>
          </cell>
          <cell r="H331" t="str">
            <v>Structures &amp; Improvements</v>
          </cell>
          <cell r="I331">
            <v>4240304.49</v>
          </cell>
        </row>
        <row r="332">
          <cell r="A332" t="str">
            <v>34200; 501</v>
          </cell>
          <cell r="B332" t="str">
            <v>501</v>
          </cell>
          <cell r="C332" t="str">
            <v>O</v>
          </cell>
          <cell r="D332">
            <v>0</v>
          </cell>
          <cell r="E332">
            <v>264267</v>
          </cell>
          <cell r="F332" t="str">
            <v>GADSBY CT PLANT - PEAKING UNITS 4-6</v>
          </cell>
          <cell r="G332" t="str">
            <v>342.00</v>
          </cell>
          <cell r="H332" t="str">
            <v>Fuel Holders, Prod. &amp; Access.</v>
          </cell>
          <cell r="I332">
            <v>2284125.7599999998</v>
          </cell>
        </row>
        <row r="333">
          <cell r="A333" t="str">
            <v>34300; 501</v>
          </cell>
          <cell r="B333" t="str">
            <v>501</v>
          </cell>
          <cell r="C333" t="str">
            <v>O</v>
          </cell>
          <cell r="D333">
            <v>0</v>
          </cell>
          <cell r="E333">
            <v>264267</v>
          </cell>
          <cell r="F333" t="str">
            <v>GADSBY CT PLANT - PEAKING UNITS 4-6</v>
          </cell>
          <cell r="G333" t="str">
            <v>343.00</v>
          </cell>
          <cell r="H333" t="str">
            <v>Prime Movers</v>
          </cell>
          <cell r="I333">
            <v>56436132.039999999</v>
          </cell>
        </row>
        <row r="334">
          <cell r="A334" t="str">
            <v>34400; 501</v>
          </cell>
          <cell r="B334" t="str">
            <v>501</v>
          </cell>
          <cell r="C334" t="str">
            <v>O</v>
          </cell>
          <cell r="D334">
            <v>0</v>
          </cell>
          <cell r="E334">
            <v>264267</v>
          </cell>
          <cell r="F334" t="str">
            <v>GADSBY CT PLANT - PEAKING UNITS 4-6</v>
          </cell>
          <cell r="G334" t="str">
            <v>344.00</v>
          </cell>
          <cell r="H334" t="str">
            <v>Generators</v>
          </cell>
          <cell r="I334">
            <v>16059493.890000001</v>
          </cell>
        </row>
        <row r="335">
          <cell r="A335" t="str">
            <v>34500; 501</v>
          </cell>
          <cell r="B335" t="str">
            <v>501</v>
          </cell>
          <cell r="C335" t="str">
            <v>O</v>
          </cell>
          <cell r="D335">
            <v>0</v>
          </cell>
          <cell r="E335">
            <v>264267</v>
          </cell>
          <cell r="F335" t="str">
            <v>GADSBY CT PLANT - PEAKING UNITS 4-6</v>
          </cell>
          <cell r="G335" t="str">
            <v>345.00</v>
          </cell>
          <cell r="H335" t="str">
            <v>Accessory Electric Equipment</v>
          </cell>
          <cell r="I335">
            <v>2919648.88</v>
          </cell>
        </row>
        <row r="336">
          <cell r="A336" t="str">
            <v xml:space="preserve">0; 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 t="str">
            <v>GADSBY CT PLANT - PEAKING UNITS 4-6 Total</v>
          </cell>
          <cell r="G336">
            <v>0</v>
          </cell>
          <cell r="H336">
            <v>0</v>
          </cell>
          <cell r="I336">
            <v>81939705.060000002</v>
          </cell>
        </row>
        <row r="337">
          <cell r="A337" t="str">
            <v>34100; 502</v>
          </cell>
          <cell r="B337" t="str">
            <v>502</v>
          </cell>
          <cell r="C337" t="str">
            <v>O</v>
          </cell>
          <cell r="D337">
            <v>0</v>
          </cell>
          <cell r="E337">
            <v>475</v>
          </cell>
          <cell r="F337" t="str">
            <v>LITTLE MOUNTAIN</v>
          </cell>
          <cell r="G337" t="str">
            <v>341.00</v>
          </cell>
          <cell r="H337" t="str">
            <v>Structures &amp; Improvements</v>
          </cell>
          <cell r="I337">
            <v>337027.88</v>
          </cell>
        </row>
        <row r="338">
          <cell r="A338" t="str">
            <v>34300; 502</v>
          </cell>
          <cell r="B338" t="str">
            <v>502</v>
          </cell>
          <cell r="C338" t="str">
            <v>O</v>
          </cell>
          <cell r="D338">
            <v>0</v>
          </cell>
          <cell r="E338">
            <v>475</v>
          </cell>
          <cell r="F338" t="str">
            <v>LITTLE MOUNTAIN</v>
          </cell>
          <cell r="G338" t="str">
            <v>343.00</v>
          </cell>
          <cell r="H338" t="str">
            <v>Prime Movers</v>
          </cell>
          <cell r="I338">
            <v>1167092.49</v>
          </cell>
        </row>
        <row r="339">
          <cell r="A339" t="str">
            <v>34500; 502</v>
          </cell>
          <cell r="B339" t="str">
            <v>502</v>
          </cell>
          <cell r="C339" t="str">
            <v>O</v>
          </cell>
          <cell r="D339">
            <v>0</v>
          </cell>
          <cell r="E339">
            <v>475</v>
          </cell>
          <cell r="F339" t="str">
            <v>LITTLE MOUNTAIN</v>
          </cell>
          <cell r="G339" t="str">
            <v>345.00</v>
          </cell>
          <cell r="H339" t="str">
            <v>Accessory Electric Equipment</v>
          </cell>
          <cell r="I339">
            <v>215728.34</v>
          </cell>
        </row>
        <row r="340">
          <cell r="A340" t="str">
            <v>34600; 502</v>
          </cell>
          <cell r="B340" t="str">
            <v>502</v>
          </cell>
          <cell r="C340" t="str">
            <v>O</v>
          </cell>
          <cell r="D340">
            <v>0</v>
          </cell>
          <cell r="E340">
            <v>475</v>
          </cell>
          <cell r="F340" t="str">
            <v>LITTLE MOUNTAIN</v>
          </cell>
          <cell r="G340" t="str">
            <v>346.00</v>
          </cell>
          <cell r="H340" t="str">
            <v>Misc. Power Plant Equipment</v>
          </cell>
          <cell r="I340">
            <v>11813.11</v>
          </cell>
        </row>
        <row r="341">
          <cell r="A341" t="str">
            <v xml:space="preserve">0; 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 t="str">
            <v>LITTLE MOUNTAIN Total</v>
          </cell>
          <cell r="G341">
            <v>0</v>
          </cell>
          <cell r="H341">
            <v>0</v>
          </cell>
          <cell r="I341">
            <v>1731661.8200000003</v>
          </cell>
        </row>
        <row r="342">
          <cell r="A342" t="str">
            <v xml:space="preserve">34100; </v>
          </cell>
          <cell r="B342">
            <v>0</v>
          </cell>
          <cell r="C342" t="str">
            <v>O</v>
          </cell>
          <cell r="D342">
            <v>0</v>
          </cell>
          <cell r="E342">
            <v>0</v>
          </cell>
          <cell r="F342" t="str">
            <v>WIND PLANTS</v>
          </cell>
          <cell r="G342" t="str">
            <v>341.00</v>
          </cell>
          <cell r="H342" t="str">
            <v>Structures &amp; Improvements</v>
          </cell>
          <cell r="I342">
            <v>51432045.659999996</v>
          </cell>
        </row>
        <row r="343">
          <cell r="A343" t="str">
            <v xml:space="preserve">34300; </v>
          </cell>
          <cell r="B343">
            <v>0</v>
          </cell>
          <cell r="C343" t="str">
            <v>O</v>
          </cell>
          <cell r="D343">
            <v>0</v>
          </cell>
          <cell r="E343">
            <v>0</v>
          </cell>
          <cell r="F343" t="str">
            <v>WIND PLANTS</v>
          </cell>
          <cell r="G343" t="str">
            <v>343.00</v>
          </cell>
          <cell r="H343" t="str">
            <v>Prime Movers</v>
          </cell>
          <cell r="I343">
            <v>1778733909.5699997</v>
          </cell>
        </row>
        <row r="344">
          <cell r="A344" t="str">
            <v xml:space="preserve">34400; </v>
          </cell>
          <cell r="B344">
            <v>0</v>
          </cell>
          <cell r="C344" t="str">
            <v>O</v>
          </cell>
          <cell r="D344">
            <v>0</v>
          </cell>
          <cell r="E344">
            <v>0</v>
          </cell>
          <cell r="F344" t="str">
            <v>WIND PLANTS</v>
          </cell>
          <cell r="G344" t="str">
            <v>344.00</v>
          </cell>
          <cell r="H344" t="str">
            <v>Generators</v>
          </cell>
          <cell r="I344">
            <v>53585152.979999989</v>
          </cell>
        </row>
        <row r="345">
          <cell r="A345" t="str">
            <v xml:space="preserve">34500; </v>
          </cell>
          <cell r="B345">
            <v>0</v>
          </cell>
          <cell r="C345" t="str">
            <v>O</v>
          </cell>
          <cell r="D345">
            <v>0</v>
          </cell>
          <cell r="E345">
            <v>0</v>
          </cell>
          <cell r="F345" t="str">
            <v>WIND PLANTS</v>
          </cell>
          <cell r="G345" t="str">
            <v>345.00</v>
          </cell>
          <cell r="H345" t="str">
            <v>Accessory Electric Equipment</v>
          </cell>
          <cell r="I345">
            <v>110961500.02</v>
          </cell>
        </row>
        <row r="346">
          <cell r="A346" t="str">
            <v xml:space="preserve">34600; </v>
          </cell>
          <cell r="B346">
            <v>0</v>
          </cell>
          <cell r="C346" t="str">
            <v>O</v>
          </cell>
          <cell r="D346">
            <v>0</v>
          </cell>
          <cell r="E346">
            <v>0</v>
          </cell>
          <cell r="F346" t="str">
            <v>WIND PLANTS</v>
          </cell>
          <cell r="G346" t="str">
            <v>346.00</v>
          </cell>
          <cell r="H346" t="str">
            <v>Misc. Power Plant Equipment</v>
          </cell>
          <cell r="I346">
            <v>2526224.19</v>
          </cell>
        </row>
        <row r="347">
          <cell r="A347" t="str">
            <v xml:space="preserve">0; 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 t="str">
            <v>WIND PLANTS Total</v>
          </cell>
          <cell r="G347">
            <v>0</v>
          </cell>
          <cell r="H347">
            <v>0</v>
          </cell>
          <cell r="I347">
            <v>1997238832.4199998</v>
          </cell>
        </row>
        <row r="348">
          <cell r="A348" t="str">
            <v>34400; 801</v>
          </cell>
          <cell r="B348" t="str">
            <v>801</v>
          </cell>
          <cell r="C348" t="str">
            <v>O</v>
          </cell>
          <cell r="D348">
            <v>0</v>
          </cell>
          <cell r="E348">
            <v>235</v>
          </cell>
          <cell r="F348" t="str">
            <v>EAST SIDE MOBILE GENERATION EQUIP</v>
          </cell>
          <cell r="G348" t="str">
            <v>344.00</v>
          </cell>
          <cell r="H348" t="str">
            <v>Generators</v>
          </cell>
          <cell r="I348">
            <v>839680.12</v>
          </cell>
        </row>
        <row r="349">
          <cell r="A349" t="str">
            <v xml:space="preserve">0; 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 t="str">
            <v>EAST SIDE MOBILE GENERATION EQUIP Total</v>
          </cell>
          <cell r="G349">
            <v>0</v>
          </cell>
          <cell r="H349">
            <v>0</v>
          </cell>
          <cell r="I349">
            <v>839680.12</v>
          </cell>
        </row>
        <row r="350">
          <cell r="A350" t="str">
            <v>34400; 802</v>
          </cell>
          <cell r="B350" t="str">
            <v>802</v>
          </cell>
          <cell r="C350" t="str">
            <v>O</v>
          </cell>
          <cell r="D350">
            <v>0</v>
          </cell>
          <cell r="E350">
            <v>122350</v>
          </cell>
          <cell r="F350" t="str">
            <v>WEST SIDE MOBILE GENERATION EQUIP</v>
          </cell>
          <cell r="G350" t="str">
            <v>344.00</v>
          </cell>
          <cell r="H350" t="str">
            <v>Generators</v>
          </cell>
          <cell r="I350">
            <v>849226.01</v>
          </cell>
        </row>
        <row r="351">
          <cell r="A351" t="str">
            <v xml:space="preserve">0; 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 t="str">
            <v>WEST SIDE MOBILE GENERATION EQUIP Total</v>
          </cell>
          <cell r="G351">
            <v>0</v>
          </cell>
          <cell r="H351">
            <v>0</v>
          </cell>
          <cell r="I351">
            <v>849226.01</v>
          </cell>
        </row>
        <row r="352">
          <cell r="A352" t="str">
            <v>34400; 702</v>
          </cell>
          <cell r="B352" t="str">
            <v>702</v>
          </cell>
          <cell r="C352" t="str">
            <v>O</v>
          </cell>
          <cell r="D352">
            <v>0</v>
          </cell>
          <cell r="E352">
            <v>15058</v>
          </cell>
          <cell r="F352" t="str">
            <v>Solar Generation - Utah</v>
          </cell>
          <cell r="G352" t="str">
            <v>344.00</v>
          </cell>
          <cell r="H352" t="str">
            <v>Generators</v>
          </cell>
          <cell r="I352">
            <v>36389.01</v>
          </cell>
        </row>
        <row r="353">
          <cell r="A353" t="str">
            <v xml:space="preserve">0; 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 t="str">
            <v>Solar Generation - Utah Total</v>
          </cell>
          <cell r="G353">
            <v>0</v>
          </cell>
          <cell r="H353">
            <v>0</v>
          </cell>
          <cell r="I353">
            <v>36389.01</v>
          </cell>
        </row>
        <row r="354">
          <cell r="A354" t="str">
            <v>34400; 704</v>
          </cell>
          <cell r="B354" t="str">
            <v>704</v>
          </cell>
          <cell r="C354" t="str">
            <v>O</v>
          </cell>
          <cell r="D354">
            <v>0</v>
          </cell>
          <cell r="E354">
            <v>119850</v>
          </cell>
          <cell r="F354" t="str">
            <v>Solar Generation - Oregon</v>
          </cell>
          <cell r="G354" t="str">
            <v>344.00</v>
          </cell>
          <cell r="H354" t="str">
            <v>Generators</v>
          </cell>
          <cell r="I354">
            <v>56321.97</v>
          </cell>
        </row>
        <row r="355">
          <cell r="A355" t="str">
            <v xml:space="preserve">0; 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 t="str">
            <v>Solar Generation - Oregon Total</v>
          </cell>
          <cell r="G355">
            <v>0</v>
          </cell>
          <cell r="H355">
            <v>0</v>
          </cell>
          <cell r="I355">
            <v>56321.97</v>
          </cell>
        </row>
        <row r="356">
          <cell r="A356" t="str">
            <v>34400; 703</v>
          </cell>
          <cell r="B356" t="str">
            <v>703</v>
          </cell>
          <cell r="C356" t="str">
            <v>O</v>
          </cell>
          <cell r="D356">
            <v>0</v>
          </cell>
          <cell r="E356">
            <v>525000</v>
          </cell>
          <cell r="F356" t="str">
            <v>Solar Generation - Wyoming</v>
          </cell>
          <cell r="G356" t="str">
            <v>344.00</v>
          </cell>
          <cell r="H356" t="str">
            <v>Generators</v>
          </cell>
          <cell r="I356">
            <v>55086.78</v>
          </cell>
        </row>
        <row r="357">
          <cell r="A357" t="str">
            <v xml:space="preserve">0; 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 t="str">
            <v>Solar Generation - Wyoming Total</v>
          </cell>
          <cell r="G357">
            <v>0</v>
          </cell>
          <cell r="H357">
            <v>0</v>
          </cell>
          <cell r="I357">
            <v>55086.78</v>
          </cell>
        </row>
        <row r="358">
          <cell r="A358" t="str">
            <v>34400; 701</v>
          </cell>
          <cell r="B358" t="str">
            <v>701</v>
          </cell>
          <cell r="C358" t="str">
            <v>O</v>
          </cell>
          <cell r="D358">
            <v>0</v>
          </cell>
          <cell r="E358">
            <v>502001</v>
          </cell>
          <cell r="F358" t="str">
            <v>Solar Generation - Atlantic City</v>
          </cell>
          <cell r="G358" t="str">
            <v>344.00</v>
          </cell>
          <cell r="H358" t="str">
            <v>Generators</v>
          </cell>
          <cell r="I358">
            <v>5545.93</v>
          </cell>
        </row>
        <row r="359">
          <cell r="A359" t="str">
            <v xml:space="preserve">0; 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 t="str">
            <v>Solar Generation - Atlantic City Total</v>
          </cell>
          <cell r="G359">
            <v>0</v>
          </cell>
          <cell r="H359">
            <v>0</v>
          </cell>
          <cell r="I359">
            <v>5545.93</v>
          </cell>
        </row>
        <row r="360">
          <cell r="A360" t="str">
            <v>34030; 402</v>
          </cell>
          <cell r="B360" t="str">
            <v>402</v>
          </cell>
          <cell r="C360" t="str">
            <v>O</v>
          </cell>
          <cell r="D360">
            <v>0</v>
          </cell>
          <cell r="E360">
            <v>310318</v>
          </cell>
          <cell r="F360" t="str">
            <v>Water Rights</v>
          </cell>
          <cell r="G360" t="str">
            <v>340.30</v>
          </cell>
          <cell r="H360" t="str">
            <v>CURRANT CREEK CCCT PLANT</v>
          </cell>
          <cell r="I360">
            <v>2891146.49</v>
          </cell>
        </row>
        <row r="361">
          <cell r="A361" t="str">
            <v>34030; 404</v>
          </cell>
          <cell r="B361" t="str">
            <v>404</v>
          </cell>
          <cell r="C361" t="str">
            <v>O</v>
          </cell>
          <cell r="D361">
            <v>0</v>
          </cell>
          <cell r="E361">
            <v>225228</v>
          </cell>
          <cell r="F361" t="str">
            <v>Water Rights</v>
          </cell>
          <cell r="G361" t="str">
            <v>340.30</v>
          </cell>
          <cell r="H361" t="str">
            <v>LAKESIDE CCCT PLANT</v>
          </cell>
          <cell r="I361">
            <v>14529040</v>
          </cell>
        </row>
        <row r="362">
          <cell r="A362" t="str">
            <v xml:space="preserve">0; 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 t="str">
            <v>Water Rights Total</v>
          </cell>
          <cell r="G362">
            <v>0</v>
          </cell>
          <cell r="H362">
            <v>0</v>
          </cell>
          <cell r="I362">
            <v>17420186.490000002</v>
          </cell>
        </row>
        <row r="363">
          <cell r="A363" t="str">
            <v xml:space="preserve">0; </v>
          </cell>
          <cell r="B363">
            <v>0</v>
          </cell>
          <cell r="C363" t="str">
            <v>O Total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3303331091.5299997</v>
          </cell>
        </row>
        <row r="364">
          <cell r="A364" t="str">
            <v>35020; Transmission</v>
          </cell>
          <cell r="B364" t="str">
            <v>Transmission</v>
          </cell>
          <cell r="C364" t="str">
            <v>T</v>
          </cell>
          <cell r="D364">
            <v>555</v>
          </cell>
          <cell r="E364">
            <v>0</v>
          </cell>
          <cell r="F364" t="str">
            <v>TRANSMISSION PLANT</v>
          </cell>
          <cell r="G364" t="str">
            <v>350.20</v>
          </cell>
          <cell r="H364" t="str">
            <v>Land Rights</v>
          </cell>
          <cell r="I364">
            <v>139234363.72999999</v>
          </cell>
        </row>
        <row r="365">
          <cell r="A365" t="str">
            <v>35200; Transmission</v>
          </cell>
          <cell r="B365" t="str">
            <v>Transmission</v>
          </cell>
          <cell r="C365" t="str">
            <v>T</v>
          </cell>
          <cell r="D365">
            <v>555</v>
          </cell>
          <cell r="E365">
            <v>0</v>
          </cell>
          <cell r="F365" t="str">
            <v>TRANSMISSION PLANT</v>
          </cell>
          <cell r="G365" t="str">
            <v>352.00</v>
          </cell>
          <cell r="H365" t="str">
            <v>Structures &amp; Improvements</v>
          </cell>
          <cell r="I365">
            <v>147332555.11000001</v>
          </cell>
        </row>
        <row r="366">
          <cell r="A366" t="str">
            <v>35300; Transmission</v>
          </cell>
          <cell r="B366" t="str">
            <v>Transmission</v>
          </cell>
          <cell r="C366" t="str">
            <v>T</v>
          </cell>
          <cell r="D366">
            <v>555</v>
          </cell>
          <cell r="E366">
            <v>0</v>
          </cell>
          <cell r="F366" t="str">
            <v>TRANSMISSION PLANT</v>
          </cell>
          <cell r="G366" t="str">
            <v>353.00</v>
          </cell>
          <cell r="H366" t="str">
            <v>Station Equipment</v>
          </cell>
          <cell r="I366">
            <v>1595552604.68999</v>
          </cell>
        </row>
        <row r="367">
          <cell r="A367" t="str">
            <v>35370; Transmission</v>
          </cell>
          <cell r="B367" t="str">
            <v>Transmission</v>
          </cell>
          <cell r="C367" t="str">
            <v>T</v>
          </cell>
          <cell r="D367">
            <v>555</v>
          </cell>
          <cell r="E367">
            <v>0</v>
          </cell>
          <cell r="F367" t="str">
            <v>TRANSMISSION PLANT</v>
          </cell>
          <cell r="G367" t="str">
            <v>353.70</v>
          </cell>
          <cell r="H367" t="str">
            <v>Supervisory Equipment</v>
          </cell>
          <cell r="I367">
            <v>17713612.149999999</v>
          </cell>
        </row>
        <row r="368">
          <cell r="A368" t="str">
            <v>35400; Transmission</v>
          </cell>
          <cell r="B368" t="str">
            <v>Transmission</v>
          </cell>
          <cell r="C368" t="str">
            <v>T</v>
          </cell>
          <cell r="D368">
            <v>555</v>
          </cell>
          <cell r="E368">
            <v>0</v>
          </cell>
          <cell r="F368" t="str">
            <v>TRANSMISSION PLANT</v>
          </cell>
          <cell r="G368" t="str">
            <v>354.00</v>
          </cell>
          <cell r="H368" t="str">
            <v>Towers &amp; Fixtures</v>
          </cell>
          <cell r="I368">
            <v>984782938.79999995</v>
          </cell>
        </row>
        <row r="369">
          <cell r="A369" t="str">
            <v>35500; Transmission</v>
          </cell>
          <cell r="B369" t="str">
            <v>Transmission</v>
          </cell>
          <cell r="C369" t="str">
            <v>T</v>
          </cell>
          <cell r="D369">
            <v>555</v>
          </cell>
          <cell r="E369">
            <v>0</v>
          </cell>
          <cell r="F369" t="str">
            <v>TRANSMISSION PLANT</v>
          </cell>
          <cell r="G369" t="str">
            <v>355.00</v>
          </cell>
          <cell r="H369" t="str">
            <v>Poles &amp; Fixtures</v>
          </cell>
          <cell r="I369">
            <v>646422318.11000097</v>
          </cell>
        </row>
        <row r="370">
          <cell r="A370" t="str">
            <v>35600; Transmission</v>
          </cell>
          <cell r="B370" t="str">
            <v>Transmission</v>
          </cell>
          <cell r="C370" t="str">
            <v>T</v>
          </cell>
          <cell r="D370">
            <v>555</v>
          </cell>
          <cell r="E370">
            <v>0</v>
          </cell>
          <cell r="F370" t="str">
            <v>TRANSMISSION PLANT</v>
          </cell>
          <cell r="G370" t="str">
            <v>356.00</v>
          </cell>
          <cell r="H370" t="str">
            <v>OH Conductors &amp; Devices</v>
          </cell>
          <cell r="I370">
            <v>896688169.50000095</v>
          </cell>
        </row>
        <row r="371">
          <cell r="A371" t="str">
            <v>35700; Transmission</v>
          </cell>
          <cell r="B371" t="str">
            <v>Transmission</v>
          </cell>
          <cell r="C371" t="str">
            <v>T</v>
          </cell>
          <cell r="D371">
            <v>555</v>
          </cell>
          <cell r="E371">
            <v>0</v>
          </cell>
          <cell r="F371" t="str">
            <v>TRANSMISSION PLANT</v>
          </cell>
          <cell r="G371" t="str">
            <v>357.00</v>
          </cell>
          <cell r="H371" t="str">
            <v>UG Conduit</v>
          </cell>
          <cell r="I371">
            <v>3259618.43</v>
          </cell>
        </row>
        <row r="372">
          <cell r="A372" t="str">
            <v>35800; Transmission</v>
          </cell>
          <cell r="B372" t="str">
            <v>Transmission</v>
          </cell>
          <cell r="C372" t="str">
            <v>T</v>
          </cell>
          <cell r="D372">
            <v>555</v>
          </cell>
          <cell r="E372">
            <v>0</v>
          </cell>
          <cell r="F372" t="str">
            <v>TRANSMISSION PLANT</v>
          </cell>
          <cell r="G372" t="str">
            <v>358.00</v>
          </cell>
          <cell r="H372" t="str">
            <v>UG Conductors &amp; Devices</v>
          </cell>
          <cell r="I372">
            <v>7475094.7999999998</v>
          </cell>
        </row>
        <row r="373">
          <cell r="A373" t="str">
            <v>35900; Transmission</v>
          </cell>
          <cell r="B373" t="str">
            <v>Transmission</v>
          </cell>
          <cell r="C373" t="str">
            <v>T</v>
          </cell>
          <cell r="D373">
            <v>555</v>
          </cell>
          <cell r="E373">
            <v>0</v>
          </cell>
          <cell r="F373" t="str">
            <v>TRANSMISSION PLANT</v>
          </cell>
          <cell r="G373" t="str">
            <v>359.00</v>
          </cell>
          <cell r="H373" t="str">
            <v>Roads &amp; Trails</v>
          </cell>
          <cell r="I373">
            <v>11586681.32</v>
          </cell>
        </row>
        <row r="374">
          <cell r="A374" t="str">
            <v xml:space="preserve">0; 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 t="str">
            <v>TRANSMISSION PLANT Total</v>
          </cell>
          <cell r="G374">
            <v>0</v>
          </cell>
          <cell r="H374">
            <v>0</v>
          </cell>
          <cell r="I374">
            <v>4450047956.6399927</v>
          </cell>
        </row>
        <row r="375">
          <cell r="A375" t="str">
            <v xml:space="preserve">0; </v>
          </cell>
          <cell r="B375">
            <v>0</v>
          </cell>
          <cell r="C375" t="str">
            <v>T Total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4450047956.6399927</v>
          </cell>
        </row>
        <row r="376">
          <cell r="A376" t="str">
            <v>36020; Oregon</v>
          </cell>
          <cell r="B376" t="str">
            <v>Oregon</v>
          </cell>
          <cell r="C376" t="str">
            <v>D</v>
          </cell>
          <cell r="D376">
            <v>100</v>
          </cell>
          <cell r="E376">
            <v>0</v>
          </cell>
          <cell r="F376" t="str">
            <v>DISTRIBUTION PLANT (OREGON)</v>
          </cell>
          <cell r="G376" t="str">
            <v>360.20</v>
          </cell>
          <cell r="H376" t="str">
            <v>Land Rights</v>
          </cell>
          <cell r="I376">
            <v>4298476.58</v>
          </cell>
        </row>
        <row r="377">
          <cell r="A377" t="str">
            <v>36100; Oregon</v>
          </cell>
          <cell r="B377" t="str">
            <v>Oregon</v>
          </cell>
          <cell r="C377" t="str">
            <v>D</v>
          </cell>
          <cell r="D377">
            <v>100</v>
          </cell>
          <cell r="E377">
            <v>0</v>
          </cell>
          <cell r="F377" t="str">
            <v>DISTRIBUTION PLANT (OREGON)</v>
          </cell>
          <cell r="G377" t="str">
            <v>361.00</v>
          </cell>
          <cell r="H377" t="str">
            <v>Structures &amp; Improvements</v>
          </cell>
          <cell r="I377">
            <v>20889104.379999999</v>
          </cell>
        </row>
        <row r="378">
          <cell r="A378" t="str">
            <v>36200; Oregon</v>
          </cell>
          <cell r="B378" t="str">
            <v>Oregon</v>
          </cell>
          <cell r="C378" t="str">
            <v>D</v>
          </cell>
          <cell r="D378">
            <v>100</v>
          </cell>
          <cell r="E378">
            <v>0</v>
          </cell>
          <cell r="F378" t="str">
            <v>DISTRIBUTION PLANT (OREGON)</v>
          </cell>
          <cell r="G378" t="str">
            <v>362.00</v>
          </cell>
          <cell r="H378" t="str">
            <v>Station Equipment</v>
          </cell>
          <cell r="I378">
            <v>207126368.09</v>
          </cell>
        </row>
        <row r="379">
          <cell r="A379" t="str">
            <v>36270; Oregon</v>
          </cell>
          <cell r="B379" t="str">
            <v>Oregon</v>
          </cell>
          <cell r="C379" t="str">
            <v>D</v>
          </cell>
          <cell r="D379">
            <v>100</v>
          </cell>
          <cell r="E379">
            <v>0</v>
          </cell>
          <cell r="F379" t="str">
            <v>DISTRIBUTION PLANT (OREGON)</v>
          </cell>
          <cell r="G379" t="str">
            <v>362.70</v>
          </cell>
          <cell r="H379" t="str">
            <v>Supervisory &amp; Alarm Equipment</v>
          </cell>
          <cell r="I379">
            <v>3105264.88</v>
          </cell>
        </row>
        <row r="380">
          <cell r="A380" t="str">
            <v>36400; Oregon</v>
          </cell>
          <cell r="B380" t="str">
            <v>Oregon</v>
          </cell>
          <cell r="C380" t="str">
            <v>D</v>
          </cell>
          <cell r="D380">
            <v>100</v>
          </cell>
          <cell r="E380">
            <v>0</v>
          </cell>
          <cell r="F380" t="str">
            <v>DISTRIBUTION PLANT (OREGON)</v>
          </cell>
          <cell r="G380" t="str">
            <v>364.00</v>
          </cell>
          <cell r="H380" t="str">
            <v>Poles, Towers &amp; Fixtures</v>
          </cell>
          <cell r="I380">
            <v>329864981.76999998</v>
          </cell>
        </row>
        <row r="381">
          <cell r="A381" t="str">
            <v>36500; Oregon</v>
          </cell>
          <cell r="B381" t="str">
            <v>Oregon</v>
          </cell>
          <cell r="C381" t="str">
            <v>D</v>
          </cell>
          <cell r="D381">
            <v>100</v>
          </cell>
          <cell r="E381">
            <v>0</v>
          </cell>
          <cell r="F381" t="str">
            <v>DISTRIBUTION PLANT (OREGON)</v>
          </cell>
          <cell r="G381" t="str">
            <v>365.00</v>
          </cell>
          <cell r="H381" t="str">
            <v>OH Conductors &amp; Devices</v>
          </cell>
          <cell r="I381">
            <v>234791947.74000001</v>
          </cell>
        </row>
        <row r="382">
          <cell r="A382" t="str">
            <v>36600; Oregon</v>
          </cell>
          <cell r="B382" t="str">
            <v>Oregon</v>
          </cell>
          <cell r="C382" t="str">
            <v>D</v>
          </cell>
          <cell r="D382">
            <v>100</v>
          </cell>
          <cell r="E382">
            <v>0</v>
          </cell>
          <cell r="F382" t="str">
            <v>DISTRIBUTION PLANT (OREGON)</v>
          </cell>
          <cell r="G382" t="str">
            <v>366.00</v>
          </cell>
          <cell r="H382" t="str">
            <v>UG Conduit</v>
          </cell>
          <cell r="I382">
            <v>84576613.029999897</v>
          </cell>
        </row>
        <row r="383">
          <cell r="A383" t="str">
            <v>36700; Oregon</v>
          </cell>
          <cell r="B383" t="str">
            <v>Oregon</v>
          </cell>
          <cell r="C383" t="str">
            <v>D</v>
          </cell>
          <cell r="D383">
            <v>100</v>
          </cell>
          <cell r="E383">
            <v>0</v>
          </cell>
          <cell r="F383" t="str">
            <v>DISTRIBUTION PLANT (OREGON)</v>
          </cell>
          <cell r="G383" t="str">
            <v>367.00</v>
          </cell>
          <cell r="H383" t="str">
            <v>UG Conductors &amp; Devices</v>
          </cell>
          <cell r="I383">
            <v>157816848.24000001</v>
          </cell>
        </row>
        <row r="384">
          <cell r="A384" t="str">
            <v>36800; Oregon</v>
          </cell>
          <cell r="B384" t="str">
            <v>Oregon</v>
          </cell>
          <cell r="C384" t="str">
            <v>D</v>
          </cell>
          <cell r="D384">
            <v>100</v>
          </cell>
          <cell r="E384">
            <v>0</v>
          </cell>
          <cell r="F384" t="str">
            <v>DISTRIBUTION PLANT (OREGON)</v>
          </cell>
          <cell r="G384" t="str">
            <v>368.00</v>
          </cell>
          <cell r="H384" t="str">
            <v>Line Transformers</v>
          </cell>
          <cell r="I384">
            <v>394583572.02999902</v>
          </cell>
        </row>
        <row r="385">
          <cell r="A385" t="str">
            <v>36910; Oregon</v>
          </cell>
          <cell r="B385" t="str">
            <v>Oregon</v>
          </cell>
          <cell r="C385" t="str">
            <v>D</v>
          </cell>
          <cell r="D385">
            <v>100</v>
          </cell>
          <cell r="E385">
            <v>0</v>
          </cell>
          <cell r="F385" t="str">
            <v>DISTRIBUTION PLANT (OREGON)</v>
          </cell>
          <cell r="G385" t="str">
            <v>369.10</v>
          </cell>
          <cell r="H385" t="str">
            <v>Overhead Services</v>
          </cell>
          <cell r="I385">
            <v>74710338.719999999</v>
          </cell>
        </row>
        <row r="386">
          <cell r="A386" t="str">
            <v>36920; Oregon</v>
          </cell>
          <cell r="B386" t="str">
            <v>Oregon</v>
          </cell>
          <cell r="C386" t="str">
            <v>D</v>
          </cell>
          <cell r="D386">
            <v>100</v>
          </cell>
          <cell r="E386">
            <v>0</v>
          </cell>
          <cell r="F386" t="str">
            <v>DISTRIBUTION PLANT (OREGON)</v>
          </cell>
          <cell r="G386" t="str">
            <v>369.20</v>
          </cell>
          <cell r="H386" t="str">
            <v>Underground Services</v>
          </cell>
          <cell r="I386">
            <v>150766692.16999999</v>
          </cell>
        </row>
        <row r="387">
          <cell r="A387" t="str">
            <v>37000; Oregon</v>
          </cell>
          <cell r="B387" t="str">
            <v>Oregon</v>
          </cell>
          <cell r="C387" t="str">
            <v>D</v>
          </cell>
          <cell r="D387">
            <v>100</v>
          </cell>
          <cell r="E387">
            <v>0</v>
          </cell>
          <cell r="F387" t="str">
            <v>DISTRIBUTION PLANT (OREGON)</v>
          </cell>
          <cell r="G387" t="str">
            <v>370.00</v>
          </cell>
          <cell r="H387" t="str">
            <v>Meters</v>
          </cell>
          <cell r="I387">
            <v>59656267.950000003</v>
          </cell>
        </row>
        <row r="388">
          <cell r="A388" t="str">
            <v>37100; Oregon</v>
          </cell>
          <cell r="B388" t="str">
            <v>Oregon</v>
          </cell>
          <cell r="C388" t="str">
            <v>D</v>
          </cell>
          <cell r="D388">
            <v>100</v>
          </cell>
          <cell r="E388">
            <v>0</v>
          </cell>
          <cell r="F388" t="str">
            <v>DISTRIBUTION PLANT (OREGON)</v>
          </cell>
          <cell r="G388" t="str">
            <v>371.00</v>
          </cell>
          <cell r="H388" t="str">
            <v>I.O.C.P.</v>
          </cell>
          <cell r="I388">
            <v>2475610.15</v>
          </cell>
        </row>
        <row r="389">
          <cell r="A389" t="str">
            <v>37300; Oregon</v>
          </cell>
          <cell r="B389" t="str">
            <v>Oregon</v>
          </cell>
          <cell r="C389" t="str">
            <v>D</v>
          </cell>
          <cell r="D389">
            <v>100</v>
          </cell>
          <cell r="E389">
            <v>0</v>
          </cell>
          <cell r="F389" t="str">
            <v>DISTRIBUTION PLANT (OREGON)</v>
          </cell>
          <cell r="G389" t="str">
            <v>373.00</v>
          </cell>
          <cell r="H389" t="str">
            <v>Street Lighting &amp; Signal Systems</v>
          </cell>
          <cell r="I389">
            <v>22114089.9099999</v>
          </cell>
        </row>
        <row r="390">
          <cell r="A390" t="str">
            <v xml:space="preserve">0; 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 t="str">
            <v>DISTRIBUTION PLANT (OREGON) Total</v>
          </cell>
          <cell r="G390">
            <v>0</v>
          </cell>
          <cell r="H390">
            <v>0</v>
          </cell>
          <cell r="I390">
            <v>1746776175.6399989</v>
          </cell>
        </row>
        <row r="391">
          <cell r="A391" t="str">
            <v>36020; Washington</v>
          </cell>
          <cell r="B391" t="str">
            <v>Washington</v>
          </cell>
          <cell r="C391" t="str">
            <v>D</v>
          </cell>
          <cell r="D391">
            <v>200</v>
          </cell>
          <cell r="E391">
            <v>0</v>
          </cell>
          <cell r="F391" t="str">
            <v>DISTRIBUTION PLANT (WASHINGTON)</v>
          </cell>
          <cell r="G391" t="str">
            <v>360.20</v>
          </cell>
          <cell r="H391" t="str">
            <v>Land Rights</v>
          </cell>
          <cell r="I391">
            <v>247443.24</v>
          </cell>
        </row>
        <row r="392">
          <cell r="A392" t="str">
            <v>36100; Washington</v>
          </cell>
          <cell r="B392" t="str">
            <v>Washington</v>
          </cell>
          <cell r="C392" t="str">
            <v>D</v>
          </cell>
          <cell r="D392">
            <v>200</v>
          </cell>
          <cell r="E392">
            <v>0</v>
          </cell>
          <cell r="F392" t="str">
            <v>DISTRIBUTION PLANT (WASHINGTON)</v>
          </cell>
          <cell r="G392" t="str">
            <v>361.00</v>
          </cell>
          <cell r="H392" t="str">
            <v>Structures &amp; Improvements</v>
          </cell>
          <cell r="I392">
            <v>2293943.6800000002</v>
          </cell>
        </row>
        <row r="393">
          <cell r="A393" t="str">
            <v>36200; Washington</v>
          </cell>
          <cell r="B393" t="str">
            <v>Washington</v>
          </cell>
          <cell r="C393" t="str">
            <v>D</v>
          </cell>
          <cell r="D393">
            <v>200</v>
          </cell>
          <cell r="E393">
            <v>0</v>
          </cell>
          <cell r="F393" t="str">
            <v>DISTRIBUTION PLANT (WASHINGTON)</v>
          </cell>
          <cell r="G393" t="str">
            <v>362.00</v>
          </cell>
          <cell r="H393" t="str">
            <v>Station Equipment</v>
          </cell>
          <cell r="I393">
            <v>46674851.740000002</v>
          </cell>
        </row>
        <row r="394">
          <cell r="A394" t="str">
            <v>36270; Washington</v>
          </cell>
          <cell r="B394" t="str">
            <v>Washington</v>
          </cell>
          <cell r="C394" t="str">
            <v>D</v>
          </cell>
          <cell r="D394">
            <v>200</v>
          </cell>
          <cell r="E394">
            <v>0</v>
          </cell>
          <cell r="F394" t="str">
            <v>DISTRIBUTION PLANT (WASHINGTON)</v>
          </cell>
          <cell r="G394" t="str">
            <v>362.70</v>
          </cell>
          <cell r="H394" t="str">
            <v>Supervisory &amp; Alarm Equipment</v>
          </cell>
          <cell r="I394">
            <v>919385.82</v>
          </cell>
        </row>
        <row r="395">
          <cell r="A395" t="str">
            <v>36400; Washington</v>
          </cell>
          <cell r="B395" t="str">
            <v>Washington</v>
          </cell>
          <cell r="C395" t="str">
            <v>D</v>
          </cell>
          <cell r="D395">
            <v>200</v>
          </cell>
          <cell r="E395">
            <v>0</v>
          </cell>
          <cell r="F395" t="str">
            <v>DISTRIBUTION PLANT (WASHINGTON)</v>
          </cell>
          <cell r="G395" t="str">
            <v>364.00</v>
          </cell>
          <cell r="H395" t="str">
            <v>Poles, Towers &amp; Fixtures</v>
          </cell>
          <cell r="I395">
            <v>91889277.590000004</v>
          </cell>
        </row>
        <row r="396">
          <cell r="A396" t="str">
            <v>36500; Washington</v>
          </cell>
          <cell r="B396" t="str">
            <v>Washington</v>
          </cell>
          <cell r="C396" t="str">
            <v>D</v>
          </cell>
          <cell r="D396">
            <v>200</v>
          </cell>
          <cell r="E396">
            <v>0</v>
          </cell>
          <cell r="F396" t="str">
            <v>DISTRIBUTION PLANT (WASHINGTON)</v>
          </cell>
          <cell r="G396" t="str">
            <v>365.00</v>
          </cell>
          <cell r="H396" t="str">
            <v>OH Conductors &amp; Devices</v>
          </cell>
          <cell r="I396">
            <v>58112821.68</v>
          </cell>
        </row>
        <row r="397">
          <cell r="A397" t="str">
            <v>36600; Washington</v>
          </cell>
          <cell r="B397" t="str">
            <v>Washington</v>
          </cell>
          <cell r="C397" t="str">
            <v>D</v>
          </cell>
          <cell r="D397">
            <v>200</v>
          </cell>
          <cell r="E397">
            <v>0</v>
          </cell>
          <cell r="F397" t="str">
            <v>DISTRIBUTION PLANT (WASHINGTON)</v>
          </cell>
          <cell r="G397" t="str">
            <v>366.00</v>
          </cell>
          <cell r="H397" t="str">
            <v>UG Conduit</v>
          </cell>
          <cell r="I397">
            <v>16128475.470000001</v>
          </cell>
        </row>
        <row r="398">
          <cell r="A398" t="str">
            <v>36700; Washington</v>
          </cell>
          <cell r="B398" t="str">
            <v>Washington</v>
          </cell>
          <cell r="C398" t="str">
            <v>D</v>
          </cell>
          <cell r="D398">
            <v>200</v>
          </cell>
          <cell r="E398">
            <v>0</v>
          </cell>
          <cell r="F398" t="str">
            <v>DISTRIBUTION PLANT (WASHINGTON)</v>
          </cell>
          <cell r="G398" t="str">
            <v>367.00</v>
          </cell>
          <cell r="H398" t="str">
            <v>UG Conductors &amp; Devices</v>
          </cell>
          <cell r="I398">
            <v>22087000.699999999</v>
          </cell>
        </row>
        <row r="399">
          <cell r="A399" t="str">
            <v>36800; Washington</v>
          </cell>
          <cell r="B399" t="str">
            <v>Washington</v>
          </cell>
          <cell r="C399" t="str">
            <v>D</v>
          </cell>
          <cell r="D399">
            <v>200</v>
          </cell>
          <cell r="E399">
            <v>0</v>
          </cell>
          <cell r="F399" t="str">
            <v>DISTRIBUTION PLANT (WASHINGTON)</v>
          </cell>
          <cell r="G399" t="str">
            <v>368.00</v>
          </cell>
          <cell r="H399" t="str">
            <v>Line Transformers</v>
          </cell>
          <cell r="I399">
            <v>98665673.599999905</v>
          </cell>
        </row>
        <row r="400">
          <cell r="A400" t="str">
            <v>36910; Washington</v>
          </cell>
          <cell r="B400" t="str">
            <v>Washington</v>
          </cell>
          <cell r="C400" t="str">
            <v>D</v>
          </cell>
          <cell r="D400">
            <v>200</v>
          </cell>
          <cell r="E400">
            <v>0</v>
          </cell>
          <cell r="F400" t="str">
            <v>DISTRIBUTION PLANT (WASHINGTON)</v>
          </cell>
          <cell r="G400" t="str">
            <v>369.10</v>
          </cell>
          <cell r="H400" t="str">
            <v>Overhead Services</v>
          </cell>
          <cell r="I400">
            <v>18678214.690000001</v>
          </cell>
        </row>
        <row r="401">
          <cell r="A401" t="str">
            <v>36920; Washington</v>
          </cell>
          <cell r="B401" t="str">
            <v>Washington</v>
          </cell>
          <cell r="C401" t="str">
            <v>D</v>
          </cell>
          <cell r="D401">
            <v>200</v>
          </cell>
          <cell r="E401">
            <v>0</v>
          </cell>
          <cell r="F401" t="str">
            <v>DISTRIBUTION PLANT (WASHINGTON)</v>
          </cell>
          <cell r="G401" t="str">
            <v>369.20</v>
          </cell>
          <cell r="H401" t="str">
            <v>Underground Services</v>
          </cell>
          <cell r="I401">
            <v>32674705.210000001</v>
          </cell>
        </row>
        <row r="402">
          <cell r="A402" t="str">
            <v>37000; Washington</v>
          </cell>
          <cell r="B402" t="str">
            <v>Washington</v>
          </cell>
          <cell r="C402" t="str">
            <v>D</v>
          </cell>
          <cell r="D402">
            <v>200</v>
          </cell>
          <cell r="E402">
            <v>0</v>
          </cell>
          <cell r="F402" t="str">
            <v>DISTRIBUTION PLANT (WASHINGTON)</v>
          </cell>
          <cell r="G402" t="str">
            <v>370.00</v>
          </cell>
          <cell r="H402" t="str">
            <v>Meters</v>
          </cell>
          <cell r="I402">
            <v>11342266.380000001</v>
          </cell>
        </row>
        <row r="403">
          <cell r="A403" t="str">
            <v>37100; Washington</v>
          </cell>
          <cell r="B403" t="str">
            <v>Washington</v>
          </cell>
          <cell r="C403" t="str">
            <v>D</v>
          </cell>
          <cell r="D403">
            <v>200</v>
          </cell>
          <cell r="E403">
            <v>0</v>
          </cell>
          <cell r="F403" t="str">
            <v>DISTRIBUTION PLANT (WASHINGTON)</v>
          </cell>
          <cell r="G403" t="str">
            <v>371.00</v>
          </cell>
          <cell r="H403" t="str">
            <v>I.O.C.P.</v>
          </cell>
          <cell r="I403">
            <v>521367.77</v>
          </cell>
        </row>
        <row r="404">
          <cell r="A404" t="str">
            <v>37300; Washington</v>
          </cell>
          <cell r="B404" t="str">
            <v>Washington</v>
          </cell>
          <cell r="C404" t="str">
            <v>D</v>
          </cell>
          <cell r="D404">
            <v>200</v>
          </cell>
          <cell r="E404">
            <v>0</v>
          </cell>
          <cell r="F404" t="str">
            <v>DISTRIBUTION PLANT (WASHINGTON)</v>
          </cell>
          <cell r="G404" t="str">
            <v>373.00</v>
          </cell>
          <cell r="H404" t="str">
            <v>Street Lighting &amp; Signal Systems</v>
          </cell>
          <cell r="I404">
            <v>3992505.5</v>
          </cell>
        </row>
        <row r="405">
          <cell r="A405" t="str">
            <v xml:space="preserve">0; 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 t="str">
            <v>DISTRIBUTION PLANT (WASHINGTON) Total</v>
          </cell>
          <cell r="G405">
            <v>0</v>
          </cell>
          <cell r="H405">
            <v>0</v>
          </cell>
          <cell r="I405">
            <v>404227933.06999981</v>
          </cell>
        </row>
        <row r="406">
          <cell r="A406" t="str">
            <v>36020; Wyoming</v>
          </cell>
          <cell r="B406" t="str">
            <v>Wyoming</v>
          </cell>
          <cell r="C406" t="str">
            <v>D</v>
          </cell>
          <cell r="D406">
            <v>500</v>
          </cell>
          <cell r="E406">
            <v>0</v>
          </cell>
          <cell r="F406" t="str">
            <v>DISTRIBUTION PLANT (WYOMING)</v>
          </cell>
          <cell r="G406" t="str">
            <v>360.20</v>
          </cell>
          <cell r="H406" t="str">
            <v>Land Rights</v>
          </cell>
          <cell r="I406">
            <v>4393309.88</v>
          </cell>
        </row>
        <row r="407">
          <cell r="A407" t="str">
            <v>36100; Wyoming</v>
          </cell>
          <cell r="B407" t="str">
            <v>Wyoming</v>
          </cell>
          <cell r="C407" t="str">
            <v>D</v>
          </cell>
          <cell r="D407">
            <v>500</v>
          </cell>
          <cell r="E407">
            <v>0</v>
          </cell>
          <cell r="F407" t="str">
            <v>DISTRIBUTION PLANT (WYOMING)</v>
          </cell>
          <cell r="G407" t="str">
            <v>361.00</v>
          </cell>
          <cell r="H407" t="str">
            <v>Structures &amp; Improvements</v>
          </cell>
          <cell r="I407">
            <v>9446272.8200000003</v>
          </cell>
        </row>
        <row r="408">
          <cell r="A408" t="str">
            <v>36200; Wyoming</v>
          </cell>
          <cell r="B408" t="str">
            <v>Wyoming</v>
          </cell>
          <cell r="C408" t="str">
            <v>D</v>
          </cell>
          <cell r="D408">
            <v>500</v>
          </cell>
          <cell r="E408">
            <v>0</v>
          </cell>
          <cell r="F408" t="str">
            <v>DISTRIBUTION PLANT (WYOMING)</v>
          </cell>
          <cell r="G408" t="str">
            <v>362.00</v>
          </cell>
          <cell r="H408" t="str">
            <v>Station Equipment</v>
          </cell>
          <cell r="I408">
            <v>121468248.25</v>
          </cell>
        </row>
        <row r="409">
          <cell r="A409" t="str">
            <v>36270; Wyoming</v>
          </cell>
          <cell r="B409" t="str">
            <v>Wyoming</v>
          </cell>
          <cell r="C409" t="str">
            <v>D</v>
          </cell>
          <cell r="D409">
            <v>500</v>
          </cell>
          <cell r="E409">
            <v>0</v>
          </cell>
          <cell r="F409" t="str">
            <v>DISTRIBUTION PLANT (WYOMING)</v>
          </cell>
          <cell r="G409" t="str">
            <v>362.70</v>
          </cell>
          <cell r="H409" t="str">
            <v>Supervisory &amp; Alarm Equipment</v>
          </cell>
          <cell r="I409">
            <v>2032169.02</v>
          </cell>
        </row>
        <row r="410">
          <cell r="A410" t="str">
            <v>36400; Wyoming</v>
          </cell>
          <cell r="B410" t="str">
            <v>Wyoming</v>
          </cell>
          <cell r="C410" t="str">
            <v>D</v>
          </cell>
          <cell r="D410">
            <v>500</v>
          </cell>
          <cell r="E410">
            <v>0</v>
          </cell>
          <cell r="F410" t="str">
            <v>DISTRIBUTION PLANT (WYOMING)</v>
          </cell>
          <cell r="G410" t="str">
            <v>364.00</v>
          </cell>
          <cell r="H410" t="str">
            <v>Poles, Towers &amp; Fixtures</v>
          </cell>
          <cell r="I410">
            <v>120934818.95999999</v>
          </cell>
        </row>
        <row r="411">
          <cell r="A411" t="str">
            <v>36500; Wyoming</v>
          </cell>
          <cell r="B411" t="str">
            <v>Wyoming</v>
          </cell>
          <cell r="C411" t="str">
            <v>D</v>
          </cell>
          <cell r="D411">
            <v>500</v>
          </cell>
          <cell r="E411">
            <v>0</v>
          </cell>
          <cell r="F411" t="str">
            <v>DISTRIBUTION PLANT (WYOMING)</v>
          </cell>
          <cell r="G411" t="str">
            <v>365.00</v>
          </cell>
          <cell r="H411" t="str">
            <v>OH Conductors &amp; Devices</v>
          </cell>
          <cell r="I411">
            <v>95210832.609999999</v>
          </cell>
        </row>
        <row r="412">
          <cell r="A412" t="str">
            <v>36600; Wyoming</v>
          </cell>
          <cell r="B412" t="str">
            <v>Wyoming</v>
          </cell>
          <cell r="C412" t="str">
            <v>D</v>
          </cell>
          <cell r="D412">
            <v>500</v>
          </cell>
          <cell r="E412">
            <v>0</v>
          </cell>
          <cell r="F412" t="str">
            <v>DISTRIBUTION PLANT (WYOMING)</v>
          </cell>
          <cell r="G412" t="str">
            <v>366.00</v>
          </cell>
          <cell r="H412" t="str">
            <v>UG Conduit</v>
          </cell>
          <cell r="I412">
            <v>18647610.800000001</v>
          </cell>
        </row>
        <row r="413">
          <cell r="A413" t="str">
            <v>36700; Wyoming</v>
          </cell>
          <cell r="B413" t="str">
            <v>Wyoming</v>
          </cell>
          <cell r="C413" t="str">
            <v>D</v>
          </cell>
          <cell r="D413">
            <v>500</v>
          </cell>
          <cell r="E413">
            <v>0</v>
          </cell>
          <cell r="F413" t="str">
            <v>DISTRIBUTION PLANT (WYOMING)</v>
          </cell>
          <cell r="G413" t="str">
            <v>367.00</v>
          </cell>
          <cell r="H413" t="str">
            <v>UG Conductors &amp; Devices</v>
          </cell>
          <cell r="I413">
            <v>49408746.519999899</v>
          </cell>
        </row>
        <row r="414">
          <cell r="A414" t="str">
            <v>36800; Wyoming</v>
          </cell>
          <cell r="B414" t="str">
            <v>Wyoming</v>
          </cell>
          <cell r="C414" t="str">
            <v>D</v>
          </cell>
          <cell r="D414">
            <v>500</v>
          </cell>
          <cell r="E414">
            <v>0</v>
          </cell>
          <cell r="F414" t="str">
            <v>DISTRIBUTION PLANT (WYOMING)</v>
          </cell>
          <cell r="G414" t="str">
            <v>368.00</v>
          </cell>
          <cell r="H414" t="str">
            <v>Line Transformers</v>
          </cell>
          <cell r="I414">
            <v>97151040.080000103</v>
          </cell>
        </row>
        <row r="415">
          <cell r="A415" t="str">
            <v>36910; Wyoming</v>
          </cell>
          <cell r="B415" t="str">
            <v>Wyoming</v>
          </cell>
          <cell r="C415" t="str">
            <v>D</v>
          </cell>
          <cell r="D415">
            <v>500</v>
          </cell>
          <cell r="E415">
            <v>0</v>
          </cell>
          <cell r="F415" t="str">
            <v>DISTRIBUTION PLANT (WYOMING)</v>
          </cell>
          <cell r="G415" t="str">
            <v>369.10</v>
          </cell>
          <cell r="H415" t="str">
            <v>Overhead Services</v>
          </cell>
          <cell r="I415">
            <v>16139463.57</v>
          </cell>
        </row>
        <row r="416">
          <cell r="A416" t="str">
            <v>36920; Wyoming</v>
          </cell>
          <cell r="B416" t="str">
            <v>Wyoming</v>
          </cell>
          <cell r="C416" t="str">
            <v>D</v>
          </cell>
          <cell r="D416">
            <v>500</v>
          </cell>
          <cell r="E416">
            <v>0</v>
          </cell>
          <cell r="F416" t="str">
            <v>DISTRIBUTION PLANT (WYOMING)</v>
          </cell>
          <cell r="G416" t="str">
            <v>369.20</v>
          </cell>
          <cell r="H416" t="str">
            <v>Underground Services</v>
          </cell>
          <cell r="I416">
            <v>33312175.57</v>
          </cell>
        </row>
        <row r="417">
          <cell r="A417" t="str">
            <v>37000; Wyoming</v>
          </cell>
          <cell r="B417" t="str">
            <v>Wyoming</v>
          </cell>
          <cell r="C417" t="str">
            <v>D</v>
          </cell>
          <cell r="D417">
            <v>500</v>
          </cell>
          <cell r="E417">
            <v>0</v>
          </cell>
          <cell r="F417" t="str">
            <v>DISTRIBUTION PLANT (WYOMING)</v>
          </cell>
          <cell r="G417" t="str">
            <v>370.00</v>
          </cell>
          <cell r="H417" t="str">
            <v>Meters</v>
          </cell>
          <cell r="I417">
            <v>14069838.99</v>
          </cell>
        </row>
        <row r="418">
          <cell r="A418" t="str">
            <v>37100; Wyoming</v>
          </cell>
          <cell r="B418" t="str">
            <v>Wyoming</v>
          </cell>
          <cell r="C418" t="str">
            <v>D</v>
          </cell>
          <cell r="D418">
            <v>500</v>
          </cell>
          <cell r="E418">
            <v>0</v>
          </cell>
          <cell r="F418" t="str">
            <v>DISTRIBUTION PLANT (WYOMING)</v>
          </cell>
          <cell r="G418" t="str">
            <v>371.00</v>
          </cell>
          <cell r="H418" t="str">
            <v>I.O.C.P.</v>
          </cell>
          <cell r="I418">
            <v>931425.57</v>
          </cell>
        </row>
        <row r="419">
          <cell r="A419" t="str">
            <v>37300; Wyoming</v>
          </cell>
          <cell r="B419" t="str">
            <v>Wyoming</v>
          </cell>
          <cell r="C419" t="str">
            <v>D</v>
          </cell>
          <cell r="D419">
            <v>500</v>
          </cell>
          <cell r="E419">
            <v>0</v>
          </cell>
          <cell r="F419" t="str">
            <v>DISTRIBUTION PLANT (WYOMING)</v>
          </cell>
          <cell r="G419" t="str">
            <v>373.00</v>
          </cell>
          <cell r="H419" t="str">
            <v>Street Lighting &amp; Signal Systems</v>
          </cell>
          <cell r="I419">
            <v>9929128.1899999902</v>
          </cell>
        </row>
        <row r="420">
          <cell r="A420" t="str">
            <v xml:space="preserve">0; 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 t="str">
            <v>DISTRIBUTION PLANT (WYOMING) Total</v>
          </cell>
          <cell r="G420">
            <v>0</v>
          </cell>
          <cell r="H420">
            <v>0</v>
          </cell>
          <cell r="I420">
            <v>593075080.83000004</v>
          </cell>
        </row>
        <row r="421">
          <cell r="A421" t="str">
            <v>36020; California</v>
          </cell>
          <cell r="B421" t="str">
            <v>California</v>
          </cell>
          <cell r="C421" t="str">
            <v>D</v>
          </cell>
          <cell r="D421">
            <v>600</v>
          </cell>
          <cell r="E421">
            <v>0</v>
          </cell>
          <cell r="F421" t="str">
            <v>DISTRIBUTION PLANT (CALIFORNIA)</v>
          </cell>
          <cell r="G421" t="str">
            <v>360.20</v>
          </cell>
          <cell r="H421" t="str">
            <v>Land Rights</v>
          </cell>
          <cell r="I421">
            <v>957954.51</v>
          </cell>
        </row>
        <row r="422">
          <cell r="A422" t="str">
            <v>36100; California</v>
          </cell>
          <cell r="B422" t="str">
            <v>California</v>
          </cell>
          <cell r="C422" t="str">
            <v>D</v>
          </cell>
          <cell r="D422">
            <v>600</v>
          </cell>
          <cell r="E422">
            <v>0</v>
          </cell>
          <cell r="F422" t="str">
            <v>DISTRIBUTION PLANT (CALIFORNIA)</v>
          </cell>
          <cell r="G422" t="str">
            <v>361.00</v>
          </cell>
          <cell r="H422" t="str">
            <v>Structures &amp; Improvements</v>
          </cell>
          <cell r="I422">
            <v>4045361.08</v>
          </cell>
        </row>
        <row r="423">
          <cell r="A423" t="str">
            <v>36200; California</v>
          </cell>
          <cell r="B423" t="str">
            <v>California</v>
          </cell>
          <cell r="C423" t="str">
            <v>D</v>
          </cell>
          <cell r="D423">
            <v>600</v>
          </cell>
          <cell r="E423">
            <v>0</v>
          </cell>
          <cell r="F423" t="str">
            <v>DISTRIBUTION PLANT (CALIFORNIA)</v>
          </cell>
          <cell r="G423" t="str">
            <v>362.00</v>
          </cell>
          <cell r="H423" t="str">
            <v>Station Equipment</v>
          </cell>
          <cell r="I423">
            <v>21982704.469999999</v>
          </cell>
        </row>
        <row r="424">
          <cell r="A424" t="str">
            <v>36270; California</v>
          </cell>
          <cell r="B424" t="str">
            <v>California</v>
          </cell>
          <cell r="C424" t="str">
            <v>D</v>
          </cell>
          <cell r="D424">
            <v>600</v>
          </cell>
          <cell r="E424">
            <v>0</v>
          </cell>
          <cell r="F424" t="str">
            <v>DISTRIBUTION PLANT (CALIFORNIA)</v>
          </cell>
          <cell r="G424" t="str">
            <v>362.70</v>
          </cell>
          <cell r="H424" t="str">
            <v>Supervisory &amp; Alarm Equipment</v>
          </cell>
          <cell r="I424">
            <v>217010.27</v>
          </cell>
        </row>
        <row r="425">
          <cell r="A425" t="str">
            <v>36400; California</v>
          </cell>
          <cell r="B425" t="str">
            <v>California</v>
          </cell>
          <cell r="C425" t="str">
            <v>D</v>
          </cell>
          <cell r="D425">
            <v>600</v>
          </cell>
          <cell r="E425">
            <v>0</v>
          </cell>
          <cell r="F425" t="str">
            <v>DISTRIBUTION PLANT (CALIFORNIA)</v>
          </cell>
          <cell r="G425" t="str">
            <v>364.00</v>
          </cell>
          <cell r="H425" t="str">
            <v>Poles, Towers &amp; Fixtures</v>
          </cell>
          <cell r="I425">
            <v>56507875.689999998</v>
          </cell>
        </row>
        <row r="426">
          <cell r="A426" t="str">
            <v>36500; California</v>
          </cell>
          <cell r="B426" t="str">
            <v>California</v>
          </cell>
          <cell r="C426" t="str">
            <v>D</v>
          </cell>
          <cell r="D426">
            <v>600</v>
          </cell>
          <cell r="E426">
            <v>0</v>
          </cell>
          <cell r="F426" t="str">
            <v>DISTRIBUTION PLANT (CALIFORNIA)</v>
          </cell>
          <cell r="G426" t="str">
            <v>365.00</v>
          </cell>
          <cell r="H426" t="str">
            <v>OH Conductors &amp; Devices</v>
          </cell>
          <cell r="I426">
            <v>32535099.370000001</v>
          </cell>
        </row>
        <row r="427">
          <cell r="A427" t="str">
            <v>36600; California</v>
          </cell>
          <cell r="B427" t="str">
            <v>California</v>
          </cell>
          <cell r="C427" t="str">
            <v>D</v>
          </cell>
          <cell r="D427">
            <v>600</v>
          </cell>
          <cell r="E427">
            <v>0</v>
          </cell>
          <cell r="F427" t="str">
            <v>DISTRIBUTION PLANT (CALIFORNIA)</v>
          </cell>
          <cell r="G427" t="str">
            <v>366.00</v>
          </cell>
          <cell r="H427" t="str">
            <v>UG Conduit</v>
          </cell>
          <cell r="I427">
            <v>15694054.939999999</v>
          </cell>
        </row>
        <row r="428">
          <cell r="A428" t="str">
            <v>36700; California</v>
          </cell>
          <cell r="B428" t="str">
            <v>California</v>
          </cell>
          <cell r="C428" t="str">
            <v>D</v>
          </cell>
          <cell r="D428">
            <v>600</v>
          </cell>
          <cell r="E428">
            <v>0</v>
          </cell>
          <cell r="F428" t="str">
            <v>DISTRIBUTION PLANT (CALIFORNIA)</v>
          </cell>
          <cell r="G428" t="str">
            <v>367.00</v>
          </cell>
          <cell r="H428" t="str">
            <v>UG Conductors &amp; Devices</v>
          </cell>
          <cell r="I428">
            <v>17026967.440000001</v>
          </cell>
        </row>
        <row r="429">
          <cell r="A429" t="str">
            <v>36800; California</v>
          </cell>
          <cell r="B429" t="str">
            <v>California</v>
          </cell>
          <cell r="C429" t="str">
            <v>D</v>
          </cell>
          <cell r="D429">
            <v>600</v>
          </cell>
          <cell r="E429">
            <v>0</v>
          </cell>
          <cell r="F429" t="str">
            <v>DISTRIBUTION PLANT (CALIFORNIA)</v>
          </cell>
          <cell r="G429" t="str">
            <v>368.00</v>
          </cell>
          <cell r="H429" t="str">
            <v>Line Transformers</v>
          </cell>
          <cell r="I429">
            <v>48077564.310000002</v>
          </cell>
        </row>
        <row r="430">
          <cell r="A430" t="str">
            <v>36910; California</v>
          </cell>
          <cell r="B430" t="str">
            <v>California</v>
          </cell>
          <cell r="C430" t="str">
            <v>D</v>
          </cell>
          <cell r="D430">
            <v>600</v>
          </cell>
          <cell r="E430">
            <v>0</v>
          </cell>
          <cell r="F430" t="str">
            <v>DISTRIBUTION PLANT (CALIFORNIA)</v>
          </cell>
          <cell r="G430" t="str">
            <v>369.10</v>
          </cell>
          <cell r="H430" t="str">
            <v>Overhead Services</v>
          </cell>
          <cell r="I430">
            <v>8587694.1199999992</v>
          </cell>
        </row>
        <row r="431">
          <cell r="A431" t="str">
            <v>36920; California</v>
          </cell>
          <cell r="B431" t="str">
            <v>California</v>
          </cell>
          <cell r="C431" t="str">
            <v>D</v>
          </cell>
          <cell r="D431">
            <v>600</v>
          </cell>
          <cell r="E431">
            <v>0</v>
          </cell>
          <cell r="F431" t="str">
            <v>DISTRIBUTION PLANT (CALIFORNIA)</v>
          </cell>
          <cell r="G431" t="str">
            <v>369.20</v>
          </cell>
          <cell r="H431" t="str">
            <v>Underground Services</v>
          </cell>
          <cell r="I431">
            <v>14558189.630000001</v>
          </cell>
        </row>
        <row r="432">
          <cell r="A432" t="str">
            <v>37000; California</v>
          </cell>
          <cell r="B432" t="str">
            <v>California</v>
          </cell>
          <cell r="C432" t="str">
            <v>D</v>
          </cell>
          <cell r="D432">
            <v>600</v>
          </cell>
          <cell r="E432">
            <v>0</v>
          </cell>
          <cell r="F432" t="str">
            <v>DISTRIBUTION PLANT (CALIFORNIA)</v>
          </cell>
          <cell r="G432" t="str">
            <v>370.00</v>
          </cell>
          <cell r="H432" t="str">
            <v>Meters</v>
          </cell>
          <cell r="I432">
            <v>3901131.94</v>
          </cell>
        </row>
        <row r="433">
          <cell r="A433" t="str">
            <v>37100; California</v>
          </cell>
          <cell r="B433" t="str">
            <v>California</v>
          </cell>
          <cell r="C433" t="str">
            <v>D</v>
          </cell>
          <cell r="D433">
            <v>600</v>
          </cell>
          <cell r="E433">
            <v>0</v>
          </cell>
          <cell r="F433" t="str">
            <v>DISTRIBUTION PLANT (CALIFORNIA)</v>
          </cell>
          <cell r="G433" t="str">
            <v>371.00</v>
          </cell>
          <cell r="H433" t="str">
            <v>I.O.C.P.</v>
          </cell>
          <cell r="I433">
            <v>271230.94</v>
          </cell>
        </row>
        <row r="434">
          <cell r="A434" t="str">
            <v>37300; California</v>
          </cell>
          <cell r="B434" t="str">
            <v>California</v>
          </cell>
          <cell r="C434" t="str">
            <v>D</v>
          </cell>
          <cell r="D434">
            <v>600</v>
          </cell>
          <cell r="E434">
            <v>0</v>
          </cell>
          <cell r="F434" t="str">
            <v>DISTRIBUTION PLANT (CALIFORNIA)</v>
          </cell>
          <cell r="G434" t="str">
            <v>373.00</v>
          </cell>
          <cell r="H434" t="str">
            <v>Street Lighting &amp; Signal Systems</v>
          </cell>
          <cell r="I434">
            <v>672642.15</v>
          </cell>
        </row>
        <row r="435">
          <cell r="A435" t="str">
            <v xml:space="preserve">0; 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 t="str">
            <v>DISTRIBUTION PLANT (CALIFORNIA) Total</v>
          </cell>
          <cell r="G435">
            <v>0</v>
          </cell>
          <cell r="H435">
            <v>0</v>
          </cell>
          <cell r="I435">
            <v>225035480.86000001</v>
          </cell>
        </row>
        <row r="436">
          <cell r="A436" t="str">
            <v>36020; Utah</v>
          </cell>
          <cell r="B436" t="str">
            <v>Utah</v>
          </cell>
          <cell r="C436" t="str">
            <v>D</v>
          </cell>
          <cell r="D436">
            <v>850</v>
          </cell>
          <cell r="E436">
            <v>0</v>
          </cell>
          <cell r="F436" t="str">
            <v>DISTRIBUTION PLANT (UTAH)</v>
          </cell>
          <cell r="G436" t="str">
            <v>360.20</v>
          </cell>
          <cell r="H436" t="str">
            <v>Land Rights</v>
          </cell>
          <cell r="I436">
            <v>7985479</v>
          </cell>
        </row>
        <row r="437">
          <cell r="A437" t="str">
            <v>36100; Utah</v>
          </cell>
          <cell r="B437" t="str">
            <v>Utah</v>
          </cell>
          <cell r="C437" t="str">
            <v>D</v>
          </cell>
          <cell r="D437">
            <v>850</v>
          </cell>
          <cell r="E437">
            <v>0</v>
          </cell>
          <cell r="F437" t="str">
            <v>DISTRIBUTION PLANT (UTAH)</v>
          </cell>
          <cell r="G437" t="str">
            <v>361.00</v>
          </cell>
          <cell r="H437" t="str">
            <v>Structures &amp; Improvements</v>
          </cell>
          <cell r="I437">
            <v>44279566.990000099</v>
          </cell>
        </row>
        <row r="438">
          <cell r="A438" t="str">
            <v>36200; Utah</v>
          </cell>
          <cell r="B438" t="str">
            <v>Utah</v>
          </cell>
          <cell r="C438" t="str">
            <v>D</v>
          </cell>
          <cell r="D438">
            <v>850</v>
          </cell>
          <cell r="E438">
            <v>0</v>
          </cell>
          <cell r="F438" t="str">
            <v>DISTRIBUTION PLANT (UTAH)</v>
          </cell>
          <cell r="G438" t="str">
            <v>362.00</v>
          </cell>
          <cell r="H438" t="str">
            <v>Station Equipment</v>
          </cell>
          <cell r="I438">
            <v>411291117.56000102</v>
          </cell>
        </row>
        <row r="439">
          <cell r="A439" t="str">
            <v>36270; Utah</v>
          </cell>
          <cell r="B439" t="str">
            <v>Utah</v>
          </cell>
          <cell r="C439" t="str">
            <v>D</v>
          </cell>
          <cell r="D439">
            <v>850</v>
          </cell>
          <cell r="E439">
            <v>0</v>
          </cell>
          <cell r="F439" t="str">
            <v>DISTRIBUTION PLANT (UTAH)</v>
          </cell>
          <cell r="G439" t="str">
            <v>362.70</v>
          </cell>
          <cell r="H439" t="str">
            <v>Supervisory &amp; Alarm Equipment</v>
          </cell>
          <cell r="I439">
            <v>5594695.6299999999</v>
          </cell>
        </row>
        <row r="440">
          <cell r="A440" t="str">
            <v>36400; Utah</v>
          </cell>
          <cell r="B440" t="str">
            <v>Utah</v>
          </cell>
          <cell r="C440" t="str">
            <v>D</v>
          </cell>
          <cell r="D440">
            <v>850</v>
          </cell>
          <cell r="E440">
            <v>0</v>
          </cell>
          <cell r="F440" t="str">
            <v>DISTRIBUTION PLANT (UTAH)</v>
          </cell>
          <cell r="G440" t="str">
            <v>364.00</v>
          </cell>
          <cell r="H440" t="str">
            <v>Poles, Towers &amp; Fixtures</v>
          </cell>
          <cell r="I440">
            <v>319266142.94</v>
          </cell>
        </row>
        <row r="441">
          <cell r="A441" t="str">
            <v>36500; Utah</v>
          </cell>
          <cell r="B441" t="str">
            <v>Utah</v>
          </cell>
          <cell r="C441" t="str">
            <v>D</v>
          </cell>
          <cell r="D441">
            <v>850</v>
          </cell>
          <cell r="E441">
            <v>0</v>
          </cell>
          <cell r="F441" t="str">
            <v>DISTRIBUTION PLANT (UTAH)</v>
          </cell>
          <cell r="G441" t="str">
            <v>365.00</v>
          </cell>
          <cell r="H441" t="str">
            <v>OH Conductors &amp; Devices</v>
          </cell>
          <cell r="I441">
            <v>209693253.62</v>
          </cell>
        </row>
        <row r="442">
          <cell r="A442" t="str">
            <v>36600; Utah</v>
          </cell>
          <cell r="B442" t="str">
            <v>Utah</v>
          </cell>
          <cell r="C442" t="str">
            <v>D</v>
          </cell>
          <cell r="D442">
            <v>850</v>
          </cell>
          <cell r="E442">
            <v>0</v>
          </cell>
          <cell r="F442" t="str">
            <v>DISTRIBUTION PLANT (UTAH)</v>
          </cell>
          <cell r="G442" t="str">
            <v>366.00</v>
          </cell>
          <cell r="H442" t="str">
            <v>UG Conduit</v>
          </cell>
          <cell r="I442">
            <v>169200100.50999999</v>
          </cell>
        </row>
        <row r="443">
          <cell r="A443" t="str">
            <v>36700; Utah</v>
          </cell>
          <cell r="B443" t="str">
            <v>Utah</v>
          </cell>
          <cell r="C443" t="str">
            <v>D</v>
          </cell>
          <cell r="D443">
            <v>850</v>
          </cell>
          <cell r="E443">
            <v>0</v>
          </cell>
          <cell r="F443" t="str">
            <v>DISTRIBUTION PLANT (UTAH)</v>
          </cell>
          <cell r="G443" t="str">
            <v>367.00</v>
          </cell>
          <cell r="H443" t="str">
            <v>UG Conductors &amp; Devices</v>
          </cell>
          <cell r="I443">
            <v>467447484.77999997</v>
          </cell>
        </row>
        <row r="444">
          <cell r="A444" t="str">
            <v>36800; Utah</v>
          </cell>
          <cell r="B444" t="str">
            <v>Utah</v>
          </cell>
          <cell r="C444" t="str">
            <v>D</v>
          </cell>
          <cell r="D444">
            <v>850</v>
          </cell>
          <cell r="E444">
            <v>0</v>
          </cell>
          <cell r="F444" t="str">
            <v>DISTRIBUTION PLANT (UTAH)</v>
          </cell>
          <cell r="G444" t="str">
            <v>368.00</v>
          </cell>
          <cell r="H444" t="str">
            <v>Line Transformers</v>
          </cell>
          <cell r="I444">
            <v>427468015.19999999</v>
          </cell>
        </row>
        <row r="445">
          <cell r="A445" t="str">
            <v>36900; Utah</v>
          </cell>
          <cell r="B445" t="str">
            <v>Utah</v>
          </cell>
          <cell r="C445" t="str">
            <v>D</v>
          </cell>
          <cell r="D445">
            <v>850</v>
          </cell>
          <cell r="E445">
            <v>0</v>
          </cell>
          <cell r="F445" t="str">
            <v>DISTRIBUTION PLANT (UTAH)</v>
          </cell>
          <cell r="G445" t="str">
            <v>369.00</v>
          </cell>
          <cell r="H445" t="str">
            <v>Services</v>
          </cell>
          <cell r="I445">
            <v>224795047.11000001</v>
          </cell>
        </row>
        <row r="446">
          <cell r="A446" t="str">
            <v>37000; Utah</v>
          </cell>
          <cell r="B446" t="str">
            <v>Utah</v>
          </cell>
          <cell r="C446" t="str">
            <v>D</v>
          </cell>
          <cell r="D446">
            <v>850</v>
          </cell>
          <cell r="E446">
            <v>0</v>
          </cell>
          <cell r="F446" t="str">
            <v>DISTRIBUTION PLANT (UTAH)</v>
          </cell>
          <cell r="G446" t="str">
            <v>370.00</v>
          </cell>
          <cell r="H446" t="str">
            <v>Meters</v>
          </cell>
          <cell r="I446">
            <v>73237990.219999999</v>
          </cell>
        </row>
        <row r="447">
          <cell r="A447" t="str">
            <v>37100; Utah</v>
          </cell>
          <cell r="B447" t="str">
            <v>Utah</v>
          </cell>
          <cell r="C447" t="str">
            <v>D</v>
          </cell>
          <cell r="D447">
            <v>850</v>
          </cell>
          <cell r="E447">
            <v>0</v>
          </cell>
          <cell r="F447" t="str">
            <v>DISTRIBUTION PLANT (UTAH)</v>
          </cell>
          <cell r="G447" t="str">
            <v>371.00</v>
          </cell>
          <cell r="H447" t="str">
            <v>I.O.C.P.</v>
          </cell>
          <cell r="I447">
            <v>4418312.74</v>
          </cell>
        </row>
        <row r="448">
          <cell r="A448" t="str">
            <v>37300; Utah</v>
          </cell>
          <cell r="B448" t="str">
            <v>Utah</v>
          </cell>
          <cell r="C448" t="str">
            <v>D</v>
          </cell>
          <cell r="D448">
            <v>850</v>
          </cell>
          <cell r="E448">
            <v>0</v>
          </cell>
          <cell r="F448" t="str">
            <v>DISTRIBUTION PLANT (UTAH)</v>
          </cell>
          <cell r="G448" t="str">
            <v>373.00</v>
          </cell>
          <cell r="H448" t="str">
            <v>Street Lighting &amp; Signal Systems</v>
          </cell>
          <cell r="I448">
            <v>23767481.890000001</v>
          </cell>
        </row>
        <row r="449">
          <cell r="A449" t="str">
            <v xml:space="preserve">0; 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 t="str">
            <v>DISTRIBUTION PLANT (UTAH) Total</v>
          </cell>
          <cell r="G449">
            <v>0</v>
          </cell>
          <cell r="H449">
            <v>0</v>
          </cell>
          <cell r="I449">
            <v>2388444688.1900005</v>
          </cell>
        </row>
        <row r="450">
          <cell r="A450" t="str">
            <v>36020; Idaho</v>
          </cell>
          <cell r="B450" t="str">
            <v>Idaho</v>
          </cell>
          <cell r="C450" t="str">
            <v>D</v>
          </cell>
          <cell r="D450">
            <v>300</v>
          </cell>
          <cell r="E450">
            <v>0</v>
          </cell>
          <cell r="F450" t="str">
            <v>DISTRIBUTION PLANT (IDAHO)</v>
          </cell>
          <cell r="G450" t="str">
            <v>360.20</v>
          </cell>
          <cell r="H450" t="str">
            <v>Land Rights</v>
          </cell>
          <cell r="I450">
            <v>1085196.3400000001</v>
          </cell>
        </row>
        <row r="451">
          <cell r="A451" t="str">
            <v>36100; Idaho</v>
          </cell>
          <cell r="B451" t="str">
            <v>Idaho</v>
          </cell>
          <cell r="C451" t="str">
            <v>D</v>
          </cell>
          <cell r="D451">
            <v>300</v>
          </cell>
          <cell r="E451">
            <v>0</v>
          </cell>
          <cell r="F451" t="str">
            <v>DISTRIBUTION PLANT (IDAHO)</v>
          </cell>
          <cell r="G451" t="str">
            <v>361.00</v>
          </cell>
          <cell r="H451" t="str">
            <v>Structures &amp; Improvements</v>
          </cell>
          <cell r="I451">
            <v>2161811.3199999998</v>
          </cell>
        </row>
        <row r="452">
          <cell r="A452" t="str">
            <v>36200; Idaho</v>
          </cell>
          <cell r="B452" t="str">
            <v>Idaho</v>
          </cell>
          <cell r="C452" t="str">
            <v>D</v>
          </cell>
          <cell r="D452">
            <v>300</v>
          </cell>
          <cell r="E452">
            <v>0</v>
          </cell>
          <cell r="F452" t="str">
            <v>DISTRIBUTION PLANT (IDAHO)</v>
          </cell>
          <cell r="G452" t="str">
            <v>362.00</v>
          </cell>
          <cell r="H452" t="str">
            <v>Station Equipment</v>
          </cell>
          <cell r="I452">
            <v>28289569.0900001</v>
          </cell>
        </row>
        <row r="453">
          <cell r="A453" t="str">
            <v>36270; Idaho</v>
          </cell>
          <cell r="B453" t="str">
            <v>Idaho</v>
          </cell>
          <cell r="C453" t="str">
            <v>D</v>
          </cell>
          <cell r="D453">
            <v>300</v>
          </cell>
          <cell r="E453">
            <v>0</v>
          </cell>
          <cell r="F453" t="str">
            <v>DISTRIBUTION PLANT (IDAHO)</v>
          </cell>
          <cell r="G453" t="str">
            <v>362.70</v>
          </cell>
          <cell r="H453" t="str">
            <v>Supervisory &amp; Alarm Equipment</v>
          </cell>
          <cell r="I453">
            <v>388613.07</v>
          </cell>
        </row>
        <row r="454">
          <cell r="A454" t="str">
            <v>36400; Idaho</v>
          </cell>
          <cell r="B454" t="str">
            <v>Idaho</v>
          </cell>
          <cell r="C454" t="str">
            <v>D</v>
          </cell>
          <cell r="D454">
            <v>300</v>
          </cell>
          <cell r="E454">
            <v>0</v>
          </cell>
          <cell r="F454" t="str">
            <v>DISTRIBUTION PLANT (IDAHO)</v>
          </cell>
          <cell r="G454" t="str">
            <v>364.00</v>
          </cell>
          <cell r="H454" t="str">
            <v>Poles, Towers &amp; Fixtures</v>
          </cell>
          <cell r="I454">
            <v>68677210.629999995</v>
          </cell>
        </row>
        <row r="455">
          <cell r="A455" t="str">
            <v>36500; Idaho</v>
          </cell>
          <cell r="B455" t="str">
            <v>Idaho</v>
          </cell>
          <cell r="C455" t="str">
            <v>D</v>
          </cell>
          <cell r="D455">
            <v>300</v>
          </cell>
          <cell r="E455">
            <v>0</v>
          </cell>
          <cell r="F455" t="str">
            <v>DISTRIBUTION PLANT (IDAHO)</v>
          </cell>
          <cell r="G455" t="str">
            <v>365.00</v>
          </cell>
          <cell r="H455" t="str">
            <v>OH Conductors &amp; Devices</v>
          </cell>
          <cell r="I455">
            <v>34559097.719999999</v>
          </cell>
        </row>
        <row r="456">
          <cell r="A456" t="str">
            <v>36600; Idaho</v>
          </cell>
          <cell r="B456" t="str">
            <v>Idaho</v>
          </cell>
          <cell r="C456" t="str">
            <v>D</v>
          </cell>
          <cell r="D456">
            <v>300</v>
          </cell>
          <cell r="E456">
            <v>0</v>
          </cell>
          <cell r="F456" t="str">
            <v>DISTRIBUTION PLANT (IDAHO)</v>
          </cell>
          <cell r="G456" t="str">
            <v>366.00</v>
          </cell>
          <cell r="H456" t="str">
            <v>UG Conduit</v>
          </cell>
          <cell r="I456">
            <v>7887911.9299999997</v>
          </cell>
        </row>
        <row r="457">
          <cell r="A457" t="str">
            <v>36700; Idaho</v>
          </cell>
          <cell r="B457" t="str">
            <v>Idaho</v>
          </cell>
          <cell r="C457" t="str">
            <v>D</v>
          </cell>
          <cell r="D457">
            <v>300</v>
          </cell>
          <cell r="E457">
            <v>0</v>
          </cell>
          <cell r="F457" t="str">
            <v>DISTRIBUTION PLANT (IDAHO)</v>
          </cell>
          <cell r="G457" t="str">
            <v>367.00</v>
          </cell>
          <cell r="H457" t="str">
            <v>UG Conductors &amp; Devices</v>
          </cell>
          <cell r="I457">
            <v>24598549.670000002</v>
          </cell>
        </row>
        <row r="458">
          <cell r="A458" t="str">
            <v>36800; Idaho</v>
          </cell>
          <cell r="B458" t="str">
            <v>Idaho</v>
          </cell>
          <cell r="C458" t="str">
            <v>D</v>
          </cell>
          <cell r="D458">
            <v>300</v>
          </cell>
          <cell r="E458">
            <v>0</v>
          </cell>
          <cell r="F458" t="str">
            <v>DISTRIBUTION PLANT (IDAHO)</v>
          </cell>
          <cell r="G458" t="str">
            <v>368.00</v>
          </cell>
          <cell r="H458" t="str">
            <v>Line Transformers</v>
          </cell>
          <cell r="I458">
            <v>69825543.019999996</v>
          </cell>
        </row>
        <row r="459">
          <cell r="A459" t="str">
            <v>36900; Idaho</v>
          </cell>
          <cell r="B459" t="str">
            <v>Idaho</v>
          </cell>
          <cell r="C459" t="str">
            <v>D</v>
          </cell>
          <cell r="D459">
            <v>300</v>
          </cell>
          <cell r="E459">
            <v>0</v>
          </cell>
          <cell r="F459" t="str">
            <v>DISTRIBUTION PLANT (IDAHO)</v>
          </cell>
          <cell r="G459" t="str">
            <v>369.00</v>
          </cell>
          <cell r="H459" t="str">
            <v>Services</v>
          </cell>
          <cell r="I459">
            <v>30457923.969999999</v>
          </cell>
        </row>
        <row r="460">
          <cell r="A460" t="str">
            <v>37000; Idaho</v>
          </cell>
          <cell r="B460" t="str">
            <v>Idaho</v>
          </cell>
          <cell r="C460" t="str">
            <v>D</v>
          </cell>
          <cell r="D460">
            <v>300</v>
          </cell>
          <cell r="E460">
            <v>0</v>
          </cell>
          <cell r="F460" t="str">
            <v>DISTRIBUTION PLANT (IDAHO)</v>
          </cell>
          <cell r="G460" t="str">
            <v>370.00</v>
          </cell>
          <cell r="H460" t="str">
            <v>Meters</v>
          </cell>
          <cell r="I460">
            <v>13315346.99</v>
          </cell>
        </row>
        <row r="461">
          <cell r="A461" t="str">
            <v>37100; Idaho</v>
          </cell>
          <cell r="B461" t="str">
            <v>Idaho</v>
          </cell>
          <cell r="C461" t="str">
            <v>D</v>
          </cell>
          <cell r="D461">
            <v>300</v>
          </cell>
          <cell r="E461">
            <v>0</v>
          </cell>
          <cell r="F461" t="str">
            <v>DISTRIBUTION PLANT (IDAHO)</v>
          </cell>
          <cell r="G461" t="str">
            <v>371.00</v>
          </cell>
          <cell r="H461" t="str">
            <v>I.O.C.P.</v>
          </cell>
          <cell r="I461">
            <v>169110.18</v>
          </cell>
        </row>
        <row r="462">
          <cell r="A462" t="str">
            <v>37300; Idaho</v>
          </cell>
          <cell r="B462" t="str">
            <v>Idaho</v>
          </cell>
          <cell r="C462" t="str">
            <v>D</v>
          </cell>
          <cell r="D462">
            <v>300</v>
          </cell>
          <cell r="E462">
            <v>0</v>
          </cell>
          <cell r="F462" t="str">
            <v>DISTRIBUTION PLANT (IDAHO)</v>
          </cell>
          <cell r="G462" t="str">
            <v>373.00</v>
          </cell>
          <cell r="H462" t="str">
            <v>Street Lighting &amp; Signal Systems</v>
          </cell>
          <cell r="I462">
            <v>618578.57999999996</v>
          </cell>
        </row>
        <row r="463">
          <cell r="A463" t="str">
            <v xml:space="preserve">0; 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 t="str">
            <v>DISTRIBUTION PLANT (IDAHO) Total</v>
          </cell>
          <cell r="G463">
            <v>0</v>
          </cell>
          <cell r="H463">
            <v>0</v>
          </cell>
          <cell r="I463">
            <v>282034462.51000005</v>
          </cell>
        </row>
        <row r="464">
          <cell r="A464" t="str">
            <v xml:space="preserve">0; </v>
          </cell>
          <cell r="B464">
            <v>0</v>
          </cell>
          <cell r="C464" t="str">
            <v>D Total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5639593821.1000023</v>
          </cell>
        </row>
        <row r="465">
          <cell r="A465" t="str">
            <v>39000; Oregon</v>
          </cell>
          <cell r="B465" t="str">
            <v>Oregon</v>
          </cell>
          <cell r="C465" t="str">
            <v>G</v>
          </cell>
          <cell r="D465">
            <v>100</v>
          </cell>
          <cell r="E465">
            <v>0</v>
          </cell>
          <cell r="F465" t="str">
            <v>GENERAL PLANT (OREGON)</v>
          </cell>
          <cell r="G465" t="str">
            <v>390.00</v>
          </cell>
          <cell r="H465" t="str">
            <v>Structures &amp; Improvements</v>
          </cell>
          <cell r="I465">
            <v>73351600.510000005</v>
          </cell>
        </row>
        <row r="466">
          <cell r="A466" t="str">
            <v>39201; Oregon</v>
          </cell>
          <cell r="B466" t="str">
            <v>Oregon</v>
          </cell>
          <cell r="C466" t="str">
            <v>G</v>
          </cell>
          <cell r="D466">
            <v>100</v>
          </cell>
          <cell r="E466">
            <v>0</v>
          </cell>
          <cell r="F466" t="str">
            <v>GENERAL PLANT (OREGON)</v>
          </cell>
          <cell r="G466" t="str">
            <v>392.01</v>
          </cell>
          <cell r="H466" t="str">
            <v>Transp. Eqpt - Light Trucks &amp; Vans</v>
          </cell>
          <cell r="I466">
            <v>11309407.76</v>
          </cell>
        </row>
        <row r="467">
          <cell r="A467" t="str">
            <v>39205; Oregon</v>
          </cell>
          <cell r="B467" t="str">
            <v>Oregon</v>
          </cell>
          <cell r="C467" t="str">
            <v>G</v>
          </cell>
          <cell r="D467">
            <v>100</v>
          </cell>
          <cell r="E467">
            <v>0</v>
          </cell>
          <cell r="F467" t="str">
            <v>GENERAL PLANT (OREGON)</v>
          </cell>
          <cell r="G467" t="str">
            <v>392.05</v>
          </cell>
          <cell r="H467" t="str">
            <v>Transp. Eqpt - Medium Trucks</v>
          </cell>
          <cell r="I467">
            <v>10847610.24</v>
          </cell>
        </row>
        <row r="468">
          <cell r="A468" t="str">
            <v>39209; Oregon</v>
          </cell>
          <cell r="B468" t="str">
            <v>Oregon</v>
          </cell>
          <cell r="C468" t="str">
            <v>G</v>
          </cell>
          <cell r="D468">
            <v>100</v>
          </cell>
          <cell r="E468">
            <v>0</v>
          </cell>
          <cell r="F468" t="str">
            <v>GENERAL PLANT (OREGON)</v>
          </cell>
          <cell r="G468" t="str">
            <v>392.09</v>
          </cell>
          <cell r="H468" t="str">
            <v>Transp. Eqpt - Trailers</v>
          </cell>
          <cell r="I468">
            <v>3429180.7</v>
          </cell>
        </row>
        <row r="469">
          <cell r="A469" t="str">
            <v>39603; Oregon</v>
          </cell>
          <cell r="B469" t="str">
            <v>Oregon</v>
          </cell>
          <cell r="C469" t="str">
            <v>G</v>
          </cell>
          <cell r="D469">
            <v>100</v>
          </cell>
          <cell r="E469">
            <v>0</v>
          </cell>
          <cell r="F469" t="str">
            <v>GENERAL PLANT (OREGON)</v>
          </cell>
          <cell r="G469" t="str">
            <v>396.03</v>
          </cell>
          <cell r="H469" t="str">
            <v>Light Power Operated Equipment</v>
          </cell>
          <cell r="I469">
            <v>7861988.6600000001</v>
          </cell>
        </row>
        <row r="470">
          <cell r="A470" t="str">
            <v>39607; Oregon</v>
          </cell>
          <cell r="B470" t="str">
            <v>Oregon</v>
          </cell>
          <cell r="C470" t="str">
            <v>G</v>
          </cell>
          <cell r="D470">
            <v>100</v>
          </cell>
          <cell r="E470">
            <v>0</v>
          </cell>
          <cell r="F470" t="str">
            <v>GENERAL PLANT (OREGON)</v>
          </cell>
          <cell r="G470" t="str">
            <v>396.07</v>
          </cell>
          <cell r="H470" t="str">
            <v>Heavy Power Operated Equipment</v>
          </cell>
          <cell r="I470">
            <v>28086567.010000002</v>
          </cell>
        </row>
        <row r="471">
          <cell r="A471" t="str">
            <v xml:space="preserve">0; 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 t="str">
            <v>GENERAL PLANT (OREGON) Total</v>
          </cell>
          <cell r="G471">
            <v>0</v>
          </cell>
          <cell r="H471">
            <v>0</v>
          </cell>
          <cell r="I471">
            <v>134886354.88</v>
          </cell>
        </row>
        <row r="472">
          <cell r="A472" t="str">
            <v>39000; Washington</v>
          </cell>
          <cell r="B472" t="str">
            <v>Washington</v>
          </cell>
          <cell r="C472" t="str">
            <v>G</v>
          </cell>
          <cell r="D472">
            <v>200</v>
          </cell>
          <cell r="E472">
            <v>0</v>
          </cell>
          <cell r="F472" t="str">
            <v>GENERAL PLANT (WASHINGTON)</v>
          </cell>
          <cell r="G472" t="str">
            <v>390.00</v>
          </cell>
          <cell r="H472" t="str">
            <v>Structures &amp; Improvements</v>
          </cell>
          <cell r="I472">
            <v>11089628.369999999</v>
          </cell>
        </row>
        <row r="473">
          <cell r="A473" t="str">
            <v>39201; Washington</v>
          </cell>
          <cell r="B473" t="str">
            <v>Washington</v>
          </cell>
          <cell r="C473" t="str">
            <v>G</v>
          </cell>
          <cell r="D473">
            <v>200</v>
          </cell>
          <cell r="E473">
            <v>0</v>
          </cell>
          <cell r="F473" t="str">
            <v>GENERAL PLANT (WASHINGTON)</v>
          </cell>
          <cell r="G473" t="str">
            <v>392.01</v>
          </cell>
          <cell r="H473" t="str">
            <v>Transp. Eqpt - Light Trucks &amp; Vans</v>
          </cell>
          <cell r="I473">
            <v>2377341.77</v>
          </cell>
        </row>
        <row r="474">
          <cell r="A474" t="str">
            <v>39205; Washington</v>
          </cell>
          <cell r="B474" t="str">
            <v>Washington</v>
          </cell>
          <cell r="C474" t="str">
            <v>G</v>
          </cell>
          <cell r="D474">
            <v>200</v>
          </cell>
          <cell r="E474">
            <v>0</v>
          </cell>
          <cell r="F474" t="str">
            <v>GENERAL PLANT (WASHINGTON)</v>
          </cell>
          <cell r="G474" t="str">
            <v>392.05</v>
          </cell>
          <cell r="H474" t="str">
            <v>Transp. Eqpt - Medium Trucks</v>
          </cell>
          <cell r="I474">
            <v>4398208.25</v>
          </cell>
        </row>
        <row r="475">
          <cell r="A475" t="str">
            <v>39209; Washington</v>
          </cell>
          <cell r="B475" t="str">
            <v>Washington</v>
          </cell>
          <cell r="C475" t="str">
            <v>G</v>
          </cell>
          <cell r="D475">
            <v>200</v>
          </cell>
          <cell r="E475">
            <v>0</v>
          </cell>
          <cell r="F475" t="str">
            <v>GENERAL PLANT (WASHINGTON)</v>
          </cell>
          <cell r="G475" t="str">
            <v>392.09</v>
          </cell>
          <cell r="H475" t="str">
            <v>Transp. Eqpt - Trailers</v>
          </cell>
          <cell r="I475">
            <v>793736.04</v>
          </cell>
        </row>
        <row r="476">
          <cell r="A476" t="str">
            <v>39603; Washington</v>
          </cell>
          <cell r="B476" t="str">
            <v>Washington</v>
          </cell>
          <cell r="C476" t="str">
            <v>G</v>
          </cell>
          <cell r="D476">
            <v>200</v>
          </cell>
          <cell r="E476">
            <v>0</v>
          </cell>
          <cell r="F476" t="str">
            <v>GENERAL PLANT (WASHINGTON)</v>
          </cell>
          <cell r="G476" t="str">
            <v>396.03</v>
          </cell>
          <cell r="H476" t="str">
            <v>Light Power Operated Equipment</v>
          </cell>
          <cell r="I476">
            <v>1921979.46</v>
          </cell>
        </row>
        <row r="477">
          <cell r="A477" t="str">
            <v>39607; Washington</v>
          </cell>
          <cell r="B477" t="str">
            <v>Washington</v>
          </cell>
          <cell r="C477" t="str">
            <v>G</v>
          </cell>
          <cell r="D477">
            <v>200</v>
          </cell>
          <cell r="E477">
            <v>0</v>
          </cell>
          <cell r="F477" t="str">
            <v>GENERAL PLANT (WASHINGTON)</v>
          </cell>
          <cell r="G477" t="str">
            <v>396.07</v>
          </cell>
          <cell r="H477" t="str">
            <v>Heavy Power Operated Equipment</v>
          </cell>
          <cell r="I477">
            <v>6701182.7199999997</v>
          </cell>
        </row>
        <row r="478">
          <cell r="A478" t="str">
            <v xml:space="preserve">0; 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 t="str">
            <v>GENERAL PLANT (WASHINGTON) Total</v>
          </cell>
          <cell r="G478">
            <v>0</v>
          </cell>
          <cell r="H478">
            <v>0</v>
          </cell>
          <cell r="I478">
            <v>27282076.609999999</v>
          </cell>
        </row>
        <row r="479">
          <cell r="A479" t="str">
            <v>38920; Wyoming</v>
          </cell>
          <cell r="B479" t="str">
            <v>Wyoming</v>
          </cell>
          <cell r="C479" t="str">
            <v>G</v>
          </cell>
          <cell r="D479">
            <v>500</v>
          </cell>
          <cell r="E479">
            <v>0</v>
          </cell>
          <cell r="F479" t="str">
            <v>GENERAL PLANT (WYOMING)</v>
          </cell>
          <cell r="G479" t="str">
            <v>389.20</v>
          </cell>
          <cell r="H479" t="str">
            <v>Land Rights</v>
          </cell>
          <cell r="I479">
            <v>74341.83</v>
          </cell>
        </row>
        <row r="480">
          <cell r="A480" t="str">
            <v>39000; Wyoming</v>
          </cell>
          <cell r="B480" t="str">
            <v>Wyoming</v>
          </cell>
          <cell r="C480" t="str">
            <v>G</v>
          </cell>
          <cell r="D480">
            <v>500</v>
          </cell>
          <cell r="E480">
            <v>0</v>
          </cell>
          <cell r="F480" t="str">
            <v>GENERAL PLANT (WYOMING)</v>
          </cell>
          <cell r="G480" t="str">
            <v>390.00</v>
          </cell>
          <cell r="H480" t="str">
            <v>Structures &amp; Improvements</v>
          </cell>
          <cell r="I480">
            <v>8859170.7200000007</v>
          </cell>
        </row>
        <row r="481">
          <cell r="A481" t="str">
            <v>39201; Wyoming</v>
          </cell>
          <cell r="B481" t="str">
            <v>Wyoming</v>
          </cell>
          <cell r="C481" t="str">
            <v>G</v>
          </cell>
          <cell r="D481">
            <v>500</v>
          </cell>
          <cell r="E481">
            <v>0</v>
          </cell>
          <cell r="F481" t="str">
            <v>GENERAL PLANT (WYOMING)</v>
          </cell>
          <cell r="G481" t="str">
            <v>392.01</v>
          </cell>
          <cell r="H481" t="str">
            <v>Transp. Eqpt - Light Trucks &amp; Vans</v>
          </cell>
          <cell r="I481">
            <v>5061709.34</v>
          </cell>
        </row>
        <row r="482">
          <cell r="A482" t="str">
            <v>39205; Wyoming</v>
          </cell>
          <cell r="B482" t="str">
            <v>Wyoming</v>
          </cell>
          <cell r="C482" t="str">
            <v>G</v>
          </cell>
          <cell r="D482">
            <v>500</v>
          </cell>
          <cell r="E482">
            <v>0</v>
          </cell>
          <cell r="F482" t="str">
            <v>GENERAL PLANT (WYOMING)</v>
          </cell>
          <cell r="G482" t="str">
            <v>392.05</v>
          </cell>
          <cell r="H482" t="str">
            <v>Transp. Eqpt - Medium Trucks</v>
          </cell>
          <cell r="I482">
            <v>5939355.4299999997</v>
          </cell>
        </row>
        <row r="483">
          <cell r="A483" t="str">
            <v>39209; Wyoming</v>
          </cell>
          <cell r="B483" t="str">
            <v>Wyoming</v>
          </cell>
          <cell r="C483" t="str">
            <v>G</v>
          </cell>
          <cell r="D483">
            <v>500</v>
          </cell>
          <cell r="E483">
            <v>0</v>
          </cell>
          <cell r="F483" t="str">
            <v>GENERAL PLANT (WYOMING)</v>
          </cell>
          <cell r="G483" t="str">
            <v>392.09</v>
          </cell>
          <cell r="H483" t="str">
            <v>Transp. Eqpt - Trailers</v>
          </cell>
          <cell r="I483">
            <v>2995313.95</v>
          </cell>
        </row>
        <row r="484">
          <cell r="A484" t="str">
            <v>39603; Wyoming</v>
          </cell>
          <cell r="B484" t="str">
            <v>Wyoming</v>
          </cell>
          <cell r="C484" t="str">
            <v>G</v>
          </cell>
          <cell r="D484">
            <v>500</v>
          </cell>
          <cell r="E484">
            <v>0</v>
          </cell>
          <cell r="F484" t="str">
            <v>GENERAL PLANT (WYOMING)</v>
          </cell>
          <cell r="G484" t="str">
            <v>396.03</v>
          </cell>
          <cell r="H484" t="str">
            <v>Light Power Operated Equipment</v>
          </cell>
          <cell r="I484">
            <v>3567731.47</v>
          </cell>
        </row>
        <row r="485">
          <cell r="A485" t="str">
            <v>39607; Wyoming</v>
          </cell>
          <cell r="B485" t="str">
            <v>Wyoming</v>
          </cell>
          <cell r="C485" t="str">
            <v>G</v>
          </cell>
          <cell r="D485">
            <v>500</v>
          </cell>
          <cell r="E485">
            <v>0</v>
          </cell>
          <cell r="F485" t="str">
            <v>GENERAL PLANT (WYOMING)</v>
          </cell>
          <cell r="G485" t="str">
            <v>396.07</v>
          </cell>
          <cell r="H485" t="str">
            <v>Heavy Power Operated Equipment</v>
          </cell>
          <cell r="I485">
            <v>29898991.57</v>
          </cell>
        </row>
        <row r="486">
          <cell r="A486" t="str">
            <v xml:space="preserve">0; 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 t="str">
            <v>GENERAL PLANT (WYOMING) Total</v>
          </cell>
          <cell r="G486">
            <v>0</v>
          </cell>
          <cell r="H486">
            <v>0</v>
          </cell>
          <cell r="I486">
            <v>56396614.310000002</v>
          </cell>
        </row>
        <row r="487">
          <cell r="A487" t="str">
            <v>39000; California</v>
          </cell>
          <cell r="B487" t="str">
            <v>California</v>
          </cell>
          <cell r="C487" t="str">
            <v>G</v>
          </cell>
          <cell r="D487">
            <v>600</v>
          </cell>
          <cell r="E487">
            <v>0</v>
          </cell>
          <cell r="F487" t="str">
            <v>GENERAL PLANT (CALIFORNIA)</v>
          </cell>
          <cell r="G487" t="str">
            <v>390.00</v>
          </cell>
          <cell r="H487" t="str">
            <v>Structures &amp; Improvements</v>
          </cell>
          <cell r="I487">
            <v>2954073.24</v>
          </cell>
        </row>
        <row r="488">
          <cell r="A488" t="str">
            <v>39201; California</v>
          </cell>
          <cell r="B488" t="str">
            <v>California</v>
          </cell>
          <cell r="C488" t="str">
            <v>G</v>
          </cell>
          <cell r="D488">
            <v>600</v>
          </cell>
          <cell r="E488">
            <v>0</v>
          </cell>
          <cell r="F488" t="str">
            <v>GENERAL PLANT (CALIFORNIA)</v>
          </cell>
          <cell r="G488" t="str">
            <v>392.01</v>
          </cell>
          <cell r="H488" t="str">
            <v>Transp. Eqpt - Light Trucks &amp; Vans</v>
          </cell>
          <cell r="I488">
            <v>1086563.83</v>
          </cell>
        </row>
        <row r="489">
          <cell r="A489" t="str">
            <v>39205; California</v>
          </cell>
          <cell r="B489" t="str">
            <v>California</v>
          </cell>
          <cell r="C489" t="str">
            <v>G</v>
          </cell>
          <cell r="D489">
            <v>600</v>
          </cell>
          <cell r="E489">
            <v>0</v>
          </cell>
          <cell r="F489" t="str">
            <v>GENERAL PLANT (CALIFORNIA)</v>
          </cell>
          <cell r="G489" t="str">
            <v>392.05</v>
          </cell>
          <cell r="H489" t="str">
            <v>Transp. Eqpt - Medium Trucks</v>
          </cell>
          <cell r="I489">
            <v>1055548.28</v>
          </cell>
        </row>
        <row r="490">
          <cell r="A490" t="str">
            <v>39209; California</v>
          </cell>
          <cell r="B490" t="str">
            <v>California</v>
          </cell>
          <cell r="C490" t="str">
            <v>G</v>
          </cell>
          <cell r="D490">
            <v>600</v>
          </cell>
          <cell r="E490">
            <v>0</v>
          </cell>
          <cell r="F490" t="str">
            <v>GENERAL PLANT (CALIFORNIA)</v>
          </cell>
          <cell r="G490" t="str">
            <v>392.09</v>
          </cell>
          <cell r="H490" t="str">
            <v>Transp. Eqpt - Trailers</v>
          </cell>
          <cell r="I490">
            <v>461951.34</v>
          </cell>
        </row>
        <row r="491">
          <cell r="A491" t="str">
            <v>39603; California</v>
          </cell>
          <cell r="B491" t="str">
            <v>California</v>
          </cell>
          <cell r="C491" t="str">
            <v>G</v>
          </cell>
          <cell r="D491">
            <v>600</v>
          </cell>
          <cell r="E491">
            <v>0</v>
          </cell>
          <cell r="F491" t="str">
            <v>GENERAL PLANT (CALIFORNIA)</v>
          </cell>
          <cell r="G491" t="str">
            <v>396.03</v>
          </cell>
          <cell r="H491" t="str">
            <v>Light Power Operated Equipment</v>
          </cell>
          <cell r="I491">
            <v>1197491.3400000001</v>
          </cell>
        </row>
        <row r="492">
          <cell r="A492" t="str">
            <v>39607; California</v>
          </cell>
          <cell r="B492" t="str">
            <v>California</v>
          </cell>
          <cell r="C492" t="str">
            <v>G</v>
          </cell>
          <cell r="D492">
            <v>600</v>
          </cell>
          <cell r="E492">
            <v>0</v>
          </cell>
          <cell r="F492" t="str">
            <v>GENERAL PLANT (CALIFORNIA)</v>
          </cell>
          <cell r="G492" t="str">
            <v>396.07</v>
          </cell>
          <cell r="H492" t="str">
            <v>Heavy Power Operated Equipment</v>
          </cell>
          <cell r="I492">
            <v>3402265.82</v>
          </cell>
        </row>
        <row r="493">
          <cell r="A493" t="str">
            <v xml:space="preserve">0; 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 t="str">
            <v>GENERAL PLANT (CALIFORNIA) Total</v>
          </cell>
          <cell r="G493">
            <v>0</v>
          </cell>
          <cell r="H493">
            <v>0</v>
          </cell>
          <cell r="I493">
            <v>10157893.85</v>
          </cell>
        </row>
        <row r="494">
          <cell r="A494" t="str">
            <v>39000; AZCOMT</v>
          </cell>
          <cell r="B494" t="str">
            <v>AZCOMT</v>
          </cell>
          <cell r="C494" t="str">
            <v>G</v>
          </cell>
          <cell r="D494">
            <v>150</v>
          </cell>
          <cell r="E494">
            <v>0</v>
          </cell>
          <cell r="F494" t="str">
            <v>GENERAL PLANT (AZ, CO, MT, etc.)</v>
          </cell>
          <cell r="G494" t="str">
            <v>390.00</v>
          </cell>
          <cell r="H494" t="str">
            <v>Structures &amp; Improvements</v>
          </cell>
          <cell r="I494">
            <v>383797.68</v>
          </cell>
        </row>
        <row r="495">
          <cell r="A495" t="str">
            <v>39201; AZCOMT</v>
          </cell>
          <cell r="B495" t="str">
            <v>AZCOMT</v>
          </cell>
          <cell r="C495" t="str">
            <v>G</v>
          </cell>
          <cell r="D495">
            <v>150</v>
          </cell>
          <cell r="E495">
            <v>0</v>
          </cell>
          <cell r="F495" t="str">
            <v>GENERAL PLANT (AZ, CO, MT, etc.)</v>
          </cell>
          <cell r="G495" t="str">
            <v>392.01</v>
          </cell>
          <cell r="H495" t="str">
            <v>Transp. Eqpt - Light Trucks &amp; Vans</v>
          </cell>
          <cell r="I495">
            <v>581852</v>
          </cell>
        </row>
        <row r="496">
          <cell r="A496" t="str">
            <v>39205; AZCOMT</v>
          </cell>
          <cell r="B496" t="str">
            <v>AZCOMT</v>
          </cell>
          <cell r="C496" t="str">
            <v>G</v>
          </cell>
          <cell r="D496">
            <v>150</v>
          </cell>
          <cell r="E496">
            <v>0</v>
          </cell>
          <cell r="F496" t="str">
            <v>GENERAL PLANT (AZ, CO, MT, etc.)</v>
          </cell>
          <cell r="G496" t="str">
            <v>392.05</v>
          </cell>
          <cell r="H496" t="str">
            <v>Transp. Eqpt - Medium Trucks</v>
          </cell>
          <cell r="I496">
            <v>292979.93</v>
          </cell>
        </row>
        <row r="497">
          <cell r="A497" t="str">
            <v>39209; AZCOMT</v>
          </cell>
          <cell r="B497" t="str">
            <v>AZCOMT</v>
          </cell>
          <cell r="C497" t="str">
            <v>G</v>
          </cell>
          <cell r="D497">
            <v>150</v>
          </cell>
          <cell r="E497">
            <v>0</v>
          </cell>
          <cell r="F497" t="str">
            <v>GENERAL PLANT (AZ, CO, MT, etc.)</v>
          </cell>
          <cell r="G497" t="str">
            <v>392.09</v>
          </cell>
          <cell r="H497" t="str">
            <v>Transp. Eqpt - Trailers</v>
          </cell>
          <cell r="I497">
            <v>8560.4599999999991</v>
          </cell>
        </row>
        <row r="498">
          <cell r="A498" t="str">
            <v>39607; AZCOMT</v>
          </cell>
          <cell r="B498" t="str">
            <v>AZCOMT</v>
          </cell>
          <cell r="C498" t="str">
            <v>G</v>
          </cell>
          <cell r="D498">
            <v>150</v>
          </cell>
          <cell r="E498">
            <v>0</v>
          </cell>
          <cell r="F498" t="str">
            <v>GENERAL PLANT (AZ, CO, MT, etc.)</v>
          </cell>
          <cell r="G498" t="str">
            <v>396.07</v>
          </cell>
          <cell r="H498" t="str">
            <v>Heavy Power Operated Equipment</v>
          </cell>
          <cell r="I498">
            <v>2448697.64</v>
          </cell>
        </row>
        <row r="499">
          <cell r="A499" t="str">
            <v xml:space="preserve">0; 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 t="str">
            <v>GENERAL PLANT (AZ, CO, MT, etc.) Total</v>
          </cell>
          <cell r="G499">
            <v>0</v>
          </cell>
          <cell r="H499">
            <v>0</v>
          </cell>
          <cell r="I499">
            <v>3715887.71</v>
          </cell>
        </row>
        <row r="500">
          <cell r="A500" t="str">
            <v>38920; Utah</v>
          </cell>
          <cell r="B500" t="str">
            <v>Utah</v>
          </cell>
          <cell r="C500" t="str">
            <v>G</v>
          </cell>
          <cell r="D500">
            <v>850</v>
          </cell>
          <cell r="E500">
            <v>0</v>
          </cell>
          <cell r="F500" t="str">
            <v>GENERAL PLANT (UTAH)</v>
          </cell>
          <cell r="G500" t="str">
            <v>389.20</v>
          </cell>
          <cell r="H500" t="str">
            <v>Land Rights</v>
          </cell>
          <cell r="I500">
            <v>35298.050000000003</v>
          </cell>
        </row>
        <row r="501">
          <cell r="A501" t="str">
            <v>39000; Utah</v>
          </cell>
          <cell r="B501" t="str">
            <v>Utah</v>
          </cell>
          <cell r="C501" t="str">
            <v>G</v>
          </cell>
          <cell r="D501">
            <v>850</v>
          </cell>
          <cell r="E501">
            <v>0</v>
          </cell>
          <cell r="F501" t="str">
            <v>GENERAL PLANT (UTAH)</v>
          </cell>
          <cell r="G501" t="str">
            <v>390.00</v>
          </cell>
          <cell r="H501" t="str">
            <v>Structures &amp; Improvements</v>
          </cell>
          <cell r="I501">
            <v>90351122.719999894</v>
          </cell>
        </row>
        <row r="502">
          <cell r="A502" t="str">
            <v>39201; Utah</v>
          </cell>
          <cell r="B502" t="str">
            <v>Utah</v>
          </cell>
          <cell r="C502" t="str">
            <v>G</v>
          </cell>
          <cell r="D502">
            <v>850</v>
          </cell>
          <cell r="E502">
            <v>0</v>
          </cell>
          <cell r="F502" t="str">
            <v>GENERAL PLANT (UTAH)</v>
          </cell>
          <cell r="G502" t="str">
            <v>392.01</v>
          </cell>
          <cell r="H502" t="str">
            <v>Transp. Eqpt - Light Trucks &amp; Vans</v>
          </cell>
          <cell r="I502">
            <v>15782371.74</v>
          </cell>
        </row>
        <row r="503">
          <cell r="A503" t="str">
            <v>39205; Utah</v>
          </cell>
          <cell r="B503" t="str">
            <v>Utah</v>
          </cell>
          <cell r="C503" t="str">
            <v>G</v>
          </cell>
          <cell r="D503">
            <v>850</v>
          </cell>
          <cell r="E503">
            <v>0</v>
          </cell>
          <cell r="F503" t="str">
            <v>GENERAL PLANT (UTAH)</v>
          </cell>
          <cell r="G503" t="str">
            <v>392.05</v>
          </cell>
          <cell r="H503" t="str">
            <v>Transp. Eqpt - Medium Trucks</v>
          </cell>
          <cell r="I503">
            <v>21495245.66</v>
          </cell>
        </row>
        <row r="504">
          <cell r="A504" t="str">
            <v>39209; Utah</v>
          </cell>
          <cell r="B504" t="str">
            <v>Utah</v>
          </cell>
          <cell r="C504" t="str">
            <v>G</v>
          </cell>
          <cell r="D504">
            <v>850</v>
          </cell>
          <cell r="E504">
            <v>0</v>
          </cell>
          <cell r="F504" t="str">
            <v>GENERAL PLANT (UTAH)</v>
          </cell>
          <cell r="G504" t="str">
            <v>392.09</v>
          </cell>
          <cell r="H504" t="str">
            <v>Transp. Eqpt - Trailers</v>
          </cell>
          <cell r="I504">
            <v>7090753.1299999999</v>
          </cell>
        </row>
        <row r="505">
          <cell r="A505" t="str">
            <v>39230; Utah</v>
          </cell>
          <cell r="B505" t="str">
            <v>Utah</v>
          </cell>
          <cell r="C505" t="str">
            <v>G</v>
          </cell>
          <cell r="D505">
            <v>850</v>
          </cell>
          <cell r="E505">
            <v>0</v>
          </cell>
          <cell r="F505" t="str">
            <v>GENERAL PLANT (UTAH)</v>
          </cell>
          <cell r="G505" t="str">
            <v>392.30</v>
          </cell>
          <cell r="H505" t="str">
            <v>Aircraft</v>
          </cell>
          <cell r="I505">
            <v>3076269.26</v>
          </cell>
        </row>
        <row r="506">
          <cell r="A506" t="str">
            <v>39603; Utah</v>
          </cell>
          <cell r="B506" t="str">
            <v>Utah</v>
          </cell>
          <cell r="C506" t="str">
            <v>G</v>
          </cell>
          <cell r="D506">
            <v>850</v>
          </cell>
          <cell r="E506">
            <v>0</v>
          </cell>
          <cell r="F506" t="str">
            <v>GENERAL PLANT (UTAH)</v>
          </cell>
          <cell r="G506" t="str">
            <v>396.03</v>
          </cell>
          <cell r="H506" t="str">
            <v>Light Power Operated Equipment</v>
          </cell>
          <cell r="I506">
            <v>6295956.5300000003</v>
          </cell>
        </row>
        <row r="507">
          <cell r="A507" t="str">
            <v>39607; Utah</v>
          </cell>
          <cell r="B507" t="str">
            <v>Utah</v>
          </cell>
          <cell r="C507" t="str">
            <v>G</v>
          </cell>
          <cell r="D507">
            <v>850</v>
          </cell>
          <cell r="E507">
            <v>0</v>
          </cell>
          <cell r="F507" t="str">
            <v>GENERAL PLANT (UTAH)</v>
          </cell>
          <cell r="G507" t="str">
            <v>396.07</v>
          </cell>
          <cell r="H507" t="str">
            <v>Heavy Power Operated Equipment</v>
          </cell>
          <cell r="I507">
            <v>50520185.099999897</v>
          </cell>
        </row>
        <row r="508">
          <cell r="A508" t="str">
            <v xml:space="preserve">0; 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 t="str">
            <v>GENERAL PLANT (UTAH) Total</v>
          </cell>
          <cell r="G508">
            <v>0</v>
          </cell>
          <cell r="H508">
            <v>0</v>
          </cell>
          <cell r="I508">
            <v>194647202.18999979</v>
          </cell>
        </row>
        <row r="509">
          <cell r="A509" t="str">
            <v>38920; Idaho</v>
          </cell>
          <cell r="B509" t="str">
            <v>Idaho</v>
          </cell>
          <cell r="C509" t="str">
            <v>G</v>
          </cell>
          <cell r="D509">
            <v>300</v>
          </cell>
          <cell r="E509">
            <v>0</v>
          </cell>
          <cell r="F509" t="str">
            <v>GENERAL PLANT (IDAHO)</v>
          </cell>
          <cell r="G509" t="str">
            <v>389.20</v>
          </cell>
          <cell r="H509" t="str">
            <v>Land Rights</v>
          </cell>
          <cell r="I509">
            <v>4867.6400000000003</v>
          </cell>
        </row>
        <row r="510">
          <cell r="A510" t="str">
            <v>39000; Idaho</v>
          </cell>
          <cell r="B510" t="str">
            <v>Idaho</v>
          </cell>
          <cell r="C510" t="str">
            <v>G</v>
          </cell>
          <cell r="D510">
            <v>300</v>
          </cell>
          <cell r="E510">
            <v>0</v>
          </cell>
          <cell r="F510" t="str">
            <v>GENERAL PLANT (IDAHO)</v>
          </cell>
          <cell r="G510" t="str">
            <v>390.00</v>
          </cell>
          <cell r="H510" t="str">
            <v>Structures &amp; Improvements</v>
          </cell>
          <cell r="I510">
            <v>12179348.140000001</v>
          </cell>
        </row>
        <row r="511">
          <cell r="A511" t="str">
            <v>39201; Idaho</v>
          </cell>
          <cell r="B511" t="str">
            <v>Idaho</v>
          </cell>
          <cell r="C511" t="str">
            <v>G</v>
          </cell>
          <cell r="D511">
            <v>300</v>
          </cell>
          <cell r="E511">
            <v>0</v>
          </cell>
          <cell r="F511" t="str">
            <v>GENERAL PLANT (IDAHO)</v>
          </cell>
          <cell r="G511" t="str">
            <v>392.01</v>
          </cell>
          <cell r="H511" t="str">
            <v>Transp. Eqpt - Light Trucks &amp; Vans</v>
          </cell>
          <cell r="I511">
            <v>2498605.52</v>
          </cell>
        </row>
        <row r="512">
          <cell r="A512" t="str">
            <v>39205; Idaho</v>
          </cell>
          <cell r="B512" t="str">
            <v>Idaho</v>
          </cell>
          <cell r="C512" t="str">
            <v>G</v>
          </cell>
          <cell r="D512">
            <v>300</v>
          </cell>
          <cell r="E512">
            <v>0</v>
          </cell>
          <cell r="F512" t="str">
            <v>GENERAL PLANT (IDAHO)</v>
          </cell>
          <cell r="G512" t="str">
            <v>392.05</v>
          </cell>
          <cell r="H512" t="str">
            <v>Transp. Eqpt - Medium Trucks</v>
          </cell>
          <cell r="I512">
            <v>2964209.9</v>
          </cell>
        </row>
        <row r="513">
          <cell r="A513" t="str">
            <v>39209; Idaho</v>
          </cell>
          <cell r="B513" t="str">
            <v>Idaho</v>
          </cell>
          <cell r="C513" t="str">
            <v>G</v>
          </cell>
          <cell r="D513">
            <v>300</v>
          </cell>
          <cell r="E513">
            <v>0</v>
          </cell>
          <cell r="F513" t="str">
            <v>GENERAL PLANT (IDAHO)</v>
          </cell>
          <cell r="G513" t="str">
            <v>392.09</v>
          </cell>
          <cell r="H513" t="str">
            <v>Transp. Eqpt - Trailers</v>
          </cell>
          <cell r="I513">
            <v>978960.98</v>
          </cell>
        </row>
        <row r="514">
          <cell r="A514" t="str">
            <v>39603; Idaho</v>
          </cell>
          <cell r="B514" t="str">
            <v>Idaho</v>
          </cell>
          <cell r="C514" t="str">
            <v>G</v>
          </cell>
          <cell r="D514">
            <v>300</v>
          </cell>
          <cell r="E514">
            <v>0</v>
          </cell>
          <cell r="F514" t="str">
            <v>GENERAL PLANT (IDAHO)</v>
          </cell>
          <cell r="G514" t="str">
            <v>396.03</v>
          </cell>
          <cell r="H514" t="str">
            <v>Light Power Operated Equipment</v>
          </cell>
          <cell r="I514">
            <v>2094379.23</v>
          </cell>
        </row>
        <row r="515">
          <cell r="A515" t="str">
            <v>39607; Idaho</v>
          </cell>
          <cell r="B515" t="str">
            <v>Idaho</v>
          </cell>
          <cell r="C515" t="str">
            <v>G</v>
          </cell>
          <cell r="D515">
            <v>300</v>
          </cell>
          <cell r="E515">
            <v>0</v>
          </cell>
          <cell r="F515" t="str">
            <v>GENERAL PLANT (IDAHO)</v>
          </cell>
          <cell r="G515" t="str">
            <v>396.07</v>
          </cell>
          <cell r="H515" t="str">
            <v>Heavy Power Operated Equipment</v>
          </cell>
          <cell r="I515">
            <v>6986609.9100000001</v>
          </cell>
        </row>
        <row r="516">
          <cell r="A516" t="str">
            <v xml:space="preserve">0; 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 t="str">
            <v>GENERAL PLANT (IDAHO) Total</v>
          </cell>
          <cell r="G516">
            <v>0</v>
          </cell>
          <cell r="H516">
            <v>0</v>
          </cell>
          <cell r="I516">
            <v>27706981.32</v>
          </cell>
        </row>
        <row r="517">
          <cell r="A517">
            <v>390.3</v>
          </cell>
          <cell r="B517">
            <v>0</v>
          </cell>
          <cell r="C517" t="str">
            <v>G</v>
          </cell>
          <cell r="D517">
            <v>0</v>
          </cell>
          <cell r="E517">
            <v>0</v>
          </cell>
          <cell r="F517" t="str">
            <v>GENERAL VINTAGE ACCOUNTS</v>
          </cell>
          <cell r="G517" t="str">
            <v>390.30</v>
          </cell>
          <cell r="H517" t="str">
            <v>Structures and Improvements - Panels</v>
          </cell>
          <cell r="I517">
            <v>12769896.23</v>
          </cell>
        </row>
        <row r="518">
          <cell r="A518">
            <v>391</v>
          </cell>
          <cell r="B518">
            <v>0</v>
          </cell>
          <cell r="C518" t="str">
            <v>G</v>
          </cell>
          <cell r="D518">
            <v>0</v>
          </cell>
          <cell r="E518">
            <v>0</v>
          </cell>
          <cell r="F518" t="str">
            <v>GENERAL VINTAGE ACCOUNTS</v>
          </cell>
          <cell r="G518" t="str">
            <v>391.00</v>
          </cell>
          <cell r="H518" t="str">
            <v>Office Furniture</v>
          </cell>
          <cell r="I518">
            <v>20976668.91</v>
          </cell>
        </row>
        <row r="519">
          <cell r="A519">
            <v>391.2</v>
          </cell>
          <cell r="B519">
            <v>0</v>
          </cell>
          <cell r="C519" t="str">
            <v>G</v>
          </cell>
          <cell r="D519">
            <v>0</v>
          </cell>
          <cell r="E519">
            <v>0</v>
          </cell>
          <cell r="F519" t="str">
            <v>GENERAL VINTAGE ACCOUNTS</v>
          </cell>
          <cell r="G519" t="str">
            <v>391.20</v>
          </cell>
          <cell r="H519" t="str">
            <v>Computer Equipment</v>
          </cell>
          <cell r="I519">
            <v>59024730.960000202</v>
          </cell>
        </row>
        <row r="520">
          <cell r="A520">
            <v>391.3</v>
          </cell>
          <cell r="B520">
            <v>0</v>
          </cell>
          <cell r="C520" t="str">
            <v>G</v>
          </cell>
          <cell r="D520">
            <v>0</v>
          </cell>
          <cell r="E520">
            <v>0</v>
          </cell>
          <cell r="F520" t="str">
            <v>GENERAL VINTAGE ACCOUNTS</v>
          </cell>
          <cell r="G520" t="str">
            <v>391.30</v>
          </cell>
          <cell r="H520" t="str">
            <v>Office Equipment</v>
          </cell>
          <cell r="I520">
            <v>882866.98</v>
          </cell>
        </row>
        <row r="521">
          <cell r="A521">
            <v>393</v>
          </cell>
          <cell r="B521">
            <v>0</v>
          </cell>
          <cell r="C521" t="str">
            <v>G</v>
          </cell>
          <cell r="D521">
            <v>0</v>
          </cell>
          <cell r="E521">
            <v>0</v>
          </cell>
          <cell r="F521" t="str">
            <v>GENERAL VINTAGE ACCOUNTS</v>
          </cell>
          <cell r="G521" t="str">
            <v>393.00</v>
          </cell>
          <cell r="H521" t="str">
            <v>Stores Equipment</v>
          </cell>
          <cell r="I521">
            <v>14124139.470000001</v>
          </cell>
        </row>
        <row r="522">
          <cell r="A522">
            <v>394</v>
          </cell>
          <cell r="B522">
            <v>0</v>
          </cell>
          <cell r="C522" t="str">
            <v>G</v>
          </cell>
          <cell r="D522">
            <v>0</v>
          </cell>
          <cell r="E522">
            <v>0</v>
          </cell>
          <cell r="F522" t="str">
            <v>GENERAL VINTAGE ACCOUNTS</v>
          </cell>
          <cell r="G522" t="str">
            <v>394.00</v>
          </cell>
          <cell r="H522" t="str">
            <v>Tools, Shop and Garage Equipment</v>
          </cell>
          <cell r="I522">
            <v>63134821.560000002</v>
          </cell>
        </row>
        <row r="523">
          <cell r="A523">
            <v>395</v>
          </cell>
          <cell r="B523">
            <v>0</v>
          </cell>
          <cell r="C523" t="str">
            <v>G</v>
          </cell>
          <cell r="D523">
            <v>0</v>
          </cell>
          <cell r="E523">
            <v>0</v>
          </cell>
          <cell r="F523" t="str">
            <v>GENERAL VINTAGE ACCOUNTS</v>
          </cell>
          <cell r="G523" t="str">
            <v>395.00</v>
          </cell>
          <cell r="H523" t="str">
            <v>Laboratory Equipment</v>
          </cell>
          <cell r="I523">
            <v>38028513.660000004</v>
          </cell>
        </row>
        <row r="524">
          <cell r="A524">
            <v>397</v>
          </cell>
          <cell r="B524">
            <v>0</v>
          </cell>
          <cell r="C524" t="str">
            <v>G</v>
          </cell>
          <cell r="D524">
            <v>0</v>
          </cell>
          <cell r="E524">
            <v>0</v>
          </cell>
          <cell r="F524" t="str">
            <v>GENERAL VINTAGE ACCOUNTS</v>
          </cell>
          <cell r="G524" t="str">
            <v>397.00</v>
          </cell>
          <cell r="H524" t="str">
            <v>Communication Equipment</v>
          </cell>
          <cell r="I524">
            <v>293178179.74000001</v>
          </cell>
        </row>
        <row r="525">
          <cell r="A525">
            <v>397.2</v>
          </cell>
          <cell r="B525">
            <v>0</v>
          </cell>
          <cell r="C525" t="str">
            <v>G</v>
          </cell>
          <cell r="D525">
            <v>0</v>
          </cell>
          <cell r="E525">
            <v>0</v>
          </cell>
          <cell r="F525" t="str">
            <v>GENERAL VINTAGE ACCOUNTS</v>
          </cell>
          <cell r="G525" t="str">
            <v>397.20</v>
          </cell>
          <cell r="H525" t="str">
            <v>Mobile Communication Equipment</v>
          </cell>
          <cell r="I525">
            <v>5210694.83</v>
          </cell>
        </row>
        <row r="526">
          <cell r="A526">
            <v>398</v>
          </cell>
          <cell r="B526">
            <v>0</v>
          </cell>
          <cell r="C526" t="str">
            <v>G</v>
          </cell>
          <cell r="D526">
            <v>0</v>
          </cell>
          <cell r="E526">
            <v>0</v>
          </cell>
          <cell r="F526" t="str">
            <v>GENERAL VINTAGE ACCOUNTS</v>
          </cell>
          <cell r="G526" t="str">
            <v>398.00</v>
          </cell>
          <cell r="H526" t="str">
            <v>Miscellaneous Equipment</v>
          </cell>
          <cell r="I526">
            <v>7303828.9500000104</v>
          </cell>
        </row>
        <row r="527">
          <cell r="A527" t="str">
            <v xml:space="preserve">0; 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 t="str">
            <v>GENERAL VINTAGE ACCOUNTS Total</v>
          </cell>
          <cell r="G527">
            <v>0</v>
          </cell>
          <cell r="H527">
            <v>0</v>
          </cell>
          <cell r="I527">
            <v>514634341.2900002</v>
          </cell>
        </row>
        <row r="528">
          <cell r="A528" t="str">
            <v xml:space="preserve">0; </v>
          </cell>
          <cell r="B528">
            <v>0</v>
          </cell>
          <cell r="C528" t="str">
            <v>G Total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969427352.16000009</v>
          </cell>
        </row>
        <row r="529">
          <cell r="A529" t="str">
            <v>39930; Utah</v>
          </cell>
          <cell r="B529" t="str">
            <v>Utah</v>
          </cell>
          <cell r="C529" t="str">
            <v>M</v>
          </cell>
          <cell r="D529">
            <v>0</v>
          </cell>
          <cell r="E529">
            <v>800000</v>
          </cell>
          <cell r="F529" t="str">
            <v>MINING OPERATIONS (UTAH)</v>
          </cell>
          <cell r="G529" t="str">
            <v>399.30</v>
          </cell>
          <cell r="H529" t="str">
            <v>Structures &amp; Improvements</v>
          </cell>
          <cell r="I529">
            <v>15693192.640000001</v>
          </cell>
        </row>
        <row r="530">
          <cell r="A530" t="str">
            <v>39931; Utah</v>
          </cell>
          <cell r="B530" t="str">
            <v>Utah</v>
          </cell>
          <cell r="C530" t="str">
            <v>M</v>
          </cell>
          <cell r="D530">
            <v>0</v>
          </cell>
          <cell r="E530">
            <v>907918</v>
          </cell>
          <cell r="F530" t="str">
            <v>MINING OPERATIONS (UTAH)</v>
          </cell>
          <cell r="G530" t="str">
            <v>399.31</v>
          </cell>
          <cell r="H530" t="str">
            <v>Structures &amp; Improvements - Prep Plant</v>
          </cell>
          <cell r="I530">
            <v>24395253.870000001</v>
          </cell>
        </row>
        <row r="531">
          <cell r="A531" t="str">
            <v>39941; Utah</v>
          </cell>
          <cell r="B531" t="str">
            <v>Utah</v>
          </cell>
          <cell r="C531" t="str">
            <v>M</v>
          </cell>
          <cell r="D531">
            <v>0</v>
          </cell>
          <cell r="E531">
            <v>907918</v>
          </cell>
          <cell r="F531" t="str">
            <v>MINING OPERATIONS (UTAH)</v>
          </cell>
          <cell r="G531" t="str">
            <v>399.41</v>
          </cell>
          <cell r="H531" t="str">
            <v>Surface Processing Equipment - Prep Plant</v>
          </cell>
          <cell r="I531">
            <v>8155178.0899999999</v>
          </cell>
        </row>
        <row r="532">
          <cell r="A532" t="str">
            <v>39944; Utah</v>
          </cell>
          <cell r="B532" t="str">
            <v>Utah</v>
          </cell>
          <cell r="C532" t="str">
            <v>M</v>
          </cell>
          <cell r="D532">
            <v>0</v>
          </cell>
          <cell r="E532">
            <v>800000</v>
          </cell>
          <cell r="F532" t="str">
            <v>MINING OPERATIONS (UTAH)</v>
          </cell>
          <cell r="G532" t="str">
            <v>399.44</v>
          </cell>
          <cell r="H532" t="str">
            <v>Surface Electric Power Facilities</v>
          </cell>
          <cell r="I532">
            <v>3424574.61</v>
          </cell>
        </row>
        <row r="533">
          <cell r="A533" t="str">
            <v>39945; Utah</v>
          </cell>
          <cell r="B533" t="str">
            <v>Utah</v>
          </cell>
          <cell r="C533" t="str">
            <v>M</v>
          </cell>
          <cell r="D533">
            <v>0</v>
          </cell>
          <cell r="E533">
            <v>800000</v>
          </cell>
          <cell r="F533" t="str">
            <v>MINING OPERATIONS (UTAH)</v>
          </cell>
          <cell r="G533" t="str">
            <v>399.45</v>
          </cell>
          <cell r="H533" t="str">
            <v>Underground Equipment</v>
          </cell>
          <cell r="I533">
            <v>135138069.09999999</v>
          </cell>
        </row>
        <row r="534">
          <cell r="A534" t="str">
            <v>39951; Utah</v>
          </cell>
          <cell r="B534" t="str">
            <v>Utah</v>
          </cell>
          <cell r="C534" t="str">
            <v>M</v>
          </cell>
          <cell r="D534">
            <v>0</v>
          </cell>
          <cell r="E534">
            <v>800000</v>
          </cell>
          <cell r="F534" t="str">
            <v>MINING OPERATIONS (UTAH)</v>
          </cell>
          <cell r="G534" t="str">
            <v>399.51</v>
          </cell>
          <cell r="H534" t="str">
            <v>Vehicles</v>
          </cell>
          <cell r="I534">
            <v>1191523.48</v>
          </cell>
        </row>
        <row r="535">
          <cell r="A535" t="str">
            <v>39952; Utah</v>
          </cell>
          <cell r="B535" t="str">
            <v>Utah</v>
          </cell>
          <cell r="C535" t="str">
            <v>M</v>
          </cell>
          <cell r="D535">
            <v>0</v>
          </cell>
          <cell r="E535">
            <v>800000</v>
          </cell>
          <cell r="F535" t="str">
            <v>MINING OPERATIONS (UTAH)</v>
          </cell>
          <cell r="G535" t="str">
            <v>399.52</v>
          </cell>
          <cell r="H535" t="str">
            <v>Heavy Construction Equipment</v>
          </cell>
          <cell r="I535">
            <v>5988395.7199999997</v>
          </cell>
        </row>
        <row r="536">
          <cell r="A536" t="str">
            <v>39960; Utah</v>
          </cell>
          <cell r="B536" t="str">
            <v>Utah</v>
          </cell>
          <cell r="C536" t="str">
            <v>M</v>
          </cell>
          <cell r="D536">
            <v>0</v>
          </cell>
          <cell r="E536">
            <v>800000</v>
          </cell>
          <cell r="F536" t="str">
            <v>MINING OPERATIONS (UTAH)</v>
          </cell>
          <cell r="G536" t="str">
            <v>399.60</v>
          </cell>
          <cell r="H536" t="str">
            <v>Miscellaneous Equipment</v>
          </cell>
          <cell r="I536">
            <v>2331379.02</v>
          </cell>
        </row>
        <row r="537">
          <cell r="A537" t="str">
            <v>39961; Utah</v>
          </cell>
          <cell r="B537" t="str">
            <v>Utah</v>
          </cell>
          <cell r="C537" t="str">
            <v>M</v>
          </cell>
          <cell r="D537">
            <v>0</v>
          </cell>
          <cell r="E537">
            <v>800000</v>
          </cell>
          <cell r="F537" t="str">
            <v>MINING OPERATIONS (UTAH)</v>
          </cell>
          <cell r="G537" t="str">
            <v>399.61</v>
          </cell>
          <cell r="H537" t="str">
            <v>Computer Equipment</v>
          </cell>
          <cell r="I537">
            <v>392405.87</v>
          </cell>
        </row>
        <row r="538">
          <cell r="A538" t="str">
            <v>39970; Utah</v>
          </cell>
          <cell r="B538" t="str">
            <v>Utah</v>
          </cell>
          <cell r="C538" t="str">
            <v>M</v>
          </cell>
          <cell r="D538">
            <v>0</v>
          </cell>
          <cell r="E538">
            <v>800000</v>
          </cell>
          <cell r="F538" t="str">
            <v>MINING OPERATIONS (UTAH)</v>
          </cell>
          <cell r="G538" t="str">
            <v>399.70</v>
          </cell>
          <cell r="H538" t="str">
            <v>Mine Development</v>
          </cell>
          <cell r="I538">
            <v>38414876.890000001</v>
          </cell>
        </row>
        <row r="539"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 t="str">
            <v>MINING OPERATIONS (UTAH) Total</v>
          </cell>
          <cell r="G539">
            <v>0</v>
          </cell>
          <cell r="H539">
            <v>0</v>
          </cell>
          <cell r="I539">
            <v>235124849.29000002</v>
          </cell>
        </row>
        <row r="540">
          <cell r="B540">
            <v>0</v>
          </cell>
          <cell r="C540" t="str">
            <v>M Total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235124849.29000002</v>
          </cell>
        </row>
        <row r="541">
          <cell r="B541">
            <v>0</v>
          </cell>
          <cell r="C541" t="str">
            <v>Grand Total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21606320187.510002</v>
          </cell>
        </row>
      </sheetData>
      <sheetData sheetId="27"/>
      <sheetData sheetId="28"/>
      <sheetData sheetId="29">
        <row r="8">
          <cell r="A8">
            <v>0</v>
          </cell>
        </row>
      </sheetData>
      <sheetData sheetId="30"/>
      <sheetData sheetId="31"/>
      <sheetData sheetId="32"/>
      <sheetData sheetId="33"/>
      <sheetData sheetId="34"/>
      <sheetData sheetId="35"/>
      <sheetData sheetId="36">
        <row r="1">
          <cell r="A1" t="str">
            <v xml:space="preserve">ACCT GROUP          </v>
          </cell>
          <cell r="B1" t="str">
            <v xml:space="preserve">   LS DATE</v>
          </cell>
          <cell r="C1" t="str">
            <v xml:space="preserve">  LIFE</v>
          </cell>
          <cell r="D1" t="str">
            <v>TP CV</v>
          </cell>
          <cell r="E1" t="str">
            <v xml:space="preserve">          SAL</v>
          </cell>
          <cell r="F1" t="str">
            <v xml:space="preserve">         COST</v>
          </cell>
          <cell r="G1" t="str">
            <v xml:space="preserve">      RESERVE</v>
          </cell>
          <cell r="H1" t="str">
            <v xml:space="preserve">      FUT-ACC</v>
          </cell>
          <cell r="I1" t="str">
            <v xml:space="preserve">       ANNUAL</v>
          </cell>
          <cell r="J1" t="str">
            <v xml:space="preserve">         RATE</v>
          </cell>
          <cell r="K1" t="str">
            <v xml:space="preserve">       REM LF</v>
          </cell>
          <cell r="L1" t="str">
            <v xml:space="preserve">        PR LF</v>
          </cell>
          <cell r="M1" t="str">
            <v xml:space="preserve">        PR CV</v>
          </cell>
          <cell r="N1" t="str">
            <v xml:space="preserve">         FSAL</v>
          </cell>
          <cell r="O1" t="str">
            <v xml:space="preserve">        % RES</v>
          </cell>
          <cell r="P1" t="str">
            <v xml:space="preserve">          AGE</v>
          </cell>
          <cell r="Q1" t="str">
            <v xml:space="preserve">     CALC RES</v>
          </cell>
          <cell r="R1" t="str">
            <v xml:space="preserve">     WHLF ANN</v>
          </cell>
          <cell r="S1" t="str">
            <v xml:space="preserve">      WHLF RT</v>
          </cell>
        </row>
        <row r="2">
          <cell r="A2">
            <v>350.2</v>
          </cell>
          <cell r="B2" t="str">
            <v xml:space="preserve">          </v>
          </cell>
          <cell r="C2">
            <v>75</v>
          </cell>
          <cell r="D2" t="str">
            <v xml:space="preserve">   R4</v>
          </cell>
          <cell r="E2">
            <v>0</v>
          </cell>
          <cell r="F2">
            <v>167178458.81</v>
          </cell>
          <cell r="G2">
            <v>32894221</v>
          </cell>
          <cell r="H2">
            <v>134284238</v>
          </cell>
          <cell r="I2">
            <v>2115671</v>
          </cell>
          <cell r="J2">
            <v>1.27</v>
          </cell>
          <cell r="K2">
            <v>63.5</v>
          </cell>
          <cell r="L2" t="str">
            <v xml:space="preserve">               </v>
          </cell>
          <cell r="M2" t="str">
            <v xml:space="preserve">               </v>
          </cell>
          <cell r="N2" t="str">
            <v xml:space="preserve">               </v>
          </cell>
          <cell r="O2">
            <v>19.7</v>
          </cell>
          <cell r="P2">
            <v>13.2</v>
          </cell>
          <cell r="Q2">
            <v>28578366</v>
          </cell>
          <cell r="R2">
            <v>2223474</v>
          </cell>
          <cell r="S2">
            <v>1.33</v>
          </cell>
        </row>
        <row r="3">
          <cell r="A3">
            <v>352</v>
          </cell>
          <cell r="B3" t="str">
            <v xml:space="preserve">          </v>
          </cell>
          <cell r="C3">
            <v>75</v>
          </cell>
          <cell r="D3" t="str">
            <v xml:space="preserve"> R2.5</v>
          </cell>
          <cell r="E3">
            <v>-10</v>
          </cell>
          <cell r="F3">
            <v>176270707.69999999</v>
          </cell>
          <cell r="G3">
            <v>27267672</v>
          </cell>
          <cell r="H3">
            <v>166630106</v>
          </cell>
          <cell r="I3">
            <v>2510457</v>
          </cell>
          <cell r="J3">
            <v>1.42</v>
          </cell>
          <cell r="K3">
            <v>66.400000000000006</v>
          </cell>
          <cell r="L3" t="str">
            <v xml:space="preserve">               </v>
          </cell>
          <cell r="M3" t="str">
            <v xml:space="preserve">               </v>
          </cell>
          <cell r="N3" t="str">
            <v xml:space="preserve">               </v>
          </cell>
          <cell r="O3">
            <v>15.5</v>
          </cell>
          <cell r="P3">
            <v>10.199999999999999</v>
          </cell>
          <cell r="Q3">
            <v>23690043</v>
          </cell>
          <cell r="R3">
            <v>2578840</v>
          </cell>
          <cell r="S3">
            <v>1.46</v>
          </cell>
        </row>
        <row r="4">
          <cell r="A4">
            <v>353</v>
          </cell>
          <cell r="B4" t="str">
            <v xml:space="preserve">          </v>
          </cell>
          <cell r="C4">
            <v>58</v>
          </cell>
          <cell r="D4" t="str">
            <v xml:space="preserve">   S0</v>
          </cell>
          <cell r="E4">
            <v>-5</v>
          </cell>
          <cell r="F4">
            <v>1752348598.2</v>
          </cell>
          <cell r="G4">
            <v>344667485.64999998</v>
          </cell>
          <cell r="H4">
            <v>1495298542</v>
          </cell>
          <cell r="I4">
            <v>30551519</v>
          </cell>
          <cell r="J4">
            <v>1.74</v>
          </cell>
          <cell r="K4">
            <v>48.9</v>
          </cell>
          <cell r="L4" t="str">
            <v xml:space="preserve">               </v>
          </cell>
          <cell r="M4" t="str">
            <v xml:space="preserve">               </v>
          </cell>
          <cell r="N4" t="str">
            <v xml:space="preserve">               </v>
          </cell>
          <cell r="O4">
            <v>19.7</v>
          </cell>
          <cell r="P4">
            <v>12.7</v>
          </cell>
          <cell r="Q4">
            <v>299445718</v>
          </cell>
          <cell r="R4">
            <v>31647416</v>
          </cell>
          <cell r="S4">
            <v>1.81</v>
          </cell>
        </row>
        <row r="5">
          <cell r="A5">
            <v>354</v>
          </cell>
          <cell r="B5" t="str">
            <v xml:space="preserve">          </v>
          </cell>
          <cell r="C5">
            <v>68</v>
          </cell>
          <cell r="D5" t="str">
            <v xml:space="preserve">   R4</v>
          </cell>
          <cell r="E5">
            <v>-10</v>
          </cell>
          <cell r="F5">
            <v>999134396.80999994</v>
          </cell>
          <cell r="G5">
            <v>245622436</v>
          </cell>
          <cell r="H5">
            <v>853425400</v>
          </cell>
          <cell r="I5">
            <v>15322481</v>
          </cell>
          <cell r="J5">
            <v>1.53</v>
          </cell>
          <cell r="K5">
            <v>55.7</v>
          </cell>
          <cell r="L5" t="str">
            <v xml:space="preserve">               </v>
          </cell>
          <cell r="M5" t="str">
            <v xml:space="preserve">               </v>
          </cell>
          <cell r="N5" t="str">
            <v xml:space="preserve">               </v>
          </cell>
          <cell r="O5">
            <v>24.6</v>
          </cell>
          <cell r="P5">
            <v>13.5</v>
          </cell>
          <cell r="Q5">
            <v>213395779</v>
          </cell>
          <cell r="R5">
            <v>16156003</v>
          </cell>
          <cell r="S5">
            <v>1.62</v>
          </cell>
        </row>
        <row r="6">
          <cell r="A6">
            <v>355</v>
          </cell>
          <cell r="B6" t="str">
            <v xml:space="preserve">          </v>
          </cell>
          <cell r="C6">
            <v>60</v>
          </cell>
          <cell r="D6" t="str">
            <v xml:space="preserve">   R2</v>
          </cell>
          <cell r="E6">
            <v>-40</v>
          </cell>
          <cell r="F6">
            <v>682627069.52999997</v>
          </cell>
          <cell r="G6">
            <v>269941053</v>
          </cell>
          <cell r="H6">
            <v>685736844</v>
          </cell>
          <cell r="I6">
            <v>14875167</v>
          </cell>
          <cell r="J6">
            <v>2.1800000000000002</v>
          </cell>
          <cell r="K6">
            <v>46.1</v>
          </cell>
          <cell r="L6" t="str">
            <v xml:space="preserve">               </v>
          </cell>
          <cell r="M6" t="str">
            <v xml:space="preserve">               </v>
          </cell>
          <cell r="N6" t="str">
            <v xml:space="preserve">               </v>
          </cell>
          <cell r="O6">
            <v>39.5</v>
          </cell>
          <cell r="P6">
            <v>17.7</v>
          </cell>
          <cell r="Q6">
            <v>234523695</v>
          </cell>
          <cell r="R6">
            <v>15959821</v>
          </cell>
          <cell r="S6">
            <v>2.34</v>
          </cell>
        </row>
        <row r="7">
          <cell r="A7">
            <v>356</v>
          </cell>
          <cell r="B7" t="str">
            <v xml:space="preserve">          </v>
          </cell>
          <cell r="C7">
            <v>63</v>
          </cell>
          <cell r="D7" t="str">
            <v xml:space="preserve">   R3</v>
          </cell>
          <cell r="E7">
            <v>-30</v>
          </cell>
          <cell r="F7">
            <v>920382840.80999994</v>
          </cell>
          <cell r="G7">
            <v>401810096</v>
          </cell>
          <cell r="H7">
            <v>794687597</v>
          </cell>
          <cell r="I7">
            <v>17290805</v>
          </cell>
          <cell r="J7">
            <v>1.88</v>
          </cell>
          <cell r="K7">
            <v>46</v>
          </cell>
          <cell r="L7" t="str">
            <v xml:space="preserve">               </v>
          </cell>
          <cell r="M7" t="str">
            <v xml:space="preserve">               </v>
          </cell>
          <cell r="N7" t="str">
            <v xml:space="preserve">               </v>
          </cell>
          <cell r="O7">
            <v>43.7</v>
          </cell>
          <cell r="P7">
            <v>20</v>
          </cell>
          <cell r="Q7">
            <v>349090986</v>
          </cell>
          <cell r="R7">
            <v>19024313</v>
          </cell>
          <cell r="S7">
            <v>2.0699999999999998</v>
          </cell>
        </row>
        <row r="8">
          <cell r="A8">
            <v>357</v>
          </cell>
          <cell r="B8" t="str">
            <v xml:space="preserve">          </v>
          </cell>
          <cell r="C8">
            <v>60</v>
          </cell>
          <cell r="D8" t="str">
            <v xml:space="preserve">   R2</v>
          </cell>
          <cell r="E8">
            <v>0</v>
          </cell>
          <cell r="F8">
            <v>3327627.05</v>
          </cell>
          <cell r="G8">
            <v>751093</v>
          </cell>
          <cell r="H8">
            <v>2576534</v>
          </cell>
          <cell r="I8">
            <v>53109</v>
          </cell>
          <cell r="J8">
            <v>1.6</v>
          </cell>
          <cell r="K8">
            <v>48.5</v>
          </cell>
          <cell r="L8" t="str">
            <v xml:space="preserve">               </v>
          </cell>
          <cell r="M8" t="str">
            <v xml:space="preserve">               </v>
          </cell>
          <cell r="N8" t="str">
            <v xml:space="preserve">               </v>
          </cell>
          <cell r="O8">
            <v>22.6</v>
          </cell>
          <cell r="P8">
            <v>13.7</v>
          </cell>
          <cell r="Q8">
            <v>652547</v>
          </cell>
          <cell r="R8">
            <v>55571</v>
          </cell>
          <cell r="S8">
            <v>1.67</v>
          </cell>
        </row>
        <row r="9">
          <cell r="A9">
            <v>358</v>
          </cell>
          <cell r="B9" t="str">
            <v xml:space="preserve">          </v>
          </cell>
          <cell r="C9">
            <v>60</v>
          </cell>
          <cell r="D9" t="str">
            <v xml:space="preserve">   R2</v>
          </cell>
          <cell r="E9">
            <v>-5</v>
          </cell>
          <cell r="F9">
            <v>7499459.6799999997</v>
          </cell>
          <cell r="G9">
            <v>1881007</v>
          </cell>
          <cell r="H9">
            <v>5993426</v>
          </cell>
          <cell r="I9">
            <v>124453</v>
          </cell>
          <cell r="J9">
            <v>1.66</v>
          </cell>
          <cell r="K9">
            <v>48.2</v>
          </cell>
          <cell r="L9" t="str">
            <v xml:space="preserve">               </v>
          </cell>
          <cell r="M9" t="str">
            <v xml:space="preserve">               </v>
          </cell>
          <cell r="N9" t="str">
            <v xml:space="preserve">               </v>
          </cell>
          <cell r="O9">
            <v>25.1</v>
          </cell>
          <cell r="P9">
            <v>14.8</v>
          </cell>
          <cell r="Q9">
            <v>1634211</v>
          </cell>
          <cell r="R9">
            <v>131503</v>
          </cell>
          <cell r="S9">
            <v>1.75</v>
          </cell>
        </row>
        <row r="10">
          <cell r="A10">
            <v>359</v>
          </cell>
          <cell r="B10" t="str">
            <v xml:space="preserve">          </v>
          </cell>
          <cell r="C10">
            <v>70</v>
          </cell>
          <cell r="D10" t="str">
            <v xml:space="preserve">   R5</v>
          </cell>
          <cell r="E10">
            <v>0</v>
          </cell>
          <cell r="F10">
            <v>11912914.77</v>
          </cell>
          <cell r="G10">
            <v>4159086</v>
          </cell>
          <cell r="H10">
            <v>7753829</v>
          </cell>
          <cell r="I10">
            <v>156986</v>
          </cell>
          <cell r="J10">
            <v>1.32</v>
          </cell>
          <cell r="K10">
            <v>49.4</v>
          </cell>
          <cell r="L10" t="str">
            <v xml:space="preserve">               </v>
          </cell>
          <cell r="M10" t="str">
            <v xml:space="preserve">               </v>
          </cell>
          <cell r="N10" t="str">
            <v xml:space="preserve">               </v>
          </cell>
          <cell r="O10">
            <v>34.9</v>
          </cell>
          <cell r="P10">
            <v>21.3</v>
          </cell>
          <cell r="Q10">
            <v>3613397</v>
          </cell>
          <cell r="R10">
            <v>170355</v>
          </cell>
          <cell r="S10">
            <v>1.43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13Summary"/>
      <sheetName val="Depr Comparison"/>
      <sheetName val="California"/>
      <sheetName val="Idaho"/>
      <sheetName val="Oregon"/>
      <sheetName val="Utah"/>
      <sheetName val="Washington"/>
      <sheetName val="Wyoming"/>
      <sheetName val="AZ,CO,MT"/>
      <sheetName val="Prod_Trans"/>
      <sheetName val="OregonAccel"/>
      <sheetName val="Controls"/>
      <sheetName val="Reserve"/>
      <sheetName val="Oregon Reserve"/>
      <sheetName val="Controls2013"/>
      <sheetName val="Controls2013 Oregon Accel"/>
      <sheetName val="Mining"/>
      <sheetName val="Acct"/>
      <sheetName val="IdahoJun2013"/>
      <sheetName val="UtahJune2013"/>
      <sheetName val="WyomingJune2013"/>
      <sheetName val="TransmissionJune2013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">
          <cell r="B1" t="str">
            <v>Location</v>
          </cell>
          <cell r="C1" t="str">
            <v>FG</v>
          </cell>
          <cell r="D1" t="str">
            <v>Group-C</v>
          </cell>
          <cell r="E1" t="str">
            <v>Location-C</v>
          </cell>
          <cell r="F1" t="str">
            <v>Location Description</v>
          </cell>
          <cell r="G1" t="str">
            <v>Account-C</v>
          </cell>
          <cell r="H1" t="str">
            <v>Account Description</v>
          </cell>
          <cell r="I1" t="str">
            <v>Plant Balance</v>
          </cell>
        </row>
        <row r="2">
          <cell r="A2" t="str">
            <v>31020; 181</v>
          </cell>
          <cell r="B2" t="str">
            <v>181</v>
          </cell>
          <cell r="C2" t="str">
            <v>S</v>
          </cell>
          <cell r="E2">
            <v>381</v>
          </cell>
          <cell r="F2" t="str">
            <v>BLUNDELL PLANT</v>
          </cell>
          <cell r="G2" t="str">
            <v>310.20</v>
          </cell>
          <cell r="H2" t="str">
            <v>Land Rights</v>
          </cell>
          <cell r="I2">
            <v>35883106.869999997</v>
          </cell>
        </row>
        <row r="3">
          <cell r="A3" t="str">
            <v>31100; 181</v>
          </cell>
          <cell r="B3" t="str">
            <v>181</v>
          </cell>
          <cell r="C3" t="str">
            <v>S</v>
          </cell>
          <cell r="E3">
            <v>381</v>
          </cell>
          <cell r="F3" t="str">
            <v>BLUNDELL PLANT</v>
          </cell>
          <cell r="G3" t="str">
            <v>311.00</v>
          </cell>
          <cell r="H3" t="str">
            <v>Structures &amp; Improvements</v>
          </cell>
          <cell r="I3">
            <v>8026576.1799999997</v>
          </cell>
        </row>
        <row r="4">
          <cell r="A4" t="str">
            <v>31200; 181</v>
          </cell>
          <cell r="B4" t="str">
            <v>181</v>
          </cell>
          <cell r="C4" t="str">
            <v>S</v>
          </cell>
          <cell r="E4">
            <v>381</v>
          </cell>
          <cell r="F4" t="str">
            <v>BLUNDELL PLANT</v>
          </cell>
          <cell r="G4" t="str">
            <v>312.00</v>
          </cell>
          <cell r="H4" t="str">
            <v>Boiler Plant Equipment</v>
          </cell>
          <cell r="I4">
            <v>28217346.91</v>
          </cell>
        </row>
        <row r="5">
          <cell r="A5" t="str">
            <v>31400; 181</v>
          </cell>
          <cell r="B5" t="str">
            <v>181</v>
          </cell>
          <cell r="C5" t="str">
            <v>S</v>
          </cell>
          <cell r="E5">
            <v>381</v>
          </cell>
          <cell r="F5" t="str">
            <v>BLUNDELL PLANT</v>
          </cell>
          <cell r="G5" t="str">
            <v>314.00</v>
          </cell>
          <cell r="H5" t="str">
            <v>Turbogenerator Units</v>
          </cell>
          <cell r="I5">
            <v>32037766.34</v>
          </cell>
        </row>
        <row r="6">
          <cell r="A6" t="str">
            <v>31500; 181</v>
          </cell>
          <cell r="B6" t="str">
            <v>181</v>
          </cell>
          <cell r="C6" t="str">
            <v>S</v>
          </cell>
          <cell r="E6">
            <v>381</v>
          </cell>
          <cell r="F6" t="str">
            <v>BLUNDELL PLANT</v>
          </cell>
          <cell r="G6" t="str">
            <v>315.00</v>
          </cell>
          <cell r="H6" t="str">
            <v>Accessory Electric Equipment</v>
          </cell>
          <cell r="I6">
            <v>7501209.7300000004</v>
          </cell>
        </row>
        <row r="7">
          <cell r="A7" t="str">
            <v>31600; 181</v>
          </cell>
          <cell r="B7" t="str">
            <v>181</v>
          </cell>
          <cell r="C7" t="str">
            <v>S</v>
          </cell>
          <cell r="E7">
            <v>381</v>
          </cell>
          <cell r="F7" t="str">
            <v>BLUNDELL PLANT</v>
          </cell>
          <cell r="G7" t="str">
            <v>316.00</v>
          </cell>
          <cell r="H7" t="str">
            <v>Misc. Power Plant Equipment</v>
          </cell>
          <cell r="I7">
            <v>1241261.6299999999</v>
          </cell>
        </row>
        <row r="8">
          <cell r="A8" t="str">
            <v xml:space="preserve">0; </v>
          </cell>
          <cell r="F8" t="str">
            <v>BLUNDELL PLANT Total</v>
          </cell>
          <cell r="I8">
            <v>112907267.66</v>
          </cell>
        </row>
        <row r="9">
          <cell r="A9" t="str">
            <v>31100; 101</v>
          </cell>
          <cell r="B9" t="str">
            <v>101</v>
          </cell>
          <cell r="C9" t="str">
            <v>S</v>
          </cell>
          <cell r="E9">
            <v>250252</v>
          </cell>
          <cell r="F9" t="str">
            <v>CARBON PLANT</v>
          </cell>
          <cell r="G9" t="str">
            <v>311.00</v>
          </cell>
          <cell r="H9" t="str">
            <v>Structures &amp; Improvements</v>
          </cell>
          <cell r="I9">
            <v>15364075.57</v>
          </cell>
        </row>
        <row r="10">
          <cell r="A10" t="str">
            <v>31200; 101</v>
          </cell>
          <cell r="B10" t="str">
            <v>101</v>
          </cell>
          <cell r="C10" t="str">
            <v>S</v>
          </cell>
          <cell r="E10">
            <v>250252</v>
          </cell>
          <cell r="F10" t="str">
            <v>CARBON PLANT</v>
          </cell>
          <cell r="G10" t="str">
            <v>312.00</v>
          </cell>
          <cell r="H10" t="str">
            <v>Boiler Plant Equipment</v>
          </cell>
          <cell r="I10">
            <v>68831424.890000001</v>
          </cell>
        </row>
        <row r="11">
          <cell r="A11" t="str">
            <v>31400; 101</v>
          </cell>
          <cell r="B11" t="str">
            <v>101</v>
          </cell>
          <cell r="C11" t="str">
            <v>S</v>
          </cell>
          <cell r="E11">
            <v>250252</v>
          </cell>
          <cell r="F11" t="str">
            <v>CARBON PLANT</v>
          </cell>
          <cell r="G11" t="str">
            <v>314.00</v>
          </cell>
          <cell r="H11" t="str">
            <v>Turbogenerator Units</v>
          </cell>
          <cell r="I11">
            <v>28351048.870000001</v>
          </cell>
        </row>
        <row r="12">
          <cell r="A12" t="str">
            <v>31500; 101</v>
          </cell>
          <cell r="B12" t="str">
            <v>101</v>
          </cell>
          <cell r="C12" t="str">
            <v>S</v>
          </cell>
          <cell r="E12">
            <v>250252</v>
          </cell>
          <cell r="F12" t="str">
            <v>CARBON PLANT</v>
          </cell>
          <cell r="G12" t="str">
            <v>315.00</v>
          </cell>
          <cell r="H12" t="str">
            <v>Accessory Electric Equipment</v>
          </cell>
          <cell r="I12">
            <v>6218094.1699999999</v>
          </cell>
        </row>
        <row r="13">
          <cell r="A13" t="str">
            <v>31600; 101</v>
          </cell>
          <cell r="B13" t="str">
            <v>101</v>
          </cell>
          <cell r="C13" t="str">
            <v>S</v>
          </cell>
          <cell r="E13">
            <v>250252</v>
          </cell>
          <cell r="F13" t="str">
            <v>CARBON PLANT</v>
          </cell>
          <cell r="G13" t="str">
            <v>316.00</v>
          </cell>
          <cell r="H13" t="str">
            <v>Misc. Power Plant Equipment</v>
          </cell>
          <cell r="I13">
            <v>809545.62</v>
          </cell>
        </row>
        <row r="14">
          <cell r="A14" t="str">
            <v xml:space="preserve">0; </v>
          </cell>
          <cell r="F14" t="str">
            <v>CARBON PLANT Total</v>
          </cell>
          <cell r="I14">
            <v>119574189.12000002</v>
          </cell>
        </row>
        <row r="15">
          <cell r="A15" t="str">
            <v>31020; 102</v>
          </cell>
          <cell r="B15" t="str">
            <v>102</v>
          </cell>
          <cell r="C15" t="str">
            <v>S</v>
          </cell>
          <cell r="E15">
            <v>240244</v>
          </cell>
          <cell r="F15" t="str">
            <v>CHOLLA PLANT</v>
          </cell>
          <cell r="G15" t="str">
            <v>310.20</v>
          </cell>
          <cell r="H15" t="str">
            <v>Land Rights</v>
          </cell>
          <cell r="I15">
            <v>1201891.8500000001</v>
          </cell>
        </row>
        <row r="16">
          <cell r="A16" t="str">
            <v>31100; 102</v>
          </cell>
          <cell r="B16" t="str">
            <v>102</v>
          </cell>
          <cell r="C16" t="str">
            <v>S</v>
          </cell>
          <cell r="E16">
            <v>240244</v>
          </cell>
          <cell r="F16" t="str">
            <v>CHOLLA PLANT</v>
          </cell>
          <cell r="G16" t="str">
            <v>311.00</v>
          </cell>
          <cell r="H16" t="str">
            <v>Structures &amp; Improvements</v>
          </cell>
          <cell r="I16">
            <v>59823656.619999997</v>
          </cell>
        </row>
        <row r="17">
          <cell r="A17" t="str">
            <v>31200; 102</v>
          </cell>
          <cell r="B17" t="str">
            <v>102</v>
          </cell>
          <cell r="C17" t="str">
            <v>S</v>
          </cell>
          <cell r="E17">
            <v>240244</v>
          </cell>
          <cell r="F17" t="str">
            <v>CHOLLA PLANT</v>
          </cell>
          <cell r="G17" t="str">
            <v>312.00</v>
          </cell>
          <cell r="H17" t="str">
            <v>Boiler Plant Equipment</v>
          </cell>
          <cell r="I17">
            <v>325922912.70999998</v>
          </cell>
        </row>
        <row r="18">
          <cell r="A18" t="str">
            <v>31400; 102</v>
          </cell>
          <cell r="B18" t="str">
            <v>102</v>
          </cell>
          <cell r="C18" t="str">
            <v>S</v>
          </cell>
          <cell r="E18">
            <v>240244</v>
          </cell>
          <cell r="F18" t="str">
            <v>CHOLLA PLANT</v>
          </cell>
          <cell r="G18" t="str">
            <v>314.00</v>
          </cell>
          <cell r="H18" t="str">
            <v>Turbogenerator Units</v>
          </cell>
          <cell r="I18">
            <v>66047987.369999997</v>
          </cell>
        </row>
        <row r="19">
          <cell r="A19" t="str">
            <v>31500; 102</v>
          </cell>
          <cell r="B19" t="str">
            <v>102</v>
          </cell>
          <cell r="C19" t="str">
            <v>S</v>
          </cell>
          <cell r="E19">
            <v>240244</v>
          </cell>
          <cell r="F19" t="str">
            <v>CHOLLA PLANT</v>
          </cell>
          <cell r="G19" t="str">
            <v>315.00</v>
          </cell>
          <cell r="H19" t="str">
            <v>Accessory Electric Equipment</v>
          </cell>
          <cell r="I19">
            <v>66675755.640000001</v>
          </cell>
        </row>
        <row r="20">
          <cell r="A20" t="str">
            <v>31600; 102</v>
          </cell>
          <cell r="B20" t="str">
            <v>102</v>
          </cell>
          <cell r="C20" t="str">
            <v>S</v>
          </cell>
          <cell r="E20">
            <v>240244</v>
          </cell>
          <cell r="F20" t="str">
            <v>CHOLLA PLANT</v>
          </cell>
          <cell r="G20" t="str">
            <v>316.00</v>
          </cell>
          <cell r="H20" t="str">
            <v>Misc. Power Plant Equipment</v>
          </cell>
          <cell r="I20">
            <v>4155951.08</v>
          </cell>
        </row>
        <row r="21">
          <cell r="A21" t="str">
            <v xml:space="preserve">0; </v>
          </cell>
          <cell r="F21" t="str">
            <v>CHOLLA PLANT Total</v>
          </cell>
          <cell r="I21">
            <v>523828155.26999992</v>
          </cell>
        </row>
        <row r="22">
          <cell r="A22" t="str">
            <v>31100; 103</v>
          </cell>
          <cell r="B22" t="str">
            <v>103</v>
          </cell>
          <cell r="C22" t="str">
            <v>S</v>
          </cell>
          <cell r="E22">
            <v>401000</v>
          </cell>
          <cell r="F22" t="str">
            <v>COLSTRIP PLANT</v>
          </cell>
          <cell r="G22" t="str">
            <v>311.00</v>
          </cell>
          <cell r="H22" t="str">
            <v>Structures &amp; Improvements</v>
          </cell>
          <cell r="I22">
            <v>58963335.350000001</v>
          </cell>
        </row>
        <row r="23">
          <cell r="A23" t="str">
            <v>31200; 103</v>
          </cell>
          <cell r="B23" t="str">
            <v>103</v>
          </cell>
          <cell r="C23" t="str">
            <v>S</v>
          </cell>
          <cell r="E23">
            <v>401000</v>
          </cell>
          <cell r="F23" t="str">
            <v>COLSTRIP PLANT</v>
          </cell>
          <cell r="G23" t="str">
            <v>312.00</v>
          </cell>
          <cell r="H23" t="str">
            <v>Boiler Plant Equipment</v>
          </cell>
          <cell r="I23">
            <v>114250014.19</v>
          </cell>
        </row>
        <row r="24">
          <cell r="A24" t="str">
            <v>31400; 103</v>
          </cell>
          <cell r="B24" t="str">
            <v>103</v>
          </cell>
          <cell r="C24" t="str">
            <v>S</v>
          </cell>
          <cell r="E24">
            <v>401000</v>
          </cell>
          <cell r="F24" t="str">
            <v>COLSTRIP PLANT</v>
          </cell>
          <cell r="G24" t="str">
            <v>314.00</v>
          </cell>
          <cell r="H24" t="str">
            <v>Turbogenerator Units</v>
          </cell>
          <cell r="I24">
            <v>34705785.420000002</v>
          </cell>
        </row>
        <row r="25">
          <cell r="A25" t="str">
            <v>31500; 103</v>
          </cell>
          <cell r="B25" t="str">
            <v>103</v>
          </cell>
          <cell r="C25" t="str">
            <v>S</v>
          </cell>
          <cell r="E25">
            <v>401000</v>
          </cell>
          <cell r="F25" t="str">
            <v>COLSTRIP PLANT</v>
          </cell>
          <cell r="G25" t="str">
            <v>315.00</v>
          </cell>
          <cell r="H25" t="str">
            <v>Accessory Electric Equipment</v>
          </cell>
          <cell r="I25">
            <v>8949684.2100000009</v>
          </cell>
        </row>
        <row r="26">
          <cell r="A26" t="str">
            <v>31600; 103</v>
          </cell>
          <cell r="B26" t="str">
            <v>103</v>
          </cell>
          <cell r="C26" t="str">
            <v>S</v>
          </cell>
          <cell r="E26">
            <v>401000</v>
          </cell>
          <cell r="F26" t="str">
            <v>COLSTRIP PLANT</v>
          </cell>
          <cell r="G26" t="str">
            <v>316.00</v>
          </cell>
          <cell r="H26" t="str">
            <v>Misc. Power Plant Equipment</v>
          </cell>
          <cell r="I26">
            <v>2203473.2799999998</v>
          </cell>
        </row>
        <row r="27">
          <cell r="A27" t="str">
            <v xml:space="preserve">0; </v>
          </cell>
          <cell r="F27" t="str">
            <v>COLSTRIP PLANT Total</v>
          </cell>
          <cell r="I27">
            <v>219072292.44999999</v>
          </cell>
        </row>
        <row r="28">
          <cell r="A28" t="str">
            <v>31100; 104</v>
          </cell>
          <cell r="B28" t="str">
            <v>104</v>
          </cell>
          <cell r="C28" t="str">
            <v>S</v>
          </cell>
          <cell r="E28">
            <v>400406</v>
          </cell>
          <cell r="F28" t="str">
            <v>CRAIG PLANT</v>
          </cell>
          <cell r="G28" t="str">
            <v>311.00</v>
          </cell>
          <cell r="H28" t="str">
            <v>Structures &amp; Improvements</v>
          </cell>
          <cell r="I28">
            <v>36736993.539999999</v>
          </cell>
        </row>
        <row r="29">
          <cell r="A29" t="str">
            <v>31200; 104</v>
          </cell>
          <cell r="B29" t="str">
            <v>104</v>
          </cell>
          <cell r="C29" t="str">
            <v>S</v>
          </cell>
          <cell r="E29">
            <v>400406</v>
          </cell>
          <cell r="F29" t="str">
            <v>CRAIG PLANT</v>
          </cell>
          <cell r="G29" t="str">
            <v>312.00</v>
          </cell>
          <cell r="H29" t="str">
            <v>Boiler Plant Equipment</v>
          </cell>
          <cell r="I29">
            <v>93178559.280000001</v>
          </cell>
        </row>
        <row r="30">
          <cell r="A30" t="str">
            <v>31400; 104</v>
          </cell>
          <cell r="B30" t="str">
            <v>104</v>
          </cell>
          <cell r="C30" t="str">
            <v>S</v>
          </cell>
          <cell r="E30">
            <v>400406</v>
          </cell>
          <cell r="F30" t="str">
            <v>CRAIG PLANT</v>
          </cell>
          <cell r="G30" t="str">
            <v>314.00</v>
          </cell>
          <cell r="H30" t="str">
            <v>Turbogenerator Units</v>
          </cell>
          <cell r="I30">
            <v>26345535.329999998</v>
          </cell>
        </row>
        <row r="31">
          <cell r="A31" t="str">
            <v>31500; 104</v>
          </cell>
          <cell r="B31" t="str">
            <v>104</v>
          </cell>
          <cell r="C31" t="str">
            <v>S</v>
          </cell>
          <cell r="E31">
            <v>400406</v>
          </cell>
          <cell r="F31" t="str">
            <v>CRAIG PLANT</v>
          </cell>
          <cell r="G31" t="str">
            <v>315.00</v>
          </cell>
          <cell r="H31" t="str">
            <v>Accessory Electric Equipment</v>
          </cell>
          <cell r="I31">
            <v>16876687.699999999</v>
          </cell>
        </row>
        <row r="32">
          <cell r="A32" t="str">
            <v>31600; 104</v>
          </cell>
          <cell r="B32" t="str">
            <v>104</v>
          </cell>
          <cell r="C32" t="str">
            <v>S</v>
          </cell>
          <cell r="E32">
            <v>400406</v>
          </cell>
          <cell r="F32" t="str">
            <v>CRAIG PLANT</v>
          </cell>
          <cell r="G32" t="str">
            <v>316.00</v>
          </cell>
          <cell r="H32" t="str">
            <v>Misc. Power Plant Equipment</v>
          </cell>
          <cell r="I32">
            <v>1714396.36</v>
          </cell>
        </row>
        <row r="33">
          <cell r="A33" t="str">
            <v xml:space="preserve">0; </v>
          </cell>
          <cell r="F33" t="str">
            <v>CRAIG PLANT Total</v>
          </cell>
          <cell r="I33">
            <v>174852172.20999998</v>
          </cell>
        </row>
        <row r="34">
          <cell r="A34" t="str">
            <v>31020; 105</v>
          </cell>
          <cell r="B34" t="str">
            <v>105</v>
          </cell>
          <cell r="C34" t="str">
            <v>S</v>
          </cell>
          <cell r="E34">
            <v>514000</v>
          </cell>
          <cell r="F34" t="str">
            <v>DAVE JOHNSTON PLANT</v>
          </cell>
          <cell r="G34" t="str">
            <v>310.20</v>
          </cell>
          <cell r="H34" t="str">
            <v>Land Rights</v>
          </cell>
          <cell r="I34">
            <v>99970.26</v>
          </cell>
        </row>
        <row r="35">
          <cell r="A35" t="str">
            <v>31100; 105</v>
          </cell>
          <cell r="B35" t="str">
            <v>105</v>
          </cell>
          <cell r="C35" t="str">
            <v>S</v>
          </cell>
          <cell r="E35">
            <v>514000</v>
          </cell>
          <cell r="F35" t="str">
            <v>DAVE JOHNSTON PLANT</v>
          </cell>
          <cell r="G35" t="str">
            <v>311.00</v>
          </cell>
          <cell r="H35" t="str">
            <v>Structures &amp; Improvements</v>
          </cell>
          <cell r="I35">
            <v>138592968.06</v>
          </cell>
        </row>
        <row r="36">
          <cell r="A36" t="str">
            <v>31200; 105</v>
          </cell>
          <cell r="B36" t="str">
            <v>105</v>
          </cell>
          <cell r="C36" t="str">
            <v>S</v>
          </cell>
          <cell r="E36">
            <v>514000</v>
          </cell>
          <cell r="F36" t="str">
            <v>DAVE JOHNSTON PLANT</v>
          </cell>
          <cell r="G36" t="str">
            <v>312.00</v>
          </cell>
          <cell r="H36" t="str">
            <v>Boiler Plant Equipment</v>
          </cell>
          <cell r="I36">
            <v>575213448.22000003</v>
          </cell>
        </row>
        <row r="37">
          <cell r="A37" t="str">
            <v>31400; 105</v>
          </cell>
          <cell r="B37" t="str">
            <v>105</v>
          </cell>
          <cell r="C37" t="str">
            <v>S</v>
          </cell>
          <cell r="E37">
            <v>514000</v>
          </cell>
          <cell r="F37" t="str">
            <v>DAVE JOHNSTON PLANT</v>
          </cell>
          <cell r="G37" t="str">
            <v>314.00</v>
          </cell>
          <cell r="H37" t="str">
            <v>Turbogenerator Units</v>
          </cell>
          <cell r="I37">
            <v>91968161.640000001</v>
          </cell>
        </row>
        <row r="38">
          <cell r="A38" t="str">
            <v>31500; 105</v>
          </cell>
          <cell r="B38" t="str">
            <v>105</v>
          </cell>
          <cell r="C38" t="str">
            <v>S</v>
          </cell>
          <cell r="E38">
            <v>514000</v>
          </cell>
          <cell r="F38" t="str">
            <v>DAVE JOHNSTON PLANT</v>
          </cell>
          <cell r="G38" t="str">
            <v>315.00</v>
          </cell>
          <cell r="H38" t="str">
            <v>Accessory Electric Equipment</v>
          </cell>
          <cell r="I38">
            <v>53047376.119999997</v>
          </cell>
        </row>
        <row r="39">
          <cell r="A39" t="str">
            <v>31600; 105</v>
          </cell>
          <cell r="B39" t="str">
            <v>105</v>
          </cell>
          <cell r="C39" t="str">
            <v>S</v>
          </cell>
          <cell r="E39">
            <v>514000</v>
          </cell>
          <cell r="F39" t="str">
            <v>DAVE JOHNSTON PLANT</v>
          </cell>
          <cell r="G39" t="str">
            <v>316.00</v>
          </cell>
          <cell r="H39" t="str">
            <v>Misc. Power Plant Equipment</v>
          </cell>
          <cell r="I39">
            <v>8457617.3599999994</v>
          </cell>
        </row>
        <row r="40">
          <cell r="A40" t="str">
            <v xml:space="preserve">0; </v>
          </cell>
          <cell r="F40" t="str">
            <v>DAVE JOHNSTON PLANT Total</v>
          </cell>
          <cell r="I40">
            <v>867379541.65999997</v>
          </cell>
        </row>
        <row r="41">
          <cell r="A41" t="str">
            <v>31100; 106</v>
          </cell>
          <cell r="B41" t="str">
            <v>106</v>
          </cell>
          <cell r="C41" t="str">
            <v>S</v>
          </cell>
          <cell r="E41">
            <v>260263</v>
          </cell>
          <cell r="F41" t="str">
            <v>GADSBY PLANT</v>
          </cell>
          <cell r="G41" t="str">
            <v>311.00</v>
          </cell>
          <cell r="H41" t="str">
            <v>Structures &amp; Improvements</v>
          </cell>
          <cell r="I41">
            <v>15268515.08</v>
          </cell>
        </row>
        <row r="42">
          <cell r="A42" t="str">
            <v>31200; 106</v>
          </cell>
          <cell r="B42" t="str">
            <v>106</v>
          </cell>
          <cell r="C42" t="str">
            <v>S</v>
          </cell>
          <cell r="E42">
            <v>260263</v>
          </cell>
          <cell r="F42" t="str">
            <v>GADSBY PLANT</v>
          </cell>
          <cell r="G42" t="str">
            <v>312.00</v>
          </cell>
          <cell r="H42" t="str">
            <v>Boiler Plant Equipment</v>
          </cell>
          <cell r="I42">
            <v>37464585.539999999</v>
          </cell>
        </row>
        <row r="43">
          <cell r="A43" t="str">
            <v>31400; 106</v>
          </cell>
          <cell r="B43" t="str">
            <v>106</v>
          </cell>
          <cell r="C43" t="str">
            <v>S</v>
          </cell>
          <cell r="E43">
            <v>260263</v>
          </cell>
          <cell r="F43" t="str">
            <v>GADSBY PLANT</v>
          </cell>
          <cell r="G43" t="str">
            <v>314.00</v>
          </cell>
          <cell r="H43" t="str">
            <v>Turbogenerator Units</v>
          </cell>
          <cell r="I43">
            <v>18863810.73</v>
          </cell>
        </row>
        <row r="44">
          <cell r="A44" t="str">
            <v>31500; 106</v>
          </cell>
          <cell r="B44" t="str">
            <v>106</v>
          </cell>
          <cell r="C44" t="str">
            <v>S</v>
          </cell>
          <cell r="E44">
            <v>260263</v>
          </cell>
          <cell r="F44" t="str">
            <v>GADSBY PLANT</v>
          </cell>
          <cell r="G44" t="str">
            <v>315.00</v>
          </cell>
          <cell r="H44" t="str">
            <v>Accessory Electric Equipment</v>
          </cell>
          <cell r="I44">
            <v>7862653.5800000001</v>
          </cell>
        </row>
        <row r="45">
          <cell r="A45" t="str">
            <v>31600; 106</v>
          </cell>
          <cell r="B45" t="str">
            <v>106</v>
          </cell>
          <cell r="C45" t="str">
            <v>S</v>
          </cell>
          <cell r="E45">
            <v>260263</v>
          </cell>
          <cell r="F45" t="str">
            <v>GADSBY PLANT</v>
          </cell>
          <cell r="G45" t="str">
            <v>316.00</v>
          </cell>
          <cell r="H45" t="str">
            <v>Misc. Power Plant Equipment</v>
          </cell>
          <cell r="I45">
            <v>457978.74</v>
          </cell>
        </row>
        <row r="46">
          <cell r="A46" t="str">
            <v xml:space="preserve">0; </v>
          </cell>
          <cell r="F46" t="str">
            <v>GADSBY PLANT Total</v>
          </cell>
          <cell r="I46">
            <v>79917543.669999987</v>
          </cell>
        </row>
        <row r="47">
          <cell r="A47" t="str">
            <v>31100; 107</v>
          </cell>
          <cell r="B47" t="str">
            <v>107</v>
          </cell>
          <cell r="C47" t="str">
            <v>S</v>
          </cell>
          <cell r="E47">
            <v>410412</v>
          </cell>
          <cell r="F47" t="str">
            <v>HAYDEN PLANT</v>
          </cell>
          <cell r="G47" t="str">
            <v>311.00</v>
          </cell>
          <cell r="H47" t="str">
            <v>Structures &amp; Improvements</v>
          </cell>
          <cell r="I47">
            <v>17564004.789999999</v>
          </cell>
        </row>
        <row r="48">
          <cell r="A48" t="str">
            <v>31200; 107</v>
          </cell>
          <cell r="B48" t="str">
            <v>107</v>
          </cell>
          <cell r="C48" t="str">
            <v>S</v>
          </cell>
          <cell r="E48">
            <v>410412</v>
          </cell>
          <cell r="F48" t="str">
            <v>HAYDEN PLANT</v>
          </cell>
          <cell r="G48" t="str">
            <v>312.00</v>
          </cell>
          <cell r="H48" t="str">
            <v>Boiler Plant Equipment</v>
          </cell>
          <cell r="I48">
            <v>52104183.170000002</v>
          </cell>
        </row>
        <row r="49">
          <cell r="A49" t="str">
            <v>31400; 107</v>
          </cell>
          <cell r="B49" t="str">
            <v>107</v>
          </cell>
          <cell r="C49" t="str">
            <v>S</v>
          </cell>
          <cell r="E49">
            <v>410412</v>
          </cell>
          <cell r="F49" t="str">
            <v>HAYDEN PLANT</v>
          </cell>
          <cell r="G49" t="str">
            <v>314.00</v>
          </cell>
          <cell r="H49" t="str">
            <v>Turbogenerator Units</v>
          </cell>
          <cell r="I49">
            <v>7979216.1900000004</v>
          </cell>
        </row>
        <row r="50">
          <cell r="A50" t="str">
            <v>31500; 107</v>
          </cell>
          <cell r="B50" t="str">
            <v>107</v>
          </cell>
          <cell r="C50" t="str">
            <v>S</v>
          </cell>
          <cell r="E50">
            <v>410412</v>
          </cell>
          <cell r="F50" t="str">
            <v>HAYDEN PLANT</v>
          </cell>
          <cell r="G50" t="str">
            <v>315.00</v>
          </cell>
          <cell r="H50" t="str">
            <v>Accessory Electric Equipment</v>
          </cell>
          <cell r="I50">
            <v>2532418.13</v>
          </cell>
        </row>
        <row r="51">
          <cell r="A51" t="str">
            <v>31600; 107</v>
          </cell>
          <cell r="B51" t="str">
            <v>107</v>
          </cell>
          <cell r="C51" t="str">
            <v>S</v>
          </cell>
          <cell r="E51">
            <v>410412</v>
          </cell>
          <cell r="F51" t="str">
            <v>HAYDEN PLANT</v>
          </cell>
          <cell r="G51" t="str">
            <v>316.00</v>
          </cell>
          <cell r="H51" t="str">
            <v>Misc. Power Plant Equipment</v>
          </cell>
          <cell r="I51">
            <v>1204187.6200000001</v>
          </cell>
        </row>
        <row r="52">
          <cell r="A52" t="str">
            <v xml:space="preserve">0; </v>
          </cell>
          <cell r="F52" t="str">
            <v>HAYDEN PLANT Total</v>
          </cell>
          <cell r="I52">
            <v>81384009.900000006</v>
          </cell>
        </row>
        <row r="53">
          <cell r="A53" t="str">
            <v>31020; 108</v>
          </cell>
          <cell r="B53" t="str">
            <v>108</v>
          </cell>
          <cell r="C53" t="str">
            <v>S</v>
          </cell>
          <cell r="E53">
            <v>300305</v>
          </cell>
          <cell r="F53" t="str">
            <v>HUNTER PLANT</v>
          </cell>
          <cell r="G53" t="str">
            <v>310.20</v>
          </cell>
          <cell r="H53" t="str">
            <v>Land Rights</v>
          </cell>
          <cell r="I53">
            <v>246337.54</v>
          </cell>
        </row>
        <row r="54">
          <cell r="A54" t="str">
            <v>31100; 108</v>
          </cell>
          <cell r="B54" t="str">
            <v>108</v>
          </cell>
          <cell r="C54" t="str">
            <v>S</v>
          </cell>
          <cell r="E54">
            <v>300305</v>
          </cell>
          <cell r="F54" t="str">
            <v>HUNTER PLANT</v>
          </cell>
          <cell r="G54" t="str">
            <v>311.00</v>
          </cell>
          <cell r="H54" t="str">
            <v>Structures &amp; Improvements</v>
          </cell>
          <cell r="I54">
            <v>206941130.49000001</v>
          </cell>
        </row>
        <row r="55">
          <cell r="A55" t="str">
            <v>31200; 108</v>
          </cell>
          <cell r="B55" t="str">
            <v>108</v>
          </cell>
          <cell r="C55" t="str">
            <v>S</v>
          </cell>
          <cell r="E55">
            <v>300305</v>
          </cell>
          <cell r="F55" t="str">
            <v>HUNTER PLANT</v>
          </cell>
          <cell r="G55" t="str">
            <v>312.00</v>
          </cell>
          <cell r="H55" t="str">
            <v>Boiler Plant Equipment</v>
          </cell>
          <cell r="I55">
            <v>632231547.27999997</v>
          </cell>
        </row>
        <row r="56">
          <cell r="A56" t="str">
            <v>31400; 108</v>
          </cell>
          <cell r="B56" t="str">
            <v>108</v>
          </cell>
          <cell r="C56" t="str">
            <v>S</v>
          </cell>
          <cell r="E56">
            <v>300305</v>
          </cell>
          <cell r="F56" t="str">
            <v>HUNTER PLANT</v>
          </cell>
          <cell r="G56" t="str">
            <v>314.00</v>
          </cell>
          <cell r="H56" t="str">
            <v>Turbogenerator Units</v>
          </cell>
          <cell r="I56">
            <v>189228621.09999999</v>
          </cell>
        </row>
        <row r="57">
          <cell r="A57" t="str">
            <v>31500; 108</v>
          </cell>
          <cell r="B57" t="str">
            <v>108</v>
          </cell>
          <cell r="C57" t="str">
            <v>S</v>
          </cell>
          <cell r="E57">
            <v>300305</v>
          </cell>
          <cell r="F57" t="str">
            <v>HUNTER PLANT</v>
          </cell>
          <cell r="G57" t="str">
            <v>315.00</v>
          </cell>
          <cell r="H57" t="str">
            <v>Accessory Electric Equipment</v>
          </cell>
          <cell r="I57">
            <v>98505362.329999998</v>
          </cell>
        </row>
        <row r="58">
          <cell r="A58" t="str">
            <v>31600; 108</v>
          </cell>
          <cell r="B58" t="str">
            <v>108</v>
          </cell>
          <cell r="C58" t="str">
            <v>S</v>
          </cell>
          <cell r="E58">
            <v>300305</v>
          </cell>
          <cell r="F58" t="str">
            <v>HUNTER PLANT</v>
          </cell>
          <cell r="G58" t="str">
            <v>316.00</v>
          </cell>
          <cell r="H58" t="str">
            <v>Misc. Power Plant Equipment</v>
          </cell>
          <cell r="I58">
            <v>3645567.81</v>
          </cell>
        </row>
        <row r="59">
          <cell r="A59" t="str">
            <v xml:space="preserve">0; </v>
          </cell>
          <cell r="F59" t="str">
            <v>HUNTER PLANT Total</v>
          </cell>
          <cell r="I59">
            <v>1130798566.55</v>
          </cell>
        </row>
        <row r="60">
          <cell r="A60" t="str">
            <v>31100; 109</v>
          </cell>
          <cell r="B60" t="str">
            <v>109</v>
          </cell>
          <cell r="C60" t="str">
            <v>S</v>
          </cell>
          <cell r="E60">
            <v>280282</v>
          </cell>
          <cell r="F60" t="str">
            <v>HUNTINGTON PLANT</v>
          </cell>
          <cell r="G60" t="str">
            <v>311.00</v>
          </cell>
          <cell r="H60" t="str">
            <v>Structures &amp; Improvements</v>
          </cell>
          <cell r="I60">
            <v>116716543.27</v>
          </cell>
        </row>
        <row r="61">
          <cell r="A61" t="str">
            <v>31200; 109</v>
          </cell>
          <cell r="B61" t="str">
            <v>109</v>
          </cell>
          <cell r="C61" t="str">
            <v>S</v>
          </cell>
          <cell r="E61">
            <v>280282</v>
          </cell>
          <cell r="F61" t="str">
            <v>HUNTINGTON PLANT</v>
          </cell>
          <cell r="G61" t="str">
            <v>312.00</v>
          </cell>
          <cell r="H61" t="str">
            <v>Boiler Plant Equipment</v>
          </cell>
          <cell r="I61">
            <v>527118936.17000002</v>
          </cell>
        </row>
        <row r="62">
          <cell r="A62" t="str">
            <v>31400; 109</v>
          </cell>
          <cell r="B62" t="str">
            <v>109</v>
          </cell>
          <cell r="C62" t="str">
            <v>S</v>
          </cell>
          <cell r="E62">
            <v>280282</v>
          </cell>
          <cell r="F62" t="str">
            <v>HUNTINGTON PLANT</v>
          </cell>
          <cell r="G62" t="str">
            <v>314.00</v>
          </cell>
          <cell r="H62" t="str">
            <v>Turbogenerator Units</v>
          </cell>
          <cell r="I62">
            <v>122867593.25</v>
          </cell>
        </row>
        <row r="63">
          <cell r="A63" t="str">
            <v>31500; 109</v>
          </cell>
          <cell r="B63" t="str">
            <v>109</v>
          </cell>
          <cell r="C63" t="str">
            <v>S</v>
          </cell>
          <cell r="E63">
            <v>280282</v>
          </cell>
          <cell r="F63" t="str">
            <v>HUNTINGTON PLANT</v>
          </cell>
          <cell r="G63" t="str">
            <v>315.00</v>
          </cell>
          <cell r="H63" t="str">
            <v>Accessory Electric Equipment</v>
          </cell>
          <cell r="I63">
            <v>46421368.829999998</v>
          </cell>
        </row>
        <row r="64">
          <cell r="A64" t="str">
            <v>31600; 109</v>
          </cell>
          <cell r="B64" t="str">
            <v>109</v>
          </cell>
          <cell r="C64" t="str">
            <v>S</v>
          </cell>
          <cell r="E64">
            <v>280282</v>
          </cell>
          <cell r="F64" t="str">
            <v>HUNTINGTON PLANT</v>
          </cell>
          <cell r="G64" t="str">
            <v>316.00</v>
          </cell>
          <cell r="H64" t="str">
            <v>Misc. Power Plant Equipment</v>
          </cell>
          <cell r="I64">
            <v>2717959.41</v>
          </cell>
        </row>
        <row r="65">
          <cell r="A65" t="str">
            <v xml:space="preserve">0; </v>
          </cell>
          <cell r="F65" t="str">
            <v>HUNTINGTON PLANT Total</v>
          </cell>
          <cell r="I65">
            <v>815842400.93000007</v>
          </cell>
        </row>
        <row r="66">
          <cell r="A66" t="str">
            <v>31100; 191</v>
          </cell>
          <cell r="B66" t="str">
            <v>191</v>
          </cell>
          <cell r="C66" t="str">
            <v>S</v>
          </cell>
          <cell r="E66">
            <v>220000</v>
          </cell>
          <cell r="F66" t="str">
            <v>JAMES RIVER PLANT</v>
          </cell>
          <cell r="G66" t="str">
            <v>311.00</v>
          </cell>
          <cell r="H66" t="str">
            <v>Structures &amp; Improvements</v>
          </cell>
          <cell r="I66">
            <v>5733734.1399999997</v>
          </cell>
        </row>
        <row r="67">
          <cell r="A67" t="str">
            <v>31200; 191</v>
          </cell>
          <cell r="B67" t="str">
            <v>191</v>
          </cell>
          <cell r="C67" t="str">
            <v>S</v>
          </cell>
          <cell r="E67">
            <v>220000</v>
          </cell>
          <cell r="F67" t="str">
            <v>JAMES RIVER PLANT</v>
          </cell>
          <cell r="G67" t="str">
            <v>312.00</v>
          </cell>
          <cell r="H67" t="str">
            <v>Boiler Plant Equipment</v>
          </cell>
          <cell r="I67">
            <v>5798092.3600000003</v>
          </cell>
        </row>
        <row r="68">
          <cell r="A68" t="str">
            <v>31400; 191</v>
          </cell>
          <cell r="B68" t="str">
            <v>191</v>
          </cell>
          <cell r="C68" t="str">
            <v>S</v>
          </cell>
          <cell r="E68">
            <v>220000</v>
          </cell>
          <cell r="F68" t="str">
            <v>JAMES RIVER PLANT</v>
          </cell>
          <cell r="G68" t="str">
            <v>314.00</v>
          </cell>
          <cell r="H68" t="str">
            <v>Turbogenerator Units</v>
          </cell>
          <cell r="I68">
            <v>18616437.710000001</v>
          </cell>
        </row>
        <row r="69">
          <cell r="A69" t="str">
            <v>31500; 191</v>
          </cell>
          <cell r="B69" t="str">
            <v>191</v>
          </cell>
          <cell r="C69" t="str">
            <v>S</v>
          </cell>
          <cell r="E69">
            <v>220000</v>
          </cell>
          <cell r="F69" t="str">
            <v>JAMES RIVER PLANT</v>
          </cell>
          <cell r="G69" t="str">
            <v>315.00</v>
          </cell>
          <cell r="H69" t="str">
            <v>Accessory Electric Equipment</v>
          </cell>
          <cell r="I69">
            <v>4302275.7699999996</v>
          </cell>
        </row>
        <row r="70">
          <cell r="A70" t="str">
            <v xml:space="preserve">0; </v>
          </cell>
          <cell r="F70" t="str">
            <v>JAMES RIVER PLANT Total</v>
          </cell>
          <cell r="I70">
            <v>34450539.980000004</v>
          </cell>
        </row>
        <row r="71">
          <cell r="A71" t="str">
            <v>31020; 110</v>
          </cell>
          <cell r="B71" t="str">
            <v>110</v>
          </cell>
          <cell r="C71" t="str">
            <v>S</v>
          </cell>
          <cell r="E71">
            <v>517000</v>
          </cell>
          <cell r="F71" t="str">
            <v>JIM BRIDGER PLANT</v>
          </cell>
          <cell r="G71" t="str">
            <v>310.20</v>
          </cell>
          <cell r="H71" t="str">
            <v>Land Rights</v>
          </cell>
          <cell r="I71">
            <v>281111.09999999998</v>
          </cell>
        </row>
        <row r="72">
          <cell r="A72" t="str">
            <v>31100; 110</v>
          </cell>
          <cell r="B72" t="str">
            <v>110</v>
          </cell>
          <cell r="C72" t="str">
            <v>S</v>
          </cell>
          <cell r="E72">
            <v>517000</v>
          </cell>
          <cell r="F72" t="str">
            <v>JIM BRIDGER PLANT</v>
          </cell>
          <cell r="G72" t="str">
            <v>311.00</v>
          </cell>
          <cell r="H72" t="str">
            <v>Structures &amp; Improvements</v>
          </cell>
          <cell r="I72">
            <v>140256250.56</v>
          </cell>
        </row>
        <row r="73">
          <cell r="A73" t="str">
            <v>31200; 110</v>
          </cell>
          <cell r="B73" t="str">
            <v>110</v>
          </cell>
          <cell r="C73" t="str">
            <v>S</v>
          </cell>
          <cell r="E73">
            <v>517000</v>
          </cell>
          <cell r="F73" t="str">
            <v>JIM BRIDGER PLANT</v>
          </cell>
          <cell r="G73" t="str">
            <v>312.00</v>
          </cell>
          <cell r="H73" t="str">
            <v>Boiler Plant Equipment</v>
          </cell>
          <cell r="I73">
            <v>675358589.64999998</v>
          </cell>
        </row>
        <row r="74">
          <cell r="A74" t="str">
            <v>31400; 110</v>
          </cell>
          <cell r="B74" t="str">
            <v>110</v>
          </cell>
          <cell r="C74" t="str">
            <v>S</v>
          </cell>
          <cell r="E74">
            <v>517000</v>
          </cell>
          <cell r="F74" t="str">
            <v>JIM BRIDGER PLANT</v>
          </cell>
          <cell r="G74" t="str">
            <v>314.00</v>
          </cell>
          <cell r="H74" t="str">
            <v>Turbogenerator Units</v>
          </cell>
          <cell r="I74">
            <v>175249865.94</v>
          </cell>
        </row>
        <row r="75">
          <cell r="A75" t="str">
            <v>31500; 110</v>
          </cell>
          <cell r="B75" t="str">
            <v>110</v>
          </cell>
          <cell r="C75" t="str">
            <v>S</v>
          </cell>
          <cell r="E75">
            <v>517000</v>
          </cell>
          <cell r="F75" t="str">
            <v>JIM BRIDGER PLANT</v>
          </cell>
          <cell r="G75" t="str">
            <v>315.00</v>
          </cell>
          <cell r="H75" t="str">
            <v>Accessory Electric Equipment</v>
          </cell>
          <cell r="I75">
            <v>58882346.939999998</v>
          </cell>
        </row>
        <row r="76">
          <cell r="A76" t="str">
            <v>31600; 110</v>
          </cell>
          <cell r="B76" t="str">
            <v>110</v>
          </cell>
          <cell r="C76" t="str">
            <v>S</v>
          </cell>
          <cell r="E76">
            <v>517000</v>
          </cell>
          <cell r="F76" t="str">
            <v>JIM BRIDGER PLANT</v>
          </cell>
          <cell r="G76" t="str">
            <v>316.00</v>
          </cell>
          <cell r="H76" t="str">
            <v>Misc. Power Plant Equipment</v>
          </cell>
          <cell r="I76">
            <v>3722954.18</v>
          </cell>
        </row>
        <row r="77">
          <cell r="A77" t="str">
            <v xml:space="preserve">0; </v>
          </cell>
          <cell r="F77" t="str">
            <v>JIM BRIDGER PLANT Total</v>
          </cell>
          <cell r="I77">
            <v>1053751118.37</v>
          </cell>
        </row>
        <row r="78">
          <cell r="A78" t="str">
            <v>31020; 111</v>
          </cell>
          <cell r="B78" t="str">
            <v>111</v>
          </cell>
          <cell r="C78" t="str">
            <v>S</v>
          </cell>
          <cell r="E78">
            <v>270273</v>
          </cell>
          <cell r="F78" t="str">
            <v>NAUGHTON PLANT</v>
          </cell>
          <cell r="G78" t="str">
            <v>310.20</v>
          </cell>
          <cell r="H78" t="str">
            <v>Land Rights</v>
          </cell>
          <cell r="I78">
            <v>15015.87</v>
          </cell>
        </row>
        <row r="79">
          <cell r="A79" t="str">
            <v>31100; 111</v>
          </cell>
          <cell r="B79" t="str">
            <v>111</v>
          </cell>
          <cell r="C79" t="str">
            <v>S</v>
          </cell>
          <cell r="E79">
            <v>270273</v>
          </cell>
          <cell r="F79" t="str">
            <v>NAUGHTON PLANT</v>
          </cell>
          <cell r="G79" t="str">
            <v>311.00</v>
          </cell>
          <cell r="H79" t="str">
            <v>Structures &amp; Improvements</v>
          </cell>
          <cell r="I79">
            <v>70399222.079999998</v>
          </cell>
        </row>
        <row r="80">
          <cell r="A80" t="str">
            <v>31200; 111</v>
          </cell>
          <cell r="B80" t="str">
            <v>111</v>
          </cell>
          <cell r="C80" t="str">
            <v>S</v>
          </cell>
          <cell r="E80">
            <v>270273</v>
          </cell>
          <cell r="F80" t="str">
            <v>NAUGHTON PLANT</v>
          </cell>
          <cell r="G80" t="str">
            <v>312.00</v>
          </cell>
          <cell r="H80" t="str">
            <v>Boiler Plant Equipment</v>
          </cell>
          <cell r="I80">
            <v>443090329.81</v>
          </cell>
        </row>
        <row r="81">
          <cell r="A81" t="str">
            <v>31400; 111</v>
          </cell>
          <cell r="B81" t="str">
            <v>111</v>
          </cell>
          <cell r="C81" t="str">
            <v>S</v>
          </cell>
          <cell r="E81">
            <v>270273</v>
          </cell>
          <cell r="F81" t="str">
            <v>NAUGHTON PLANT</v>
          </cell>
          <cell r="G81" t="str">
            <v>314.00</v>
          </cell>
          <cell r="H81" t="str">
            <v>Turbogenerator Units</v>
          </cell>
          <cell r="I81">
            <v>76375657.129999995</v>
          </cell>
        </row>
        <row r="82">
          <cell r="A82" t="str">
            <v>31500; 111</v>
          </cell>
          <cell r="B82" t="str">
            <v>111</v>
          </cell>
          <cell r="C82" t="str">
            <v>S</v>
          </cell>
          <cell r="E82">
            <v>270273</v>
          </cell>
          <cell r="F82" t="str">
            <v>NAUGHTON PLANT</v>
          </cell>
          <cell r="G82" t="str">
            <v>315.00</v>
          </cell>
          <cell r="H82" t="str">
            <v>Accessory Electric Equipment</v>
          </cell>
          <cell r="I82">
            <v>23006767.68</v>
          </cell>
        </row>
        <row r="83">
          <cell r="A83" t="str">
            <v>31600; 111</v>
          </cell>
          <cell r="B83" t="str">
            <v>111</v>
          </cell>
          <cell r="C83" t="str">
            <v>S</v>
          </cell>
          <cell r="E83">
            <v>270273</v>
          </cell>
          <cell r="F83" t="str">
            <v>NAUGHTON PLANT</v>
          </cell>
          <cell r="G83" t="str">
            <v>316.00</v>
          </cell>
          <cell r="H83" t="str">
            <v>Misc. Power Plant Equipment</v>
          </cell>
          <cell r="I83">
            <v>2011397.3</v>
          </cell>
        </row>
        <row r="84">
          <cell r="A84" t="str">
            <v xml:space="preserve">0; </v>
          </cell>
          <cell r="F84" t="str">
            <v>NAUGHTON PLANT Total</v>
          </cell>
          <cell r="I84">
            <v>614898389.86999989</v>
          </cell>
        </row>
        <row r="85">
          <cell r="A85" t="str">
            <v>31020; 112</v>
          </cell>
          <cell r="B85" t="str">
            <v>112</v>
          </cell>
          <cell r="C85" t="str">
            <v>S</v>
          </cell>
          <cell r="E85">
            <v>519000</v>
          </cell>
          <cell r="F85" t="str">
            <v>WYODAK PLANT</v>
          </cell>
          <cell r="G85" t="str">
            <v>310.20</v>
          </cell>
          <cell r="H85" t="str">
            <v>Land Rights</v>
          </cell>
          <cell r="I85">
            <v>164796.79999999999</v>
          </cell>
        </row>
        <row r="86">
          <cell r="A86" t="str">
            <v>31100; 112</v>
          </cell>
          <cell r="B86" t="str">
            <v>112</v>
          </cell>
          <cell r="C86" t="str">
            <v>S</v>
          </cell>
          <cell r="E86">
            <v>519000</v>
          </cell>
          <cell r="F86" t="str">
            <v>WYODAK PLANT</v>
          </cell>
          <cell r="G86" t="str">
            <v>311.00</v>
          </cell>
          <cell r="H86" t="str">
            <v>Structures &amp; Improvements</v>
          </cell>
          <cell r="I86">
            <v>51317577.18</v>
          </cell>
        </row>
        <row r="87">
          <cell r="A87" t="str">
            <v>31200; 112</v>
          </cell>
          <cell r="B87" t="str">
            <v>112</v>
          </cell>
          <cell r="C87" t="str">
            <v>S</v>
          </cell>
          <cell r="E87">
            <v>519000</v>
          </cell>
          <cell r="F87" t="str">
            <v>WYODAK PLANT</v>
          </cell>
          <cell r="G87" t="str">
            <v>312.00</v>
          </cell>
          <cell r="H87" t="str">
            <v>Boiler Plant Equipment</v>
          </cell>
          <cell r="I87">
            <v>300866077.38</v>
          </cell>
        </row>
        <row r="88">
          <cell r="A88" t="str">
            <v>31400; 112</v>
          </cell>
          <cell r="B88" t="str">
            <v>112</v>
          </cell>
          <cell r="C88" t="str">
            <v>S</v>
          </cell>
          <cell r="E88">
            <v>519000</v>
          </cell>
          <cell r="F88" t="str">
            <v>WYODAK PLANT</v>
          </cell>
          <cell r="G88" t="str">
            <v>314.00</v>
          </cell>
          <cell r="H88" t="str">
            <v>Turbogenerator Units</v>
          </cell>
          <cell r="I88">
            <v>64048524.350000001</v>
          </cell>
        </row>
        <row r="89">
          <cell r="A89" t="str">
            <v>31500; 112</v>
          </cell>
          <cell r="B89" t="str">
            <v>112</v>
          </cell>
          <cell r="C89" t="str">
            <v>S</v>
          </cell>
          <cell r="E89">
            <v>519000</v>
          </cell>
          <cell r="F89" t="str">
            <v>WYODAK PLANT</v>
          </cell>
          <cell r="G89" t="str">
            <v>315.00</v>
          </cell>
          <cell r="H89" t="str">
            <v>Accessory Electric Equipment</v>
          </cell>
          <cell r="I89">
            <v>28129327.460000001</v>
          </cell>
        </row>
        <row r="90">
          <cell r="A90" t="str">
            <v>31600; 112</v>
          </cell>
          <cell r="B90" t="str">
            <v>112</v>
          </cell>
          <cell r="C90" t="str">
            <v>S</v>
          </cell>
          <cell r="E90">
            <v>519000</v>
          </cell>
          <cell r="F90" t="str">
            <v>WYODAK PLANT</v>
          </cell>
          <cell r="G90" t="str">
            <v>316.00</v>
          </cell>
          <cell r="H90" t="str">
            <v>Misc. Power Plant Equipment</v>
          </cell>
          <cell r="I90">
            <v>1231113.42</v>
          </cell>
        </row>
        <row r="91">
          <cell r="A91" t="str">
            <v xml:space="preserve">0; </v>
          </cell>
          <cell r="F91" t="str">
            <v>WYODAK PLANT Total</v>
          </cell>
          <cell r="I91">
            <v>445757416.59000003</v>
          </cell>
        </row>
        <row r="92">
          <cell r="A92" t="str">
            <v>31030; 101</v>
          </cell>
          <cell r="B92" t="str">
            <v>101</v>
          </cell>
          <cell r="C92" t="str">
            <v>S</v>
          </cell>
          <cell r="E92">
            <v>250252</v>
          </cell>
          <cell r="F92" t="str">
            <v>Water Rights</v>
          </cell>
          <cell r="G92" t="str">
            <v>310.30</v>
          </cell>
          <cell r="H92" t="str">
            <v>CARBON PLANT</v>
          </cell>
          <cell r="I92">
            <v>865460.63</v>
          </cell>
        </row>
        <row r="93">
          <cell r="A93" t="str">
            <v>31030; 105</v>
          </cell>
          <cell r="B93" t="str">
            <v>105</v>
          </cell>
          <cell r="C93" t="str">
            <v>S</v>
          </cell>
          <cell r="E93">
            <v>514000</v>
          </cell>
          <cell r="F93" t="str">
            <v>Water Rights</v>
          </cell>
          <cell r="G93" t="str">
            <v>310.30</v>
          </cell>
          <cell r="H93" t="str">
            <v>DAVE JOHNSTON PLANT</v>
          </cell>
          <cell r="I93">
            <v>9700996.6099999994</v>
          </cell>
        </row>
        <row r="94">
          <cell r="A94" t="str">
            <v>31030; 106</v>
          </cell>
          <cell r="B94" t="str">
            <v>106</v>
          </cell>
          <cell r="C94" t="str">
            <v>S</v>
          </cell>
          <cell r="E94">
            <v>260263</v>
          </cell>
          <cell r="F94" t="str">
            <v>Water Rights</v>
          </cell>
          <cell r="G94" t="str">
            <v>310.30</v>
          </cell>
          <cell r="H94" t="str">
            <v>GADSBY PLANT</v>
          </cell>
          <cell r="I94">
            <v>8138.01</v>
          </cell>
        </row>
        <row r="95">
          <cell r="A95" t="str">
            <v>31030; 108</v>
          </cell>
          <cell r="B95" t="str">
            <v>108</v>
          </cell>
          <cell r="C95" t="str">
            <v>S</v>
          </cell>
          <cell r="E95">
            <v>300305</v>
          </cell>
          <cell r="F95" t="str">
            <v>Water Rights</v>
          </cell>
          <cell r="G95" t="str">
            <v>310.30</v>
          </cell>
          <cell r="H95" t="str">
            <v>HUNTER PLANT</v>
          </cell>
          <cell r="I95">
            <v>24271831.300000001</v>
          </cell>
        </row>
        <row r="96">
          <cell r="A96" t="str">
            <v>31030; 109</v>
          </cell>
          <cell r="B96" t="str">
            <v>109</v>
          </cell>
          <cell r="C96" t="str">
            <v>S</v>
          </cell>
          <cell r="E96">
            <v>280282</v>
          </cell>
          <cell r="F96" t="str">
            <v>Water Rights</v>
          </cell>
          <cell r="G96" t="str">
            <v>310.30</v>
          </cell>
          <cell r="H96" t="str">
            <v>HUNTINGTON PLANT</v>
          </cell>
          <cell r="I96">
            <v>1471639</v>
          </cell>
        </row>
        <row r="97">
          <cell r="A97" t="str">
            <v>31030; 110</v>
          </cell>
          <cell r="B97" t="str">
            <v>110</v>
          </cell>
          <cell r="C97" t="str">
            <v>S</v>
          </cell>
          <cell r="E97">
            <v>517000</v>
          </cell>
          <cell r="F97" t="str">
            <v>Water Rights</v>
          </cell>
          <cell r="G97" t="str">
            <v>310.30</v>
          </cell>
          <cell r="H97" t="str">
            <v>JIM BRIDGER PLANT</v>
          </cell>
          <cell r="I97">
            <v>171270</v>
          </cell>
        </row>
        <row r="98">
          <cell r="A98" t="str">
            <v>31030; 111</v>
          </cell>
          <cell r="B98" t="str">
            <v>111</v>
          </cell>
          <cell r="C98" t="str">
            <v>S</v>
          </cell>
          <cell r="E98">
            <v>270273</v>
          </cell>
          <cell r="F98" t="str">
            <v>Water Rights</v>
          </cell>
          <cell r="G98" t="str">
            <v>310.30</v>
          </cell>
          <cell r="H98" t="str">
            <v>NAUGHTON PLANT</v>
          </cell>
          <cell r="I98">
            <v>690.97</v>
          </cell>
        </row>
        <row r="99">
          <cell r="A99" t="str">
            <v>31030; 112</v>
          </cell>
          <cell r="B99" t="str">
            <v>112</v>
          </cell>
          <cell r="C99" t="str">
            <v>S</v>
          </cell>
          <cell r="E99">
            <v>519000</v>
          </cell>
          <cell r="F99" t="str">
            <v>Water Rights</v>
          </cell>
          <cell r="G99" t="str">
            <v>310.30</v>
          </cell>
          <cell r="H99" t="str">
            <v>WYODAK PLANT</v>
          </cell>
          <cell r="I99">
            <v>13496.8</v>
          </cell>
        </row>
        <row r="100">
          <cell r="A100" t="str">
            <v xml:space="preserve">0; </v>
          </cell>
          <cell r="F100" t="str">
            <v>Water Rights Total</v>
          </cell>
          <cell r="I100">
            <v>36503523.319999993</v>
          </cell>
        </row>
        <row r="101">
          <cell r="A101" t="str">
            <v xml:space="preserve">0; </v>
          </cell>
          <cell r="C101" t="str">
            <v>S Total</v>
          </cell>
          <cell r="I101">
            <v>6310917127.5500002</v>
          </cell>
        </row>
        <row r="102">
          <cell r="A102" t="str">
            <v>33020; 301</v>
          </cell>
          <cell r="B102" t="str">
            <v>301</v>
          </cell>
          <cell r="C102" t="str">
            <v>H</v>
          </cell>
          <cell r="E102">
            <v>2381</v>
          </cell>
          <cell r="F102" t="str">
            <v>ASHTON / ST ANTHONY LICENSE (2381)</v>
          </cell>
          <cell r="G102" t="str">
            <v>330.20</v>
          </cell>
          <cell r="H102" t="str">
            <v>Land Rights</v>
          </cell>
          <cell r="I102">
            <v>28699.78</v>
          </cell>
        </row>
        <row r="103">
          <cell r="A103" t="str">
            <v>33100; 301</v>
          </cell>
          <cell r="B103" t="str">
            <v>301</v>
          </cell>
          <cell r="C103" t="str">
            <v>H</v>
          </cell>
          <cell r="E103">
            <v>2381</v>
          </cell>
          <cell r="F103" t="str">
            <v>ASHTON / ST ANTHONY LICENSE (2381)</v>
          </cell>
          <cell r="G103" t="str">
            <v>331.00</v>
          </cell>
          <cell r="H103" t="str">
            <v>Structures &amp; Improvements</v>
          </cell>
          <cell r="I103">
            <v>1179468.81</v>
          </cell>
        </row>
        <row r="104">
          <cell r="A104" t="str">
            <v>33200; 301</v>
          </cell>
          <cell r="B104" t="str">
            <v>301</v>
          </cell>
          <cell r="C104" t="str">
            <v>H</v>
          </cell>
          <cell r="E104">
            <v>2381</v>
          </cell>
          <cell r="F104" t="str">
            <v>ASHTON / ST ANTHONY LICENSE (2381)</v>
          </cell>
          <cell r="G104" t="str">
            <v>332.00</v>
          </cell>
          <cell r="H104" t="str">
            <v>Reservoirs, Dams &amp; Waterways</v>
          </cell>
          <cell r="I104">
            <v>14951743.140000001</v>
          </cell>
        </row>
        <row r="105">
          <cell r="A105" t="str">
            <v>33300; 301</v>
          </cell>
          <cell r="B105" t="str">
            <v>301</v>
          </cell>
          <cell r="C105" t="str">
            <v>H</v>
          </cell>
          <cell r="E105">
            <v>2381</v>
          </cell>
          <cell r="F105" t="str">
            <v>ASHTON / ST ANTHONY LICENSE (2381)</v>
          </cell>
          <cell r="G105" t="str">
            <v>333.00</v>
          </cell>
          <cell r="H105" t="str">
            <v>Waterwheels, Turbines &amp; Generators</v>
          </cell>
          <cell r="I105">
            <v>2448998.34</v>
          </cell>
        </row>
        <row r="106">
          <cell r="A106" t="str">
            <v>33400; 301</v>
          </cell>
          <cell r="B106" t="str">
            <v>301</v>
          </cell>
          <cell r="C106" t="str">
            <v>H</v>
          </cell>
          <cell r="E106">
            <v>2381</v>
          </cell>
          <cell r="F106" t="str">
            <v>ASHTON / ST ANTHONY LICENSE (2381)</v>
          </cell>
          <cell r="G106" t="str">
            <v>334.00</v>
          </cell>
          <cell r="H106" t="str">
            <v>Accessory Electric Equipment</v>
          </cell>
          <cell r="I106">
            <v>1385149.56</v>
          </cell>
        </row>
        <row r="107">
          <cell r="A107" t="str">
            <v>33500; 301</v>
          </cell>
          <cell r="B107" t="str">
            <v>301</v>
          </cell>
          <cell r="C107" t="str">
            <v>H</v>
          </cell>
          <cell r="E107">
            <v>2381</v>
          </cell>
          <cell r="F107" t="str">
            <v>ASHTON / ST ANTHONY LICENSE (2381)</v>
          </cell>
          <cell r="G107" t="str">
            <v>335.00</v>
          </cell>
          <cell r="H107" t="str">
            <v>Misc. Power Plant Equipment</v>
          </cell>
          <cell r="I107">
            <v>8649.9699999999993</v>
          </cell>
        </row>
        <row r="108">
          <cell r="A108" t="str">
            <v>33600; 301</v>
          </cell>
          <cell r="B108" t="str">
            <v>301</v>
          </cell>
          <cell r="C108" t="str">
            <v>H</v>
          </cell>
          <cell r="E108">
            <v>2381</v>
          </cell>
          <cell r="F108" t="str">
            <v>ASHTON / ST ANTHONY LICENSE (2381)</v>
          </cell>
          <cell r="G108" t="str">
            <v>336.00</v>
          </cell>
          <cell r="H108" t="str">
            <v>Roads, Railroads &amp; Bridges</v>
          </cell>
          <cell r="I108">
            <v>744.3</v>
          </cell>
        </row>
        <row r="109">
          <cell r="A109" t="str">
            <v xml:space="preserve">0; </v>
          </cell>
          <cell r="F109" t="str">
            <v>ASHTON / ST ANTHONY LICENSE (2381) Total</v>
          </cell>
          <cell r="I109">
            <v>20003453.899999999</v>
          </cell>
        </row>
        <row r="110">
          <cell r="A110" t="str">
            <v>33020; 302</v>
          </cell>
          <cell r="B110" t="str">
            <v>302</v>
          </cell>
          <cell r="C110" t="str">
            <v>H</v>
          </cell>
          <cell r="E110">
            <v>20</v>
          </cell>
          <cell r="F110" t="str">
            <v>BEAR RIVER LICENSE (20)</v>
          </cell>
          <cell r="G110" t="str">
            <v>330.20</v>
          </cell>
          <cell r="H110" t="str">
            <v>Land Rights</v>
          </cell>
          <cell r="I110">
            <v>5879.43</v>
          </cell>
        </row>
        <row r="111">
          <cell r="A111" t="str">
            <v>33100; 302</v>
          </cell>
          <cell r="B111" t="str">
            <v>302</v>
          </cell>
          <cell r="C111" t="str">
            <v>H</v>
          </cell>
          <cell r="E111">
            <v>20</v>
          </cell>
          <cell r="F111" t="str">
            <v>BEAR RIVER LICENSE (20)</v>
          </cell>
          <cell r="G111" t="str">
            <v>331.00</v>
          </cell>
          <cell r="H111" t="str">
            <v>Structures &amp; Improvements</v>
          </cell>
          <cell r="I111">
            <v>4674162.68</v>
          </cell>
        </row>
        <row r="112">
          <cell r="A112" t="str">
            <v>33200; 302</v>
          </cell>
          <cell r="B112" t="str">
            <v>302</v>
          </cell>
          <cell r="C112" t="str">
            <v>H</v>
          </cell>
          <cell r="E112">
            <v>20</v>
          </cell>
          <cell r="F112" t="str">
            <v>BEAR RIVER LICENSE (20)</v>
          </cell>
          <cell r="G112" t="str">
            <v>332.00</v>
          </cell>
          <cell r="H112" t="str">
            <v>Reservoirs, Dams &amp; Waterways</v>
          </cell>
          <cell r="I112">
            <v>25220204.32</v>
          </cell>
        </row>
        <row r="113">
          <cell r="A113" t="str">
            <v>33300; 302</v>
          </cell>
          <cell r="B113" t="str">
            <v>302</v>
          </cell>
          <cell r="C113" t="str">
            <v>H</v>
          </cell>
          <cell r="E113">
            <v>20</v>
          </cell>
          <cell r="F113" t="str">
            <v>BEAR RIVER LICENSE (20)</v>
          </cell>
          <cell r="G113" t="str">
            <v>333.00</v>
          </cell>
          <cell r="H113" t="str">
            <v>Waterwheels, Turbines &amp; Generators</v>
          </cell>
          <cell r="I113">
            <v>10723401.779999999</v>
          </cell>
        </row>
        <row r="114">
          <cell r="A114" t="str">
            <v>33400; 302</v>
          </cell>
          <cell r="B114" t="str">
            <v>302</v>
          </cell>
          <cell r="C114" t="str">
            <v>H</v>
          </cell>
          <cell r="E114">
            <v>20</v>
          </cell>
          <cell r="F114" t="str">
            <v>BEAR RIVER LICENSE (20)</v>
          </cell>
          <cell r="G114" t="str">
            <v>334.00</v>
          </cell>
          <cell r="H114" t="str">
            <v>Accessory Electric Equipment</v>
          </cell>
          <cell r="I114">
            <v>4114781.19</v>
          </cell>
        </row>
        <row r="115">
          <cell r="A115" t="str">
            <v>33500; 302</v>
          </cell>
          <cell r="B115" t="str">
            <v>302</v>
          </cell>
          <cell r="C115" t="str">
            <v>H</v>
          </cell>
          <cell r="E115">
            <v>20</v>
          </cell>
          <cell r="F115" t="str">
            <v>BEAR RIVER LICENSE (20)</v>
          </cell>
          <cell r="G115" t="str">
            <v>335.00</v>
          </cell>
          <cell r="H115" t="str">
            <v>Misc. Power Plant Equipment</v>
          </cell>
          <cell r="I115">
            <v>82097</v>
          </cell>
        </row>
        <row r="116">
          <cell r="A116" t="str">
            <v>33600; 302</v>
          </cell>
          <cell r="B116" t="str">
            <v>302</v>
          </cell>
          <cell r="C116" t="str">
            <v>H</v>
          </cell>
          <cell r="E116">
            <v>20</v>
          </cell>
          <cell r="F116" t="str">
            <v>BEAR RIVER LICENSE (20)</v>
          </cell>
          <cell r="G116" t="str">
            <v>336.00</v>
          </cell>
          <cell r="H116" t="str">
            <v>Roads, Railroads &amp; Bridges</v>
          </cell>
          <cell r="I116">
            <v>598124.93000000005</v>
          </cell>
        </row>
        <row r="117">
          <cell r="A117" t="str">
            <v xml:space="preserve">0; </v>
          </cell>
          <cell r="F117" t="str">
            <v>BEAR RIVER LICENSE (20) Total</v>
          </cell>
          <cell r="I117">
            <v>45418651.329999998</v>
          </cell>
        </row>
        <row r="118">
          <cell r="A118" t="str">
            <v>33100; 303</v>
          </cell>
          <cell r="B118" t="str">
            <v>303</v>
          </cell>
          <cell r="C118" t="str">
            <v>H</v>
          </cell>
          <cell r="E118">
            <v>23000</v>
          </cell>
          <cell r="F118" t="str">
            <v>BEND (23)</v>
          </cell>
          <cell r="G118" t="str">
            <v>331.00</v>
          </cell>
          <cell r="H118" t="str">
            <v>Structures &amp; Improvements</v>
          </cell>
          <cell r="I118">
            <v>57076.38</v>
          </cell>
        </row>
        <row r="119">
          <cell r="A119" t="str">
            <v>33200; 303</v>
          </cell>
          <cell r="B119" t="str">
            <v>303</v>
          </cell>
          <cell r="C119" t="str">
            <v>H</v>
          </cell>
          <cell r="E119">
            <v>23000</v>
          </cell>
          <cell r="F119" t="str">
            <v>BEND (23)</v>
          </cell>
          <cell r="G119" t="str">
            <v>332.00</v>
          </cell>
          <cell r="H119" t="str">
            <v>Reservoirs, Dams &amp; Waterways</v>
          </cell>
          <cell r="I119">
            <v>532904.86</v>
          </cell>
        </row>
        <row r="120">
          <cell r="A120" t="str">
            <v>33300; 303</v>
          </cell>
          <cell r="B120" t="str">
            <v>303</v>
          </cell>
          <cell r="C120" t="str">
            <v>H</v>
          </cell>
          <cell r="E120">
            <v>23000</v>
          </cell>
          <cell r="F120" t="str">
            <v>BEND (23)</v>
          </cell>
          <cell r="G120" t="str">
            <v>333.00</v>
          </cell>
          <cell r="H120" t="str">
            <v>Waterwheels, Turbines &amp; Generators</v>
          </cell>
          <cell r="I120">
            <v>97110.43</v>
          </cell>
        </row>
        <row r="121">
          <cell r="A121" t="str">
            <v>33400; 303</v>
          </cell>
          <cell r="B121" t="str">
            <v>303</v>
          </cell>
          <cell r="C121" t="str">
            <v>H</v>
          </cell>
          <cell r="E121">
            <v>23000</v>
          </cell>
          <cell r="F121" t="str">
            <v>BEND (23)</v>
          </cell>
          <cell r="G121" t="str">
            <v>334.00</v>
          </cell>
          <cell r="H121" t="str">
            <v>Accessory Electric Equipment</v>
          </cell>
          <cell r="I121">
            <v>627584.39</v>
          </cell>
        </row>
        <row r="122">
          <cell r="A122" t="str">
            <v>33500; 303</v>
          </cell>
          <cell r="B122" t="str">
            <v>303</v>
          </cell>
          <cell r="C122" t="str">
            <v>H</v>
          </cell>
          <cell r="E122">
            <v>23000</v>
          </cell>
          <cell r="F122" t="str">
            <v>BEND (23)</v>
          </cell>
          <cell r="G122" t="str">
            <v>335.00</v>
          </cell>
          <cell r="H122" t="str">
            <v>Misc. Power Plant Equipment</v>
          </cell>
          <cell r="I122">
            <v>15383.82</v>
          </cell>
        </row>
        <row r="123">
          <cell r="A123" t="str">
            <v>33600; 303</v>
          </cell>
          <cell r="B123" t="str">
            <v>303</v>
          </cell>
          <cell r="C123" t="str">
            <v>H</v>
          </cell>
          <cell r="E123">
            <v>23000</v>
          </cell>
          <cell r="F123" t="str">
            <v>BEND (23)</v>
          </cell>
          <cell r="G123" t="str">
            <v>336.00</v>
          </cell>
          <cell r="H123" t="str">
            <v>Roads, Railroads &amp; Bridges</v>
          </cell>
          <cell r="I123">
            <v>174.4</v>
          </cell>
        </row>
        <row r="124">
          <cell r="A124" t="str">
            <v xml:space="preserve">0; </v>
          </cell>
          <cell r="F124" t="str">
            <v>BEND (23) Total</v>
          </cell>
          <cell r="I124">
            <v>1330234.28</v>
          </cell>
        </row>
        <row r="125">
          <cell r="A125" t="str">
            <v>33100; 304</v>
          </cell>
          <cell r="B125" t="str">
            <v>304</v>
          </cell>
          <cell r="C125" t="str">
            <v>H</v>
          </cell>
          <cell r="E125">
            <v>410000</v>
          </cell>
          <cell r="F125" t="str">
            <v>BIG FORK (410)</v>
          </cell>
          <cell r="G125" t="str">
            <v>331.00</v>
          </cell>
          <cell r="H125" t="str">
            <v>Structures &amp; Improvements</v>
          </cell>
          <cell r="I125">
            <v>606391.29</v>
          </cell>
        </row>
        <row r="126">
          <cell r="A126" t="str">
            <v>33200; 304</v>
          </cell>
          <cell r="B126" t="str">
            <v>304</v>
          </cell>
          <cell r="C126" t="str">
            <v>H</v>
          </cell>
          <cell r="E126">
            <v>410000</v>
          </cell>
          <cell r="F126" t="str">
            <v>BIG FORK (410)</v>
          </cell>
          <cell r="G126" t="str">
            <v>332.00</v>
          </cell>
          <cell r="H126" t="str">
            <v>Reservoirs, Dams &amp; Waterways</v>
          </cell>
          <cell r="I126">
            <v>4696998.58</v>
          </cell>
        </row>
        <row r="127">
          <cell r="A127" t="str">
            <v>33300; 304</v>
          </cell>
          <cell r="B127" t="str">
            <v>304</v>
          </cell>
          <cell r="C127" t="str">
            <v>H</v>
          </cell>
          <cell r="E127">
            <v>410000</v>
          </cell>
          <cell r="F127" t="str">
            <v>BIG FORK (410)</v>
          </cell>
          <cell r="G127" t="str">
            <v>333.00</v>
          </cell>
          <cell r="H127" t="str">
            <v>Waterwheels, Turbines &amp; Generators</v>
          </cell>
          <cell r="I127">
            <v>1495500.81</v>
          </cell>
        </row>
        <row r="128">
          <cell r="A128" t="str">
            <v>33400; 304</v>
          </cell>
          <cell r="B128" t="str">
            <v>304</v>
          </cell>
          <cell r="C128" t="str">
            <v>H</v>
          </cell>
          <cell r="E128">
            <v>410000</v>
          </cell>
          <cell r="F128" t="str">
            <v>BIG FORK (410)</v>
          </cell>
          <cell r="G128" t="str">
            <v>334.00</v>
          </cell>
          <cell r="H128" t="str">
            <v>Accessory Electric Equipment</v>
          </cell>
          <cell r="I128">
            <v>300515.20000000001</v>
          </cell>
        </row>
        <row r="129">
          <cell r="A129" t="str">
            <v>33600; 304</v>
          </cell>
          <cell r="B129" t="str">
            <v>304</v>
          </cell>
          <cell r="C129" t="str">
            <v>H</v>
          </cell>
          <cell r="E129">
            <v>410000</v>
          </cell>
          <cell r="F129" t="str">
            <v>BIG FORK (410)</v>
          </cell>
          <cell r="G129" t="str">
            <v>336.00</v>
          </cell>
          <cell r="H129" t="str">
            <v>Roads, Railroads &amp; Bridges</v>
          </cell>
          <cell r="I129">
            <v>232133.05</v>
          </cell>
        </row>
        <row r="130">
          <cell r="A130" t="str">
            <v xml:space="preserve">0; </v>
          </cell>
          <cell r="F130" t="str">
            <v>BIG FORK (410) Total</v>
          </cell>
          <cell r="I130">
            <v>7331538.9299999997</v>
          </cell>
        </row>
        <row r="131">
          <cell r="A131" t="str">
            <v>33020; 305</v>
          </cell>
          <cell r="B131" t="str">
            <v>305</v>
          </cell>
          <cell r="C131" t="str">
            <v>H</v>
          </cell>
          <cell r="E131">
            <v>213000</v>
          </cell>
          <cell r="F131" t="str">
            <v>CONDIT (213)</v>
          </cell>
          <cell r="G131" t="str">
            <v>330.20</v>
          </cell>
          <cell r="H131" t="str">
            <v>Land Rights</v>
          </cell>
          <cell r="I131">
            <v>172.28</v>
          </cell>
        </row>
        <row r="132">
          <cell r="A132" t="str">
            <v>33040; 305</v>
          </cell>
          <cell r="B132" t="str">
            <v>305</v>
          </cell>
          <cell r="C132" t="str">
            <v>H</v>
          </cell>
          <cell r="E132">
            <v>213000</v>
          </cell>
          <cell r="F132" t="str">
            <v>CONDIT (213)</v>
          </cell>
          <cell r="G132" t="str">
            <v>330.40</v>
          </cell>
          <cell r="H132" t="str">
            <v>Flood Rights</v>
          </cell>
          <cell r="I132">
            <v>2963.75</v>
          </cell>
        </row>
        <row r="133">
          <cell r="A133" t="str">
            <v>33100; 305</v>
          </cell>
          <cell r="B133" t="str">
            <v>305</v>
          </cell>
          <cell r="C133" t="str">
            <v>H</v>
          </cell>
          <cell r="E133">
            <v>213000</v>
          </cell>
          <cell r="F133" t="str">
            <v>CONDIT (213)</v>
          </cell>
          <cell r="G133" t="str">
            <v>331.00</v>
          </cell>
          <cell r="H133" t="str">
            <v>Structures &amp; Improvements</v>
          </cell>
          <cell r="I133">
            <v>1038010.77</v>
          </cell>
        </row>
        <row r="134">
          <cell r="A134" t="str">
            <v>33200; 305</v>
          </cell>
          <cell r="B134" t="str">
            <v>305</v>
          </cell>
          <cell r="C134" t="str">
            <v>H</v>
          </cell>
          <cell r="E134">
            <v>213000</v>
          </cell>
          <cell r="F134" t="str">
            <v>CONDIT (213)</v>
          </cell>
          <cell r="G134" t="str">
            <v>332.00</v>
          </cell>
          <cell r="H134" t="str">
            <v>Reservoirs, Dams &amp; Waterways</v>
          </cell>
          <cell r="I134">
            <v>76393.33</v>
          </cell>
        </row>
        <row r="135">
          <cell r="A135" t="str">
            <v>33300; 305</v>
          </cell>
          <cell r="B135" t="str">
            <v>305</v>
          </cell>
          <cell r="C135" t="str">
            <v>H</v>
          </cell>
          <cell r="E135">
            <v>213000</v>
          </cell>
          <cell r="F135" t="str">
            <v>CONDIT (213)</v>
          </cell>
          <cell r="G135" t="str">
            <v>333.00</v>
          </cell>
          <cell r="H135" t="str">
            <v>Waterwheels, Turbines &amp; Generators</v>
          </cell>
          <cell r="I135">
            <v>87928.29</v>
          </cell>
        </row>
        <row r="136">
          <cell r="A136" t="str">
            <v>33400; 305</v>
          </cell>
          <cell r="B136" t="str">
            <v>305</v>
          </cell>
          <cell r="C136" t="str">
            <v>H</v>
          </cell>
          <cell r="E136">
            <v>213000</v>
          </cell>
          <cell r="F136" t="str">
            <v>CONDIT (213)</v>
          </cell>
          <cell r="G136" t="str">
            <v>334.00</v>
          </cell>
          <cell r="H136" t="str">
            <v>Accessory Electric Equipment</v>
          </cell>
          <cell r="I136">
            <v>132519.20000000001</v>
          </cell>
        </row>
        <row r="137">
          <cell r="A137" t="str">
            <v>33500; 305</v>
          </cell>
          <cell r="B137" t="str">
            <v>305</v>
          </cell>
          <cell r="C137" t="str">
            <v>H</v>
          </cell>
          <cell r="E137">
            <v>213000</v>
          </cell>
          <cell r="F137" t="str">
            <v>CONDIT (213)</v>
          </cell>
          <cell r="G137" t="str">
            <v>335.00</v>
          </cell>
          <cell r="H137" t="str">
            <v>Misc. Power Plant Equipment</v>
          </cell>
          <cell r="I137">
            <v>3588.26</v>
          </cell>
        </row>
        <row r="138">
          <cell r="A138" t="str">
            <v>33600; 305</v>
          </cell>
          <cell r="B138" t="str">
            <v>305</v>
          </cell>
          <cell r="C138" t="str">
            <v>H</v>
          </cell>
          <cell r="E138">
            <v>213000</v>
          </cell>
          <cell r="F138" t="str">
            <v>CONDIT (213)</v>
          </cell>
          <cell r="G138" t="str">
            <v>336.00</v>
          </cell>
          <cell r="H138" t="str">
            <v>Roads, Railroads &amp; Bridges</v>
          </cell>
          <cell r="I138">
            <v>59738.080000000002</v>
          </cell>
        </row>
        <row r="139">
          <cell r="A139" t="str">
            <v xml:space="preserve">0; </v>
          </cell>
          <cell r="F139" t="str">
            <v>CONDIT (213) Total</v>
          </cell>
          <cell r="I139">
            <v>1401313.9600000002</v>
          </cell>
        </row>
        <row r="140">
          <cell r="A140" t="str">
            <v>33030; 306</v>
          </cell>
          <cell r="B140" t="str">
            <v>306</v>
          </cell>
          <cell r="C140" t="str">
            <v>H</v>
          </cell>
          <cell r="E140">
            <v>444</v>
          </cell>
          <cell r="F140" t="str">
            <v>CUTLER (444)</v>
          </cell>
          <cell r="G140" t="str">
            <v>330.30</v>
          </cell>
          <cell r="H140" t="str">
            <v>Water Rights</v>
          </cell>
          <cell r="I140">
            <v>4818.3100000000004</v>
          </cell>
        </row>
        <row r="141">
          <cell r="A141" t="str">
            <v>33040; 306</v>
          </cell>
          <cell r="B141" t="str">
            <v>306</v>
          </cell>
          <cell r="C141" t="str">
            <v>H</v>
          </cell>
          <cell r="E141">
            <v>444</v>
          </cell>
          <cell r="F141" t="str">
            <v>CUTLER (444)</v>
          </cell>
          <cell r="G141" t="str">
            <v>330.40</v>
          </cell>
          <cell r="H141" t="str">
            <v>Flood Rights</v>
          </cell>
          <cell r="I141">
            <v>90968.42</v>
          </cell>
        </row>
        <row r="142">
          <cell r="A142" t="str">
            <v>33100; 306</v>
          </cell>
          <cell r="B142" t="str">
            <v>306</v>
          </cell>
          <cell r="C142" t="str">
            <v>H</v>
          </cell>
          <cell r="E142">
            <v>444</v>
          </cell>
          <cell r="F142" t="str">
            <v>CUTLER (444)</v>
          </cell>
          <cell r="G142" t="str">
            <v>331.00</v>
          </cell>
          <cell r="H142" t="str">
            <v>Structures &amp; Improvements</v>
          </cell>
          <cell r="I142">
            <v>3968892.28</v>
          </cell>
        </row>
        <row r="143">
          <cell r="A143" t="str">
            <v>33200; 306</v>
          </cell>
          <cell r="B143" t="str">
            <v>306</v>
          </cell>
          <cell r="C143" t="str">
            <v>H</v>
          </cell>
          <cell r="E143">
            <v>444</v>
          </cell>
          <cell r="F143" t="str">
            <v>CUTLER (444)</v>
          </cell>
          <cell r="G143" t="str">
            <v>332.00</v>
          </cell>
          <cell r="H143" t="str">
            <v>Reservoirs, Dams &amp; Waterways</v>
          </cell>
          <cell r="I143">
            <v>7553630.7599999998</v>
          </cell>
        </row>
        <row r="144">
          <cell r="A144" t="str">
            <v>33300; 306</v>
          </cell>
          <cell r="B144" t="str">
            <v>306</v>
          </cell>
          <cell r="C144" t="str">
            <v>H</v>
          </cell>
          <cell r="E144">
            <v>444</v>
          </cell>
          <cell r="F144" t="str">
            <v>CUTLER (444)</v>
          </cell>
          <cell r="G144" t="str">
            <v>333.00</v>
          </cell>
          <cell r="H144" t="str">
            <v>Waterwheels, Turbines &amp; Generators</v>
          </cell>
          <cell r="I144">
            <v>11999063.029999999</v>
          </cell>
        </row>
        <row r="145">
          <cell r="A145" t="str">
            <v>33400; 306</v>
          </cell>
          <cell r="B145" t="str">
            <v>306</v>
          </cell>
          <cell r="C145" t="str">
            <v>H</v>
          </cell>
          <cell r="E145">
            <v>444</v>
          </cell>
          <cell r="F145" t="str">
            <v>CUTLER (444)</v>
          </cell>
          <cell r="G145" t="str">
            <v>334.00</v>
          </cell>
          <cell r="H145" t="str">
            <v>Accessory Electric Equipment</v>
          </cell>
          <cell r="I145">
            <v>2564703.0099999998</v>
          </cell>
        </row>
        <row r="146">
          <cell r="A146" t="str">
            <v>33500; 306</v>
          </cell>
          <cell r="B146" t="str">
            <v>306</v>
          </cell>
          <cell r="C146" t="str">
            <v>H</v>
          </cell>
          <cell r="E146">
            <v>444</v>
          </cell>
          <cell r="F146" t="str">
            <v>CUTLER (444)</v>
          </cell>
          <cell r="G146" t="str">
            <v>335.00</v>
          </cell>
          <cell r="H146" t="str">
            <v>Misc. Power Plant Equipment</v>
          </cell>
          <cell r="I146">
            <v>12554.11</v>
          </cell>
        </row>
        <row r="147">
          <cell r="A147" t="str">
            <v>33600; 306</v>
          </cell>
          <cell r="B147" t="str">
            <v>306</v>
          </cell>
          <cell r="C147" t="str">
            <v>H</v>
          </cell>
          <cell r="E147">
            <v>444</v>
          </cell>
          <cell r="F147" t="str">
            <v>CUTLER (444)</v>
          </cell>
          <cell r="G147" t="str">
            <v>336.00</v>
          </cell>
          <cell r="H147" t="str">
            <v>Roads, Railroads &amp; Bridges</v>
          </cell>
          <cell r="I147">
            <v>572059.24</v>
          </cell>
        </row>
        <row r="148">
          <cell r="A148" t="str">
            <v xml:space="preserve">0; </v>
          </cell>
          <cell r="F148" t="str">
            <v>CUTLER (444) Total</v>
          </cell>
          <cell r="I148">
            <v>26766689.159999993</v>
          </cell>
        </row>
        <row r="149">
          <cell r="A149" t="str">
            <v>33020; 307</v>
          </cell>
          <cell r="B149" t="str">
            <v>307</v>
          </cell>
          <cell r="C149" t="str">
            <v>H</v>
          </cell>
          <cell r="E149">
            <v>36000</v>
          </cell>
          <cell r="F149" t="str">
            <v>EAGLE POINT (36)</v>
          </cell>
          <cell r="G149" t="str">
            <v>330.20</v>
          </cell>
          <cell r="H149" t="str">
            <v>Land Rights</v>
          </cell>
          <cell r="I149">
            <v>12122.48</v>
          </cell>
        </row>
        <row r="150">
          <cell r="A150" t="str">
            <v>33100; 307</v>
          </cell>
          <cell r="B150" t="str">
            <v>307</v>
          </cell>
          <cell r="C150" t="str">
            <v>H</v>
          </cell>
          <cell r="E150">
            <v>36000</v>
          </cell>
          <cell r="F150" t="str">
            <v>EAGLE POINT (36)</v>
          </cell>
          <cell r="G150" t="str">
            <v>331.00</v>
          </cell>
          <cell r="H150" t="str">
            <v>Structures &amp; Improvements</v>
          </cell>
          <cell r="I150">
            <v>138479.88</v>
          </cell>
        </row>
        <row r="151">
          <cell r="A151" t="str">
            <v>33200; 307</v>
          </cell>
          <cell r="B151" t="str">
            <v>307</v>
          </cell>
          <cell r="C151" t="str">
            <v>H</v>
          </cell>
          <cell r="E151">
            <v>36000</v>
          </cell>
          <cell r="F151" t="str">
            <v>EAGLE POINT (36)</v>
          </cell>
          <cell r="G151" t="str">
            <v>332.00</v>
          </cell>
          <cell r="H151" t="str">
            <v>Reservoirs, Dams &amp; Waterways</v>
          </cell>
          <cell r="I151">
            <v>1227012.53</v>
          </cell>
        </row>
        <row r="152">
          <cell r="A152" t="str">
            <v>33300; 307</v>
          </cell>
          <cell r="B152" t="str">
            <v>307</v>
          </cell>
          <cell r="C152" t="str">
            <v>H</v>
          </cell>
          <cell r="E152">
            <v>36000</v>
          </cell>
          <cell r="F152" t="str">
            <v>EAGLE POINT (36)</v>
          </cell>
          <cell r="G152" t="str">
            <v>333.00</v>
          </cell>
          <cell r="H152" t="str">
            <v>Waterwheels, Turbines &amp; Generators</v>
          </cell>
          <cell r="I152">
            <v>251541.42</v>
          </cell>
        </row>
        <row r="153">
          <cell r="A153" t="str">
            <v>33400; 307</v>
          </cell>
          <cell r="B153" t="str">
            <v>307</v>
          </cell>
          <cell r="C153" t="str">
            <v>H</v>
          </cell>
          <cell r="E153">
            <v>36000</v>
          </cell>
          <cell r="F153" t="str">
            <v>EAGLE POINT (36)</v>
          </cell>
          <cell r="G153" t="str">
            <v>334.00</v>
          </cell>
          <cell r="H153" t="str">
            <v>Accessory Electric Equipment</v>
          </cell>
          <cell r="I153">
            <v>98714.47</v>
          </cell>
        </row>
        <row r="154">
          <cell r="A154" t="str">
            <v>33600; 307</v>
          </cell>
          <cell r="B154" t="str">
            <v>307</v>
          </cell>
          <cell r="C154" t="str">
            <v>H</v>
          </cell>
          <cell r="E154">
            <v>36000</v>
          </cell>
          <cell r="F154" t="str">
            <v>EAGLE POINT (36)</v>
          </cell>
          <cell r="G154" t="str">
            <v>336.00</v>
          </cell>
          <cell r="H154" t="str">
            <v>Roads, Railroads &amp; Bridges</v>
          </cell>
          <cell r="I154">
            <v>105740.65</v>
          </cell>
        </row>
        <row r="155">
          <cell r="A155" t="str">
            <v xml:space="preserve">0; </v>
          </cell>
          <cell r="F155" t="str">
            <v>EAGLE POINT (36) Total</v>
          </cell>
          <cell r="I155">
            <v>1833611.43</v>
          </cell>
        </row>
        <row r="156">
          <cell r="A156" t="str">
            <v>33100; 308</v>
          </cell>
          <cell r="B156" t="str">
            <v>308</v>
          </cell>
          <cell r="C156" t="str">
            <v>H</v>
          </cell>
          <cell r="E156">
            <v>446</v>
          </cell>
          <cell r="F156" t="str">
            <v>FOUNTAIN GREEN (446)</v>
          </cell>
          <cell r="G156" t="str">
            <v>331.00</v>
          </cell>
          <cell r="H156" t="str">
            <v>Structures &amp; Improvements</v>
          </cell>
          <cell r="I156">
            <v>35549.64</v>
          </cell>
        </row>
        <row r="157">
          <cell r="A157" t="str">
            <v>33200; 308</v>
          </cell>
          <cell r="B157" t="str">
            <v>308</v>
          </cell>
          <cell r="C157" t="str">
            <v>H</v>
          </cell>
          <cell r="E157">
            <v>446</v>
          </cell>
          <cell r="F157" t="str">
            <v>FOUNTAIN GREEN (446)</v>
          </cell>
          <cell r="G157" t="str">
            <v>332.00</v>
          </cell>
          <cell r="H157" t="str">
            <v>Reservoirs, Dams &amp; Waterways</v>
          </cell>
          <cell r="I157">
            <v>318832.62</v>
          </cell>
        </row>
        <row r="158">
          <cell r="A158" t="str">
            <v>33300; 308</v>
          </cell>
          <cell r="B158" t="str">
            <v>308</v>
          </cell>
          <cell r="C158" t="str">
            <v>H</v>
          </cell>
          <cell r="E158">
            <v>446</v>
          </cell>
          <cell r="F158" t="str">
            <v>FOUNTAIN GREEN (446)</v>
          </cell>
          <cell r="G158" t="str">
            <v>333.00</v>
          </cell>
          <cell r="H158" t="str">
            <v>Waterwheels, Turbines &amp; Generators</v>
          </cell>
          <cell r="I158">
            <v>92199.14</v>
          </cell>
        </row>
        <row r="159">
          <cell r="A159" t="str">
            <v>33400; 308</v>
          </cell>
          <cell r="B159" t="str">
            <v>308</v>
          </cell>
          <cell r="C159" t="str">
            <v>H</v>
          </cell>
          <cell r="E159">
            <v>446</v>
          </cell>
          <cell r="F159" t="str">
            <v>FOUNTAIN GREEN (446)</v>
          </cell>
          <cell r="G159" t="str">
            <v>334.00</v>
          </cell>
          <cell r="H159" t="str">
            <v>Accessory Electric Equipment</v>
          </cell>
          <cell r="I159">
            <v>145374.73000000001</v>
          </cell>
        </row>
        <row r="160">
          <cell r="A160" t="str">
            <v>33600; 308</v>
          </cell>
          <cell r="B160" t="str">
            <v>308</v>
          </cell>
          <cell r="C160" t="str">
            <v>H</v>
          </cell>
          <cell r="E160">
            <v>446</v>
          </cell>
          <cell r="F160" t="str">
            <v>FOUNTAIN GREEN (446)</v>
          </cell>
          <cell r="G160" t="str">
            <v>336.00</v>
          </cell>
          <cell r="H160" t="str">
            <v>Roads, Railroads &amp; Bridges</v>
          </cell>
          <cell r="I160">
            <v>1261.1500000000001</v>
          </cell>
        </row>
        <row r="161">
          <cell r="A161" t="str">
            <v xml:space="preserve">0; </v>
          </cell>
          <cell r="F161" t="str">
            <v>FOUNTAIN GREEN (446) Total</v>
          </cell>
          <cell r="I161">
            <v>593217.28000000003</v>
          </cell>
        </row>
        <row r="162">
          <cell r="A162" t="str">
            <v>33100; 309</v>
          </cell>
          <cell r="B162" t="str">
            <v>309</v>
          </cell>
          <cell r="C162" t="str">
            <v>H</v>
          </cell>
          <cell r="E162">
            <v>445</v>
          </cell>
          <cell r="F162" t="str">
            <v>GRANITE (445)</v>
          </cell>
          <cell r="G162" t="str">
            <v>331.00</v>
          </cell>
          <cell r="H162" t="str">
            <v>Structures &amp; Improvements</v>
          </cell>
          <cell r="I162">
            <v>534780.84</v>
          </cell>
        </row>
        <row r="163">
          <cell r="A163" t="str">
            <v>33200; 309</v>
          </cell>
          <cell r="B163" t="str">
            <v>309</v>
          </cell>
          <cell r="C163" t="str">
            <v>H</v>
          </cell>
          <cell r="E163">
            <v>445</v>
          </cell>
          <cell r="F163" t="str">
            <v>GRANITE (445)</v>
          </cell>
          <cell r="G163" t="str">
            <v>332.00</v>
          </cell>
          <cell r="H163" t="str">
            <v>Reservoirs, Dams &amp; Waterways</v>
          </cell>
          <cell r="I163">
            <v>3769782.29</v>
          </cell>
        </row>
        <row r="164">
          <cell r="A164" t="str">
            <v>33300; 309</v>
          </cell>
          <cell r="B164" t="str">
            <v>309</v>
          </cell>
          <cell r="C164" t="str">
            <v>H</v>
          </cell>
          <cell r="E164">
            <v>445</v>
          </cell>
          <cell r="F164" t="str">
            <v>GRANITE (445)</v>
          </cell>
          <cell r="G164" t="str">
            <v>333.00</v>
          </cell>
          <cell r="H164" t="str">
            <v>Waterwheels, Turbines &amp; Generators</v>
          </cell>
          <cell r="I164">
            <v>720702.06</v>
          </cell>
        </row>
        <row r="165">
          <cell r="A165" t="str">
            <v>33400; 309</v>
          </cell>
          <cell r="B165" t="str">
            <v>309</v>
          </cell>
          <cell r="C165" t="str">
            <v>H</v>
          </cell>
          <cell r="E165">
            <v>445</v>
          </cell>
          <cell r="F165" t="str">
            <v>GRANITE (445)</v>
          </cell>
          <cell r="G165" t="str">
            <v>334.00</v>
          </cell>
          <cell r="H165" t="str">
            <v>Accessory Electric Equipment</v>
          </cell>
          <cell r="I165">
            <v>210624.63</v>
          </cell>
        </row>
        <row r="166">
          <cell r="A166" t="str">
            <v>33500; 309</v>
          </cell>
          <cell r="B166" t="str">
            <v>309</v>
          </cell>
          <cell r="C166" t="str">
            <v>H</v>
          </cell>
          <cell r="E166">
            <v>445</v>
          </cell>
          <cell r="F166" t="str">
            <v>GRANITE (445)</v>
          </cell>
          <cell r="G166" t="str">
            <v>335.00</v>
          </cell>
          <cell r="H166" t="str">
            <v>Misc. Power Plant Equipment</v>
          </cell>
          <cell r="I166">
            <v>1409.81</v>
          </cell>
        </row>
        <row r="167">
          <cell r="A167" t="str">
            <v xml:space="preserve">0; </v>
          </cell>
          <cell r="F167" t="str">
            <v>GRANITE (445) Total</v>
          </cell>
          <cell r="I167">
            <v>5237299.629999999</v>
          </cell>
        </row>
        <row r="168">
          <cell r="A168" t="str">
            <v>33020; 311</v>
          </cell>
          <cell r="B168" t="str">
            <v>311</v>
          </cell>
          <cell r="C168" t="str">
            <v>H</v>
          </cell>
          <cell r="E168">
            <v>18000</v>
          </cell>
          <cell r="F168" t="str">
            <v>KLAMATH DAMS - Accelerated Rates</v>
          </cell>
          <cell r="G168" t="str">
            <v>330.20</v>
          </cell>
          <cell r="H168" t="str">
            <v>Land Rights</v>
          </cell>
          <cell r="I168">
            <v>40941.300000000003</v>
          </cell>
        </row>
        <row r="169">
          <cell r="A169" t="str">
            <v>33040; 311</v>
          </cell>
          <cell r="B169" t="str">
            <v>311</v>
          </cell>
          <cell r="C169" t="str">
            <v>H</v>
          </cell>
          <cell r="E169">
            <v>18000</v>
          </cell>
          <cell r="F169" t="str">
            <v>KLAMATH DAMS - Accelerated Rates</v>
          </cell>
          <cell r="G169" t="str">
            <v>330.40</v>
          </cell>
          <cell r="H169" t="str">
            <v>Flood Rights</v>
          </cell>
          <cell r="I169">
            <v>1029.5</v>
          </cell>
        </row>
        <row r="170">
          <cell r="A170" t="str">
            <v>33100; 311</v>
          </cell>
          <cell r="B170" t="str">
            <v>311</v>
          </cell>
          <cell r="C170" t="str">
            <v>H</v>
          </cell>
          <cell r="E170">
            <v>18000</v>
          </cell>
          <cell r="F170" t="str">
            <v>KLAMATH DAMS - Accelerated Rates</v>
          </cell>
          <cell r="G170" t="str">
            <v>331.00</v>
          </cell>
          <cell r="H170" t="str">
            <v>Structures &amp; Improvements</v>
          </cell>
          <cell r="I170">
            <v>13625273.83</v>
          </cell>
        </row>
        <row r="171">
          <cell r="A171" t="str">
            <v>33200; 311</v>
          </cell>
          <cell r="B171" t="str">
            <v>311</v>
          </cell>
          <cell r="C171" t="str">
            <v>H</v>
          </cell>
          <cell r="E171">
            <v>18000</v>
          </cell>
          <cell r="F171" t="str">
            <v>KLAMATH DAMS - Accelerated Rates</v>
          </cell>
          <cell r="G171" t="str">
            <v>332.00</v>
          </cell>
          <cell r="H171" t="str">
            <v>Reservoirs, Dams &amp; Waterways</v>
          </cell>
          <cell r="I171">
            <v>33571693.159999996</v>
          </cell>
        </row>
        <row r="172">
          <cell r="A172" t="str">
            <v>33300; 311</v>
          </cell>
          <cell r="B172" t="str">
            <v>311</v>
          </cell>
          <cell r="C172" t="str">
            <v>H</v>
          </cell>
          <cell r="E172">
            <v>18000</v>
          </cell>
          <cell r="F172" t="str">
            <v>KLAMATH DAMS - Accelerated Rates</v>
          </cell>
          <cell r="G172" t="str">
            <v>333.00</v>
          </cell>
          <cell r="H172" t="str">
            <v>Waterwheels, Turbines &amp; Generators</v>
          </cell>
          <cell r="I172">
            <v>17770236.870000001</v>
          </cell>
        </row>
        <row r="173">
          <cell r="A173" t="str">
            <v>33400; 311</v>
          </cell>
          <cell r="B173" t="str">
            <v>311</v>
          </cell>
          <cell r="C173" t="str">
            <v>H</v>
          </cell>
          <cell r="E173">
            <v>18000</v>
          </cell>
          <cell r="F173" t="str">
            <v>KLAMATH DAMS - Accelerated Rates</v>
          </cell>
          <cell r="G173" t="str">
            <v>334.00</v>
          </cell>
          <cell r="H173" t="str">
            <v>Accessory Electric Equipment</v>
          </cell>
          <cell r="I173">
            <v>15513216.33</v>
          </cell>
        </row>
        <row r="174">
          <cell r="A174" t="str">
            <v>33500; 311</v>
          </cell>
          <cell r="B174" t="str">
            <v>311</v>
          </cell>
          <cell r="C174" t="str">
            <v>H</v>
          </cell>
          <cell r="E174">
            <v>18000</v>
          </cell>
          <cell r="F174" t="str">
            <v>KLAMATH DAMS - Accelerated Rates</v>
          </cell>
          <cell r="G174" t="str">
            <v>335.00</v>
          </cell>
          <cell r="H174" t="str">
            <v>Misc. Power Plant Equipment</v>
          </cell>
          <cell r="I174">
            <v>169253.74</v>
          </cell>
        </row>
        <row r="175">
          <cell r="A175" t="str">
            <v>33600; 311</v>
          </cell>
          <cell r="B175" t="str">
            <v>311</v>
          </cell>
          <cell r="C175" t="str">
            <v>H</v>
          </cell>
          <cell r="E175">
            <v>18000</v>
          </cell>
          <cell r="F175" t="str">
            <v>KLAMATH DAMS - Accelerated Rates</v>
          </cell>
          <cell r="G175" t="str">
            <v>336.00</v>
          </cell>
          <cell r="H175" t="str">
            <v>Roads, Railroads &amp; Bridges</v>
          </cell>
          <cell r="I175">
            <v>2547856.13</v>
          </cell>
        </row>
        <row r="176">
          <cell r="A176" t="str">
            <v xml:space="preserve">0; </v>
          </cell>
          <cell r="F176" t="str">
            <v>KLAMATH DAMS - Accelerated Rates Total</v>
          </cell>
          <cell r="I176">
            <v>83239500.859999985</v>
          </cell>
        </row>
        <row r="177">
          <cell r="A177" t="str">
            <v>33020; 310</v>
          </cell>
          <cell r="B177" t="str">
            <v>310</v>
          </cell>
          <cell r="C177" t="str">
            <v>H</v>
          </cell>
          <cell r="E177">
            <v>2082</v>
          </cell>
          <cell r="F177" t="str">
            <v>KLAMATH RIVER LICENSE (2082)</v>
          </cell>
          <cell r="G177" t="str">
            <v>330.20</v>
          </cell>
          <cell r="H177" t="str">
            <v>Land Rights</v>
          </cell>
          <cell r="I177">
            <v>638992.96</v>
          </cell>
        </row>
        <row r="178">
          <cell r="A178" t="str">
            <v>33040; 310</v>
          </cell>
          <cell r="B178" t="str">
            <v>310</v>
          </cell>
          <cell r="C178" t="str">
            <v>H</v>
          </cell>
          <cell r="E178">
            <v>2082</v>
          </cell>
          <cell r="F178" t="str">
            <v>KLAMATH RIVER LICENSE (2082)</v>
          </cell>
          <cell r="G178" t="str">
            <v>330.40</v>
          </cell>
          <cell r="H178" t="str">
            <v>Flood Rights</v>
          </cell>
          <cell r="I178">
            <v>252509.75</v>
          </cell>
        </row>
        <row r="179">
          <cell r="A179" t="str">
            <v>33100; 310</v>
          </cell>
          <cell r="B179" t="str">
            <v>310</v>
          </cell>
          <cell r="C179" t="str">
            <v>H</v>
          </cell>
          <cell r="E179">
            <v>2082</v>
          </cell>
          <cell r="F179" t="str">
            <v>KLAMATH RIVER LICENSE (2082)</v>
          </cell>
          <cell r="G179" t="str">
            <v>331.00</v>
          </cell>
          <cell r="H179" t="str">
            <v>Structures &amp; Improvements</v>
          </cell>
          <cell r="I179">
            <v>902611.29</v>
          </cell>
        </row>
        <row r="180">
          <cell r="A180" t="str">
            <v>33200; 310</v>
          </cell>
          <cell r="B180" t="str">
            <v>310</v>
          </cell>
          <cell r="C180" t="str">
            <v>H</v>
          </cell>
          <cell r="E180">
            <v>2082</v>
          </cell>
          <cell r="F180" t="str">
            <v>KLAMATH RIVER LICENSE (2082)</v>
          </cell>
          <cell r="G180" t="str">
            <v>332.00</v>
          </cell>
          <cell r="H180" t="str">
            <v>Reservoirs, Dams &amp; Waterways</v>
          </cell>
          <cell r="I180">
            <v>11773874.4</v>
          </cell>
        </row>
        <row r="181">
          <cell r="A181" t="str">
            <v>33300; 310</v>
          </cell>
          <cell r="B181" t="str">
            <v>310</v>
          </cell>
          <cell r="C181" t="str">
            <v>H</v>
          </cell>
          <cell r="E181">
            <v>2082</v>
          </cell>
          <cell r="F181" t="str">
            <v>KLAMATH RIVER LICENSE (2082)</v>
          </cell>
          <cell r="G181" t="str">
            <v>333.00</v>
          </cell>
          <cell r="H181" t="str">
            <v>Waterwheels, Turbines &amp; Generators</v>
          </cell>
          <cell r="I181">
            <v>284202.95</v>
          </cell>
        </row>
        <row r="182">
          <cell r="A182" t="str">
            <v>33400; 310</v>
          </cell>
          <cell r="B182" t="str">
            <v>310</v>
          </cell>
          <cell r="C182" t="str">
            <v>H</v>
          </cell>
          <cell r="E182">
            <v>2082</v>
          </cell>
          <cell r="F182" t="str">
            <v>KLAMATH RIVER LICENSE (2082)</v>
          </cell>
          <cell r="G182" t="str">
            <v>334.00</v>
          </cell>
          <cell r="H182" t="str">
            <v>Accessory Electric Equipment</v>
          </cell>
          <cell r="I182">
            <v>850584.91</v>
          </cell>
        </row>
        <row r="183">
          <cell r="A183" t="str">
            <v>33500; 310</v>
          </cell>
          <cell r="B183" t="str">
            <v>310</v>
          </cell>
          <cell r="C183" t="str">
            <v>H</v>
          </cell>
          <cell r="E183">
            <v>2082</v>
          </cell>
          <cell r="F183" t="str">
            <v>KLAMATH RIVER LICENSE (2082)</v>
          </cell>
          <cell r="G183" t="str">
            <v>335.00</v>
          </cell>
          <cell r="H183" t="str">
            <v>Misc. Power Plant Equipment</v>
          </cell>
          <cell r="I183">
            <v>61787.58</v>
          </cell>
        </row>
        <row r="184">
          <cell r="A184" t="str">
            <v>33600; 310</v>
          </cell>
          <cell r="B184" t="str">
            <v>310</v>
          </cell>
          <cell r="C184" t="str">
            <v>H</v>
          </cell>
          <cell r="E184">
            <v>2082</v>
          </cell>
          <cell r="F184" t="str">
            <v>KLAMATH RIVER LICENSE (2082)</v>
          </cell>
          <cell r="G184" t="str">
            <v>336.00</v>
          </cell>
          <cell r="H184" t="str">
            <v>Roads, Railroads &amp; Bridges</v>
          </cell>
          <cell r="I184">
            <v>241074.81</v>
          </cell>
        </row>
        <row r="185">
          <cell r="A185" t="str">
            <v xml:space="preserve">0; </v>
          </cell>
          <cell r="F185" t="str">
            <v>KLAMATH RIVER LICENSE (2082) Total</v>
          </cell>
          <cell r="I185">
            <v>15005638.65</v>
          </cell>
        </row>
        <row r="186">
          <cell r="A186" t="str">
            <v>33100; 312</v>
          </cell>
          <cell r="B186" t="str">
            <v>312</v>
          </cell>
          <cell r="C186" t="str">
            <v>H</v>
          </cell>
          <cell r="E186">
            <v>468</v>
          </cell>
          <cell r="F186" t="str">
            <v>LAST CHANCE (468)</v>
          </cell>
          <cell r="G186" t="str">
            <v>331.00</v>
          </cell>
          <cell r="H186" t="str">
            <v>Structures &amp; Improvements</v>
          </cell>
          <cell r="I186">
            <v>448394.01</v>
          </cell>
        </row>
        <row r="187">
          <cell r="A187" t="str">
            <v>33200; 312</v>
          </cell>
          <cell r="B187" t="str">
            <v>312</v>
          </cell>
          <cell r="C187" t="str">
            <v>H</v>
          </cell>
          <cell r="E187">
            <v>468</v>
          </cell>
          <cell r="F187" t="str">
            <v>LAST CHANCE (468)</v>
          </cell>
          <cell r="G187" t="str">
            <v>332.00</v>
          </cell>
          <cell r="H187" t="str">
            <v>Reservoirs, Dams &amp; Waterways</v>
          </cell>
          <cell r="I187">
            <v>959002.13</v>
          </cell>
        </row>
        <row r="188">
          <cell r="A188" t="str">
            <v>33300; 312</v>
          </cell>
          <cell r="B188" t="str">
            <v>312</v>
          </cell>
          <cell r="C188" t="str">
            <v>H</v>
          </cell>
          <cell r="E188">
            <v>468</v>
          </cell>
          <cell r="F188" t="str">
            <v>LAST CHANCE (468)</v>
          </cell>
          <cell r="G188" t="str">
            <v>333.00</v>
          </cell>
          <cell r="H188" t="str">
            <v>Waterwheels, Turbines &amp; Generators</v>
          </cell>
          <cell r="I188">
            <v>1068019.67</v>
          </cell>
        </row>
        <row r="189">
          <cell r="A189" t="str">
            <v>33400; 312</v>
          </cell>
          <cell r="B189" t="str">
            <v>312</v>
          </cell>
          <cell r="C189" t="str">
            <v>H</v>
          </cell>
          <cell r="E189">
            <v>468</v>
          </cell>
          <cell r="F189" t="str">
            <v>LAST CHANCE (468)</v>
          </cell>
          <cell r="G189" t="str">
            <v>334.00</v>
          </cell>
          <cell r="H189" t="str">
            <v>Accessory Electric Equipment</v>
          </cell>
          <cell r="I189">
            <v>261833.29</v>
          </cell>
        </row>
        <row r="190">
          <cell r="A190" t="str">
            <v>33600; 312</v>
          </cell>
          <cell r="B190" t="str">
            <v>312</v>
          </cell>
          <cell r="C190" t="str">
            <v>H</v>
          </cell>
          <cell r="E190">
            <v>468</v>
          </cell>
          <cell r="F190" t="str">
            <v>LAST CHANCE (468)</v>
          </cell>
          <cell r="G190" t="str">
            <v>336.00</v>
          </cell>
          <cell r="H190" t="str">
            <v>Roads, Railroads &amp; Bridges</v>
          </cell>
          <cell r="I190">
            <v>65286.71</v>
          </cell>
        </row>
        <row r="191">
          <cell r="A191" t="str">
            <v xml:space="preserve">0; </v>
          </cell>
          <cell r="F191" t="str">
            <v>LAST CHANCE (468) Total</v>
          </cell>
          <cell r="I191">
            <v>2802535.81</v>
          </cell>
        </row>
        <row r="192">
          <cell r="A192" t="str">
            <v>33020; 313</v>
          </cell>
          <cell r="B192" t="str">
            <v>313</v>
          </cell>
          <cell r="C192" t="str">
            <v>H</v>
          </cell>
          <cell r="E192">
            <v>458</v>
          </cell>
          <cell r="F192" t="str">
            <v>LIFTON (458)</v>
          </cell>
          <cell r="G192" t="str">
            <v>330.20</v>
          </cell>
          <cell r="H192" t="str">
            <v>Land Rights</v>
          </cell>
          <cell r="I192">
            <v>20758.93</v>
          </cell>
        </row>
        <row r="193">
          <cell r="A193" t="str">
            <v>33030; 313</v>
          </cell>
          <cell r="B193" t="str">
            <v>313</v>
          </cell>
          <cell r="C193" t="str">
            <v>H</v>
          </cell>
          <cell r="E193">
            <v>458</v>
          </cell>
          <cell r="F193" t="str">
            <v>LIFTON (458)</v>
          </cell>
          <cell r="G193" t="str">
            <v>330.30</v>
          </cell>
          <cell r="H193" t="str">
            <v>Water Rights</v>
          </cell>
          <cell r="I193">
            <v>24129.94</v>
          </cell>
        </row>
        <row r="194">
          <cell r="A194" t="str">
            <v>33100; 313</v>
          </cell>
          <cell r="B194" t="str">
            <v>313</v>
          </cell>
          <cell r="C194" t="str">
            <v>H</v>
          </cell>
          <cell r="E194">
            <v>458</v>
          </cell>
          <cell r="F194" t="str">
            <v>LIFTON (458)</v>
          </cell>
          <cell r="G194" t="str">
            <v>331.00</v>
          </cell>
          <cell r="H194" t="str">
            <v>Structures &amp; Improvements</v>
          </cell>
          <cell r="I194">
            <v>1202030.3500000001</v>
          </cell>
        </row>
        <row r="195">
          <cell r="A195" t="str">
            <v>33200; 313</v>
          </cell>
          <cell r="B195" t="str">
            <v>313</v>
          </cell>
          <cell r="C195" t="str">
            <v>H</v>
          </cell>
          <cell r="E195">
            <v>458</v>
          </cell>
          <cell r="F195" t="str">
            <v>LIFTON (458)</v>
          </cell>
          <cell r="G195" t="str">
            <v>332.00</v>
          </cell>
          <cell r="H195" t="str">
            <v>Reservoirs, Dams &amp; Waterways</v>
          </cell>
          <cell r="I195">
            <v>8271908.2300000004</v>
          </cell>
        </row>
        <row r="196">
          <cell r="A196" t="str">
            <v>33300; 313</v>
          </cell>
          <cell r="B196" t="str">
            <v>313</v>
          </cell>
          <cell r="C196" t="str">
            <v>H</v>
          </cell>
          <cell r="E196">
            <v>458</v>
          </cell>
          <cell r="F196" t="str">
            <v>LIFTON (458)</v>
          </cell>
          <cell r="G196" t="str">
            <v>333.00</v>
          </cell>
          <cell r="H196" t="str">
            <v>Waterwheels, Turbines &amp; Generators</v>
          </cell>
          <cell r="I196">
            <v>7761267.7300000004</v>
          </cell>
        </row>
        <row r="197">
          <cell r="A197" t="str">
            <v>33400; 313</v>
          </cell>
          <cell r="B197" t="str">
            <v>313</v>
          </cell>
          <cell r="C197" t="str">
            <v>H</v>
          </cell>
          <cell r="E197">
            <v>458</v>
          </cell>
          <cell r="F197" t="str">
            <v>LIFTON (458)</v>
          </cell>
          <cell r="G197" t="str">
            <v>334.00</v>
          </cell>
          <cell r="H197" t="str">
            <v>Accessory Electric Equipment</v>
          </cell>
          <cell r="I197">
            <v>288315.67</v>
          </cell>
        </row>
        <row r="198">
          <cell r="A198" t="str">
            <v>33500; 313</v>
          </cell>
          <cell r="B198" t="str">
            <v>313</v>
          </cell>
          <cell r="C198" t="str">
            <v>H</v>
          </cell>
          <cell r="E198">
            <v>458</v>
          </cell>
          <cell r="F198" t="str">
            <v>LIFTON (458)</v>
          </cell>
          <cell r="G198" t="str">
            <v>335.00</v>
          </cell>
          <cell r="H198" t="str">
            <v>Misc. Power Plant Equipment</v>
          </cell>
          <cell r="I198">
            <v>2910.09</v>
          </cell>
        </row>
        <row r="199">
          <cell r="A199" t="str">
            <v>33600; 313</v>
          </cell>
          <cell r="B199" t="str">
            <v>313</v>
          </cell>
          <cell r="C199" t="str">
            <v>H</v>
          </cell>
          <cell r="E199">
            <v>458</v>
          </cell>
          <cell r="F199" t="str">
            <v>LIFTON (458)</v>
          </cell>
          <cell r="G199" t="str">
            <v>336.00</v>
          </cell>
          <cell r="H199" t="str">
            <v>Roads, Railroads &amp; Bridges</v>
          </cell>
          <cell r="I199">
            <v>186957.26</v>
          </cell>
        </row>
        <row r="200">
          <cell r="A200" t="str">
            <v xml:space="preserve">0; </v>
          </cell>
          <cell r="F200" t="str">
            <v>LIFTON (458) Total</v>
          </cell>
          <cell r="I200">
            <v>17758278.200000003</v>
          </cell>
        </row>
        <row r="201">
          <cell r="A201" t="str">
            <v>33020; 314</v>
          </cell>
          <cell r="B201" t="str">
            <v>314</v>
          </cell>
          <cell r="C201" t="str">
            <v>H</v>
          </cell>
          <cell r="E201">
            <v>215000</v>
          </cell>
          <cell r="F201" t="str">
            <v>MERWIN (215)</v>
          </cell>
          <cell r="G201" t="str">
            <v>330.20</v>
          </cell>
          <cell r="H201" t="str">
            <v>Land Rights</v>
          </cell>
          <cell r="I201">
            <v>300510.01</v>
          </cell>
        </row>
        <row r="202">
          <cell r="A202" t="str">
            <v>33050; 314</v>
          </cell>
          <cell r="B202" t="str">
            <v>314</v>
          </cell>
          <cell r="C202" t="str">
            <v>H</v>
          </cell>
          <cell r="E202">
            <v>215000</v>
          </cell>
          <cell r="F202" t="str">
            <v>MERWIN (215)</v>
          </cell>
          <cell r="G202" t="str">
            <v>330.50</v>
          </cell>
          <cell r="H202" t="str">
            <v>Fish/Wildlife</v>
          </cell>
          <cell r="I202">
            <v>212279.74</v>
          </cell>
        </row>
        <row r="203">
          <cell r="A203" t="str">
            <v>33100; 314</v>
          </cell>
          <cell r="B203" t="str">
            <v>314</v>
          </cell>
          <cell r="C203" t="str">
            <v>H</v>
          </cell>
          <cell r="E203">
            <v>215000</v>
          </cell>
          <cell r="F203" t="str">
            <v>MERWIN (215)</v>
          </cell>
          <cell r="G203" t="str">
            <v>331.00</v>
          </cell>
          <cell r="H203" t="str">
            <v>Structures &amp; Improvements</v>
          </cell>
          <cell r="I203">
            <v>31596208.039999999</v>
          </cell>
        </row>
        <row r="204">
          <cell r="A204" t="str">
            <v>33200; 314</v>
          </cell>
          <cell r="B204" t="str">
            <v>314</v>
          </cell>
          <cell r="C204" t="str">
            <v>H</v>
          </cell>
          <cell r="E204">
            <v>215000</v>
          </cell>
          <cell r="F204" t="str">
            <v>MERWIN (215)</v>
          </cell>
          <cell r="G204" t="str">
            <v>332.00</v>
          </cell>
          <cell r="H204" t="str">
            <v>Reservoirs, Dams &amp; Waterways</v>
          </cell>
          <cell r="I204">
            <v>11656734.99</v>
          </cell>
        </row>
        <row r="205">
          <cell r="A205" t="str">
            <v>33300; 314</v>
          </cell>
          <cell r="B205" t="str">
            <v>314</v>
          </cell>
          <cell r="C205" t="str">
            <v>H</v>
          </cell>
          <cell r="E205">
            <v>215000</v>
          </cell>
          <cell r="F205" t="str">
            <v>MERWIN (215)</v>
          </cell>
          <cell r="G205" t="str">
            <v>333.00</v>
          </cell>
          <cell r="H205" t="str">
            <v>Waterwheels, Turbines &amp; Generators</v>
          </cell>
          <cell r="I205">
            <v>7889887.7599999998</v>
          </cell>
        </row>
        <row r="206">
          <cell r="A206" t="str">
            <v>33400; 314</v>
          </cell>
          <cell r="B206" t="str">
            <v>314</v>
          </cell>
          <cell r="C206" t="str">
            <v>H</v>
          </cell>
          <cell r="E206">
            <v>215000</v>
          </cell>
          <cell r="F206" t="str">
            <v>MERWIN (215)</v>
          </cell>
          <cell r="G206" t="str">
            <v>334.00</v>
          </cell>
          <cell r="H206" t="str">
            <v>Accessory Electric Equipment</v>
          </cell>
          <cell r="I206">
            <v>10057945.59</v>
          </cell>
        </row>
        <row r="207">
          <cell r="A207" t="str">
            <v>33500; 314</v>
          </cell>
          <cell r="B207" t="str">
            <v>314</v>
          </cell>
          <cell r="C207" t="str">
            <v>H</v>
          </cell>
          <cell r="E207">
            <v>215000</v>
          </cell>
          <cell r="F207" t="str">
            <v>MERWIN (215)</v>
          </cell>
          <cell r="G207" t="str">
            <v>335.00</v>
          </cell>
          <cell r="H207" t="str">
            <v>Misc. Power Plant Equipment</v>
          </cell>
          <cell r="I207">
            <v>158874.82999999999</v>
          </cell>
        </row>
        <row r="208">
          <cell r="A208" t="str">
            <v>33600; 314</v>
          </cell>
          <cell r="B208" t="str">
            <v>314</v>
          </cell>
          <cell r="C208" t="str">
            <v>H</v>
          </cell>
          <cell r="E208">
            <v>215000</v>
          </cell>
          <cell r="F208" t="str">
            <v>MERWIN (215)</v>
          </cell>
          <cell r="G208" t="str">
            <v>336.00</v>
          </cell>
          <cell r="H208" t="str">
            <v>Roads, Railroads &amp; Bridges</v>
          </cell>
          <cell r="I208">
            <v>2148088.58</v>
          </cell>
        </row>
        <row r="209">
          <cell r="A209" t="str">
            <v xml:space="preserve">0; </v>
          </cell>
          <cell r="F209" t="str">
            <v>MERWIN (215) Total</v>
          </cell>
          <cell r="I209">
            <v>64020529.539999992</v>
          </cell>
        </row>
        <row r="210">
          <cell r="A210" t="str">
            <v>33100; 315</v>
          </cell>
          <cell r="B210" t="str">
            <v>315</v>
          </cell>
          <cell r="C210" t="str">
            <v>H</v>
          </cell>
          <cell r="E210">
            <v>1927</v>
          </cell>
          <cell r="F210" t="str">
            <v>NORTH UMPQUA RIVER LICENSE (1927)</v>
          </cell>
          <cell r="G210" t="str">
            <v>331.00</v>
          </cell>
          <cell r="H210" t="str">
            <v>Structures &amp; Improvements</v>
          </cell>
          <cell r="I210">
            <v>23122316.989999998</v>
          </cell>
        </row>
        <row r="211">
          <cell r="A211" t="str">
            <v>33200; 315</v>
          </cell>
          <cell r="B211" t="str">
            <v>315</v>
          </cell>
          <cell r="C211" t="str">
            <v>H</v>
          </cell>
          <cell r="E211">
            <v>1927</v>
          </cell>
          <cell r="F211" t="str">
            <v>NORTH UMPQUA RIVER LICENSE (1927)</v>
          </cell>
          <cell r="G211" t="str">
            <v>332.00</v>
          </cell>
          <cell r="H211" t="str">
            <v>Reservoirs, Dams &amp; Waterways</v>
          </cell>
          <cell r="I211">
            <v>117865347.31</v>
          </cell>
        </row>
        <row r="212">
          <cell r="A212" t="str">
            <v>33300; 315</v>
          </cell>
          <cell r="B212" t="str">
            <v>315</v>
          </cell>
          <cell r="C212" t="str">
            <v>H</v>
          </cell>
          <cell r="E212">
            <v>1927</v>
          </cell>
          <cell r="F212" t="str">
            <v>NORTH UMPQUA RIVER LICENSE (1927)</v>
          </cell>
          <cell r="G212" t="str">
            <v>333.00</v>
          </cell>
          <cell r="H212" t="str">
            <v>Waterwheels, Turbines &amp; Generators</v>
          </cell>
          <cell r="I212">
            <v>24053733.609999999</v>
          </cell>
        </row>
        <row r="213">
          <cell r="A213" t="str">
            <v>33400; 315</v>
          </cell>
          <cell r="B213" t="str">
            <v>315</v>
          </cell>
          <cell r="C213" t="str">
            <v>H</v>
          </cell>
          <cell r="E213">
            <v>1927</v>
          </cell>
          <cell r="F213" t="str">
            <v>NORTH UMPQUA RIVER LICENSE (1927)</v>
          </cell>
          <cell r="G213" t="str">
            <v>334.00</v>
          </cell>
          <cell r="H213" t="str">
            <v>Accessory Electric Equipment</v>
          </cell>
          <cell r="I213">
            <v>15764745.34</v>
          </cell>
        </row>
        <row r="214">
          <cell r="A214" t="str">
            <v>33500; 315</v>
          </cell>
          <cell r="B214" t="str">
            <v>315</v>
          </cell>
          <cell r="C214" t="str">
            <v>H</v>
          </cell>
          <cell r="E214">
            <v>1927</v>
          </cell>
          <cell r="F214" t="str">
            <v>NORTH UMPQUA RIVER LICENSE (1927)</v>
          </cell>
          <cell r="G214" t="str">
            <v>335.00</v>
          </cell>
          <cell r="H214" t="str">
            <v>Misc. Power Plant Equipment</v>
          </cell>
          <cell r="I214">
            <v>716521.19</v>
          </cell>
        </row>
        <row r="215">
          <cell r="A215" t="str">
            <v>33600; 315</v>
          </cell>
          <cell r="B215" t="str">
            <v>315</v>
          </cell>
          <cell r="C215" t="str">
            <v>H</v>
          </cell>
          <cell r="E215">
            <v>1927</v>
          </cell>
          <cell r="F215" t="str">
            <v>NORTH UMPQUA RIVER LICENSE (1927)</v>
          </cell>
          <cell r="G215" t="str">
            <v>336.00</v>
          </cell>
          <cell r="H215" t="str">
            <v>Roads, Railroads &amp; Bridges</v>
          </cell>
          <cell r="I215">
            <v>6840814.9100000001</v>
          </cell>
        </row>
        <row r="216">
          <cell r="A216" t="str">
            <v xml:space="preserve">0; </v>
          </cell>
          <cell r="F216" t="str">
            <v>NORTH UMPQUA RIVER LICENSE (1927) Total</v>
          </cell>
          <cell r="I216">
            <v>188363479.35000002</v>
          </cell>
        </row>
        <row r="217">
          <cell r="A217" t="str">
            <v>33100; 316</v>
          </cell>
          <cell r="B217" t="str">
            <v>316</v>
          </cell>
          <cell r="C217" t="str">
            <v>H</v>
          </cell>
          <cell r="E217">
            <v>448</v>
          </cell>
          <cell r="F217" t="str">
            <v>OLMSTED (448)</v>
          </cell>
          <cell r="G217" t="str">
            <v>331.00</v>
          </cell>
          <cell r="H217" t="str">
            <v>Structures &amp; Improvements</v>
          </cell>
          <cell r="I217">
            <v>190851.69</v>
          </cell>
        </row>
        <row r="218">
          <cell r="A218" t="str">
            <v>33400; 316</v>
          </cell>
          <cell r="B218" t="str">
            <v>316</v>
          </cell>
          <cell r="C218" t="str">
            <v>H</v>
          </cell>
          <cell r="E218">
            <v>448</v>
          </cell>
          <cell r="F218" t="str">
            <v>OLMSTED (448)</v>
          </cell>
          <cell r="G218" t="str">
            <v>334.00</v>
          </cell>
          <cell r="H218" t="str">
            <v>Accessory Electric Equipment</v>
          </cell>
          <cell r="I218">
            <v>28640.22</v>
          </cell>
        </row>
        <row r="219">
          <cell r="A219" t="str">
            <v>33500; 316</v>
          </cell>
          <cell r="B219" t="str">
            <v>316</v>
          </cell>
          <cell r="C219" t="str">
            <v>H</v>
          </cell>
          <cell r="E219">
            <v>448</v>
          </cell>
          <cell r="F219" t="str">
            <v>OLMSTED (448)</v>
          </cell>
          <cell r="G219" t="str">
            <v>335.00</v>
          </cell>
          <cell r="H219" t="str">
            <v>Misc. Power Plant Equipment</v>
          </cell>
          <cell r="I219">
            <v>3274.14</v>
          </cell>
        </row>
        <row r="220">
          <cell r="A220" t="str">
            <v>33600; 316</v>
          </cell>
          <cell r="B220" t="str">
            <v>316</v>
          </cell>
          <cell r="C220" t="str">
            <v>H</v>
          </cell>
          <cell r="E220">
            <v>448</v>
          </cell>
          <cell r="F220" t="str">
            <v>OLMSTED (448)</v>
          </cell>
          <cell r="G220" t="str">
            <v>336.00</v>
          </cell>
          <cell r="H220" t="str">
            <v>Roads, Railroads &amp; Bridges</v>
          </cell>
          <cell r="I220">
            <v>12641.17</v>
          </cell>
        </row>
        <row r="221">
          <cell r="A221" t="str">
            <v xml:space="preserve">0; </v>
          </cell>
          <cell r="F221" t="str">
            <v>OLMSTED (448) Total</v>
          </cell>
          <cell r="I221">
            <v>235407.22000000003</v>
          </cell>
        </row>
        <row r="222">
          <cell r="A222" t="str">
            <v>33100; 317</v>
          </cell>
          <cell r="B222" t="str">
            <v>317</v>
          </cell>
          <cell r="C222" t="str">
            <v>H</v>
          </cell>
          <cell r="E222">
            <v>460</v>
          </cell>
          <cell r="F222" t="str">
            <v>PARIS (460)</v>
          </cell>
          <cell r="G222" t="str">
            <v>331.00</v>
          </cell>
          <cell r="H222" t="str">
            <v>Structures &amp; Improvements</v>
          </cell>
          <cell r="I222">
            <v>115992.18</v>
          </cell>
        </row>
        <row r="223">
          <cell r="A223" t="str">
            <v>33200; 317</v>
          </cell>
          <cell r="B223" t="str">
            <v>317</v>
          </cell>
          <cell r="C223" t="str">
            <v>H</v>
          </cell>
          <cell r="E223">
            <v>460</v>
          </cell>
          <cell r="F223" t="str">
            <v>PARIS (460)</v>
          </cell>
          <cell r="G223" t="str">
            <v>332.00</v>
          </cell>
          <cell r="H223" t="str">
            <v>Reservoirs, Dams &amp; Waterways</v>
          </cell>
          <cell r="I223">
            <v>96285</v>
          </cell>
        </row>
        <row r="224">
          <cell r="A224" t="str">
            <v>33300; 317</v>
          </cell>
          <cell r="B224" t="str">
            <v>317</v>
          </cell>
          <cell r="C224" t="str">
            <v>H</v>
          </cell>
          <cell r="E224">
            <v>460</v>
          </cell>
          <cell r="F224" t="str">
            <v>PARIS (460)</v>
          </cell>
          <cell r="G224" t="str">
            <v>333.00</v>
          </cell>
          <cell r="H224" t="str">
            <v>Waterwheels, Turbines &amp; Generators</v>
          </cell>
          <cell r="I224">
            <v>73253.33</v>
          </cell>
        </row>
        <row r="225">
          <cell r="A225" t="str">
            <v>33400; 317</v>
          </cell>
          <cell r="B225" t="str">
            <v>317</v>
          </cell>
          <cell r="C225" t="str">
            <v>H</v>
          </cell>
          <cell r="E225">
            <v>460</v>
          </cell>
          <cell r="F225" t="str">
            <v>PARIS (460)</v>
          </cell>
          <cell r="G225" t="str">
            <v>334.00</v>
          </cell>
          <cell r="H225" t="str">
            <v>Accessory Electric Equipment</v>
          </cell>
          <cell r="I225">
            <v>151116.65</v>
          </cell>
        </row>
        <row r="226">
          <cell r="A226" t="str">
            <v>33500; 317</v>
          </cell>
          <cell r="B226" t="str">
            <v>317</v>
          </cell>
          <cell r="C226" t="str">
            <v>H</v>
          </cell>
          <cell r="E226">
            <v>460</v>
          </cell>
          <cell r="F226" t="str">
            <v>PARIS (460)</v>
          </cell>
          <cell r="G226" t="str">
            <v>335.00</v>
          </cell>
          <cell r="H226" t="str">
            <v>Misc. Power Plant Equipment</v>
          </cell>
          <cell r="I226">
            <v>417.22</v>
          </cell>
        </row>
        <row r="227">
          <cell r="A227" t="str">
            <v xml:space="preserve">0; </v>
          </cell>
          <cell r="F227" t="str">
            <v>PARIS (460) Total</v>
          </cell>
          <cell r="I227">
            <v>437064.38</v>
          </cell>
        </row>
        <row r="228">
          <cell r="A228" t="str">
            <v>33020; 318</v>
          </cell>
          <cell r="B228" t="str">
            <v>318</v>
          </cell>
          <cell r="C228" t="str">
            <v>H</v>
          </cell>
          <cell r="E228">
            <v>449</v>
          </cell>
          <cell r="F228" t="str">
            <v>PIONEER (449)</v>
          </cell>
          <cell r="G228" t="str">
            <v>330.20</v>
          </cell>
          <cell r="H228" t="str">
            <v>Land Rights</v>
          </cell>
          <cell r="I228">
            <v>9247.48</v>
          </cell>
        </row>
        <row r="229">
          <cell r="A229" t="str">
            <v>33030; 318</v>
          </cell>
          <cell r="B229" t="str">
            <v>318</v>
          </cell>
          <cell r="C229" t="str">
            <v>H</v>
          </cell>
          <cell r="E229">
            <v>449</v>
          </cell>
          <cell r="F229" t="str">
            <v>PIONEER (449)</v>
          </cell>
          <cell r="G229" t="str">
            <v>330.30</v>
          </cell>
          <cell r="H229" t="str">
            <v>Water Rights</v>
          </cell>
          <cell r="I229">
            <v>110805.67</v>
          </cell>
        </row>
        <row r="230">
          <cell r="A230" t="str">
            <v>33100; 318</v>
          </cell>
          <cell r="B230" t="str">
            <v>318</v>
          </cell>
          <cell r="C230" t="str">
            <v>H</v>
          </cell>
          <cell r="E230">
            <v>449</v>
          </cell>
          <cell r="F230" t="str">
            <v>PIONEER (449)</v>
          </cell>
          <cell r="G230" t="str">
            <v>331.00</v>
          </cell>
          <cell r="H230" t="str">
            <v>Structures &amp; Improvements</v>
          </cell>
          <cell r="I230">
            <v>514442.22</v>
          </cell>
        </row>
        <row r="231">
          <cell r="A231" t="str">
            <v>33200; 318</v>
          </cell>
          <cell r="B231" t="str">
            <v>318</v>
          </cell>
          <cell r="C231" t="str">
            <v>H</v>
          </cell>
          <cell r="E231">
            <v>449</v>
          </cell>
          <cell r="F231" t="str">
            <v>PIONEER (449)</v>
          </cell>
          <cell r="G231" t="str">
            <v>332.00</v>
          </cell>
          <cell r="H231" t="str">
            <v>Reservoirs, Dams &amp; Waterways</v>
          </cell>
          <cell r="I231">
            <v>8118726.1299999999</v>
          </cell>
        </row>
        <row r="232">
          <cell r="A232" t="str">
            <v>33300; 318</v>
          </cell>
          <cell r="B232" t="str">
            <v>318</v>
          </cell>
          <cell r="C232" t="str">
            <v>H</v>
          </cell>
          <cell r="E232">
            <v>449</v>
          </cell>
          <cell r="F232" t="str">
            <v>PIONEER (449)</v>
          </cell>
          <cell r="G232" t="str">
            <v>333.00</v>
          </cell>
          <cell r="H232" t="str">
            <v>Waterwheels, Turbines &amp; Generators</v>
          </cell>
          <cell r="I232">
            <v>1598920.96</v>
          </cell>
        </row>
        <row r="233">
          <cell r="A233" t="str">
            <v>33400; 318</v>
          </cell>
          <cell r="B233" t="str">
            <v>318</v>
          </cell>
          <cell r="C233" t="str">
            <v>H</v>
          </cell>
          <cell r="E233">
            <v>449</v>
          </cell>
          <cell r="F233" t="str">
            <v>PIONEER (449)</v>
          </cell>
          <cell r="G233" t="str">
            <v>334.00</v>
          </cell>
          <cell r="H233" t="str">
            <v>Accessory Electric Equipment</v>
          </cell>
          <cell r="I233">
            <v>543405.18000000005</v>
          </cell>
        </row>
        <row r="234">
          <cell r="A234" t="str">
            <v>33500; 318</v>
          </cell>
          <cell r="B234" t="str">
            <v>318</v>
          </cell>
          <cell r="C234" t="str">
            <v>H</v>
          </cell>
          <cell r="E234">
            <v>449</v>
          </cell>
          <cell r="F234" t="str">
            <v>PIONEER (449)</v>
          </cell>
          <cell r="G234" t="str">
            <v>335.00</v>
          </cell>
          <cell r="H234" t="str">
            <v>Misc. Power Plant Equipment</v>
          </cell>
          <cell r="I234">
            <v>9601.69</v>
          </cell>
        </row>
        <row r="235">
          <cell r="A235" t="str">
            <v>33600; 318</v>
          </cell>
          <cell r="B235" t="str">
            <v>318</v>
          </cell>
          <cell r="C235" t="str">
            <v>H</v>
          </cell>
          <cell r="E235">
            <v>449</v>
          </cell>
          <cell r="F235" t="str">
            <v>PIONEER (449)</v>
          </cell>
          <cell r="G235" t="str">
            <v>336.00</v>
          </cell>
          <cell r="H235" t="str">
            <v>Roads, Railroads &amp; Bridges</v>
          </cell>
          <cell r="I235">
            <v>70754.91</v>
          </cell>
        </row>
        <row r="236">
          <cell r="A236" t="str">
            <v xml:space="preserve">0; </v>
          </cell>
          <cell r="F236" t="str">
            <v>PIONEER (449) Total</v>
          </cell>
          <cell r="I236">
            <v>10975904.24</v>
          </cell>
        </row>
        <row r="237">
          <cell r="A237" t="str">
            <v>33100; 320</v>
          </cell>
          <cell r="B237" t="str">
            <v>320</v>
          </cell>
          <cell r="C237" t="str">
            <v>H</v>
          </cell>
          <cell r="E237">
            <v>33000</v>
          </cell>
          <cell r="F237" t="str">
            <v>PROSPECT #3 (33)</v>
          </cell>
          <cell r="G237" t="str">
            <v>331.00</v>
          </cell>
          <cell r="H237" t="str">
            <v>Structures &amp; Improvements</v>
          </cell>
          <cell r="I237">
            <v>333844.78000000003</v>
          </cell>
        </row>
        <row r="238">
          <cell r="A238" t="str">
            <v>33200; 320</v>
          </cell>
          <cell r="B238" t="str">
            <v>320</v>
          </cell>
          <cell r="C238" t="str">
            <v>H</v>
          </cell>
          <cell r="E238">
            <v>33000</v>
          </cell>
          <cell r="F238" t="str">
            <v>PROSPECT #3 (33)</v>
          </cell>
          <cell r="G238" t="str">
            <v>332.00</v>
          </cell>
          <cell r="H238" t="str">
            <v>Reservoirs, Dams &amp; Waterways</v>
          </cell>
          <cell r="I238">
            <v>4227698.95</v>
          </cell>
        </row>
        <row r="239">
          <cell r="A239" t="str">
            <v>33300; 320</v>
          </cell>
          <cell r="B239" t="str">
            <v>320</v>
          </cell>
          <cell r="C239" t="str">
            <v>H</v>
          </cell>
          <cell r="E239">
            <v>33000</v>
          </cell>
          <cell r="F239" t="str">
            <v>PROSPECT #3 (33)</v>
          </cell>
          <cell r="G239" t="str">
            <v>333.00</v>
          </cell>
          <cell r="H239" t="str">
            <v>Waterwheels, Turbines &amp; Generators</v>
          </cell>
          <cell r="I239">
            <v>1808818.99</v>
          </cell>
        </row>
        <row r="240">
          <cell r="A240" t="str">
            <v>33400; 320</v>
          </cell>
          <cell r="B240" t="str">
            <v>320</v>
          </cell>
          <cell r="C240" t="str">
            <v>H</v>
          </cell>
          <cell r="E240">
            <v>33000</v>
          </cell>
          <cell r="F240" t="str">
            <v>PROSPECT #3 (33)</v>
          </cell>
          <cell r="G240" t="str">
            <v>334.00</v>
          </cell>
          <cell r="H240" t="str">
            <v>Accessory Electric Equipment</v>
          </cell>
          <cell r="I240">
            <v>477082.18</v>
          </cell>
        </row>
        <row r="241">
          <cell r="A241" t="str">
            <v>33500; 320</v>
          </cell>
          <cell r="B241" t="str">
            <v>320</v>
          </cell>
          <cell r="C241" t="str">
            <v>H</v>
          </cell>
          <cell r="E241">
            <v>33000</v>
          </cell>
          <cell r="F241" t="str">
            <v>PROSPECT #3 (33)</v>
          </cell>
          <cell r="G241" t="str">
            <v>335.00</v>
          </cell>
          <cell r="H241" t="str">
            <v>Misc. Power Plant Equipment</v>
          </cell>
          <cell r="I241">
            <v>71749.509999999995</v>
          </cell>
        </row>
        <row r="242">
          <cell r="A242" t="str">
            <v>33600; 320</v>
          </cell>
          <cell r="B242" t="str">
            <v>320</v>
          </cell>
          <cell r="C242" t="str">
            <v>H</v>
          </cell>
          <cell r="E242">
            <v>33000</v>
          </cell>
          <cell r="F242" t="str">
            <v>PROSPECT #3 (33)</v>
          </cell>
          <cell r="G242" t="str">
            <v>336.00</v>
          </cell>
          <cell r="H242" t="str">
            <v>Roads, Railroads &amp; Bridges</v>
          </cell>
          <cell r="I242">
            <v>59360.36</v>
          </cell>
        </row>
        <row r="243">
          <cell r="A243" t="str">
            <v xml:space="preserve">0; </v>
          </cell>
          <cell r="F243" t="str">
            <v>PROSPECT #3 (33) Total</v>
          </cell>
          <cell r="I243">
            <v>6978554.7700000005</v>
          </cell>
        </row>
        <row r="244">
          <cell r="A244" t="str">
            <v>33020; 319</v>
          </cell>
          <cell r="B244" t="str">
            <v>319</v>
          </cell>
          <cell r="C244" t="str">
            <v>H</v>
          </cell>
          <cell r="E244">
            <v>2630</v>
          </cell>
          <cell r="F244" t="str">
            <v>PROSPECT 1,2&amp;4 LICENSE (2630)</v>
          </cell>
          <cell r="G244" t="str">
            <v>330.20</v>
          </cell>
          <cell r="H244" t="str">
            <v>Land Rights</v>
          </cell>
          <cell r="I244">
            <v>3711.84</v>
          </cell>
        </row>
        <row r="245">
          <cell r="A245" t="str">
            <v>33040; 319</v>
          </cell>
          <cell r="B245" t="str">
            <v>319</v>
          </cell>
          <cell r="C245" t="str">
            <v>H</v>
          </cell>
          <cell r="E245">
            <v>2630</v>
          </cell>
          <cell r="F245" t="str">
            <v>PROSPECT 1,2&amp;4 LICENSE (2630)</v>
          </cell>
          <cell r="G245" t="str">
            <v>330.40</v>
          </cell>
          <cell r="H245" t="str">
            <v>Flood Rights</v>
          </cell>
          <cell r="I245">
            <v>3166.96</v>
          </cell>
        </row>
        <row r="246">
          <cell r="A246" t="str">
            <v>33100; 319</v>
          </cell>
          <cell r="B246" t="str">
            <v>319</v>
          </cell>
          <cell r="C246" t="str">
            <v>H</v>
          </cell>
          <cell r="E246">
            <v>2630</v>
          </cell>
          <cell r="F246" t="str">
            <v>PROSPECT 1,2&amp;4 LICENSE (2630)</v>
          </cell>
          <cell r="G246" t="str">
            <v>331.00</v>
          </cell>
          <cell r="H246" t="str">
            <v>Structures &amp; Improvements</v>
          </cell>
          <cell r="I246">
            <v>3310521.34</v>
          </cell>
        </row>
        <row r="247">
          <cell r="A247" t="str">
            <v>33200; 319</v>
          </cell>
          <cell r="B247" t="str">
            <v>319</v>
          </cell>
          <cell r="C247" t="str">
            <v>H</v>
          </cell>
          <cell r="E247">
            <v>2630</v>
          </cell>
          <cell r="F247" t="str">
            <v>PROSPECT 1,2&amp;4 LICENSE (2630)</v>
          </cell>
          <cell r="G247" t="str">
            <v>332.00</v>
          </cell>
          <cell r="H247" t="str">
            <v>Reservoirs, Dams &amp; Waterways</v>
          </cell>
          <cell r="I247">
            <v>26162163.710000001</v>
          </cell>
        </row>
        <row r="248">
          <cell r="A248" t="str">
            <v>33300; 319</v>
          </cell>
          <cell r="B248" t="str">
            <v>319</v>
          </cell>
          <cell r="C248" t="str">
            <v>H</v>
          </cell>
          <cell r="E248">
            <v>2630</v>
          </cell>
          <cell r="F248" t="str">
            <v>PROSPECT 1,2&amp;4 LICENSE (2630)</v>
          </cell>
          <cell r="G248" t="str">
            <v>333.00</v>
          </cell>
          <cell r="H248" t="str">
            <v>Waterwheels, Turbines &amp; Generators</v>
          </cell>
          <cell r="I248">
            <v>3898861.56</v>
          </cell>
        </row>
        <row r="249">
          <cell r="A249" t="str">
            <v>33400; 319</v>
          </cell>
          <cell r="B249" t="str">
            <v>319</v>
          </cell>
          <cell r="C249" t="str">
            <v>H</v>
          </cell>
          <cell r="E249">
            <v>2630</v>
          </cell>
          <cell r="F249" t="str">
            <v>PROSPECT 1,2&amp;4 LICENSE (2630)</v>
          </cell>
          <cell r="G249" t="str">
            <v>334.00</v>
          </cell>
          <cell r="H249" t="str">
            <v>Accessory Electric Equipment</v>
          </cell>
          <cell r="I249">
            <v>2177999.46</v>
          </cell>
        </row>
        <row r="250">
          <cell r="A250" t="str">
            <v>33500; 319</v>
          </cell>
          <cell r="B250" t="str">
            <v>319</v>
          </cell>
          <cell r="C250" t="str">
            <v>H</v>
          </cell>
          <cell r="E250">
            <v>2630</v>
          </cell>
          <cell r="F250" t="str">
            <v>PROSPECT 1,2&amp;4 LICENSE (2630)</v>
          </cell>
          <cell r="G250" t="str">
            <v>335.00</v>
          </cell>
          <cell r="H250" t="str">
            <v>Misc. Power Plant Equipment</v>
          </cell>
          <cell r="I250">
            <v>19027.060000000001</v>
          </cell>
        </row>
        <row r="251">
          <cell r="A251" t="str">
            <v>33600; 319</v>
          </cell>
          <cell r="B251" t="str">
            <v>319</v>
          </cell>
          <cell r="C251" t="str">
            <v>H</v>
          </cell>
          <cell r="E251">
            <v>2630</v>
          </cell>
          <cell r="F251" t="str">
            <v>PROSPECT 1,2&amp;4 LICENSE (2630)</v>
          </cell>
          <cell r="G251" t="str">
            <v>336.00</v>
          </cell>
          <cell r="H251" t="str">
            <v>Roads, Railroads &amp; Bridges</v>
          </cell>
          <cell r="I251">
            <v>292057.63</v>
          </cell>
        </row>
        <row r="252">
          <cell r="A252" t="str">
            <v xml:space="preserve">0; </v>
          </cell>
          <cell r="F252" t="str">
            <v>PROSPECT 1,2&amp;4 LICENSE (2630) Total</v>
          </cell>
          <cell r="I252">
            <v>35867509.560000002</v>
          </cell>
        </row>
        <row r="253">
          <cell r="A253" t="str">
            <v>33100; 321</v>
          </cell>
          <cell r="B253" t="str">
            <v>321</v>
          </cell>
          <cell r="C253" t="str">
            <v>H</v>
          </cell>
          <cell r="E253">
            <v>9281</v>
          </cell>
          <cell r="F253" t="str">
            <v>SANTA CLARA LICENSE (9281)</v>
          </cell>
          <cell r="G253" t="str">
            <v>331.00</v>
          </cell>
          <cell r="H253" t="str">
            <v>Structures &amp; Improvements</v>
          </cell>
          <cell r="I253">
            <v>179622.92</v>
          </cell>
        </row>
        <row r="254">
          <cell r="A254" t="str">
            <v>33200; 321</v>
          </cell>
          <cell r="B254" t="str">
            <v>321</v>
          </cell>
          <cell r="C254" t="str">
            <v>H</v>
          </cell>
          <cell r="E254">
            <v>9281</v>
          </cell>
          <cell r="F254" t="str">
            <v>SANTA CLARA LICENSE (9281)</v>
          </cell>
          <cell r="G254" t="str">
            <v>332.00</v>
          </cell>
          <cell r="H254" t="str">
            <v>Reservoirs, Dams &amp; Waterways</v>
          </cell>
          <cell r="I254">
            <v>1139630.56</v>
          </cell>
        </row>
        <row r="255">
          <cell r="A255" t="str">
            <v>33300; 321</v>
          </cell>
          <cell r="B255" t="str">
            <v>321</v>
          </cell>
          <cell r="C255" t="str">
            <v>H</v>
          </cell>
          <cell r="E255">
            <v>9281</v>
          </cell>
          <cell r="F255" t="str">
            <v>SANTA CLARA LICENSE (9281)</v>
          </cell>
          <cell r="G255" t="str">
            <v>333.00</v>
          </cell>
          <cell r="H255" t="str">
            <v>Waterwheels, Turbines &amp; Generators</v>
          </cell>
          <cell r="I255">
            <v>464354.77</v>
          </cell>
        </row>
        <row r="256">
          <cell r="A256" t="str">
            <v>33400; 321</v>
          </cell>
          <cell r="B256" t="str">
            <v>321</v>
          </cell>
          <cell r="C256" t="str">
            <v>H</v>
          </cell>
          <cell r="E256">
            <v>9281</v>
          </cell>
          <cell r="F256" t="str">
            <v>SANTA CLARA LICENSE (9281)</v>
          </cell>
          <cell r="G256" t="str">
            <v>334.00</v>
          </cell>
          <cell r="H256" t="str">
            <v>Accessory Electric Equipment</v>
          </cell>
          <cell r="I256">
            <v>692175.17</v>
          </cell>
        </row>
        <row r="257">
          <cell r="A257" t="str">
            <v>33500; 321</v>
          </cell>
          <cell r="B257" t="str">
            <v>321</v>
          </cell>
          <cell r="C257" t="str">
            <v>H</v>
          </cell>
          <cell r="E257">
            <v>9281</v>
          </cell>
          <cell r="F257" t="str">
            <v>SANTA CLARA LICENSE (9281)</v>
          </cell>
          <cell r="G257" t="str">
            <v>335.00</v>
          </cell>
          <cell r="H257" t="str">
            <v>Misc. Power Plant Equipment</v>
          </cell>
          <cell r="I257">
            <v>7952.48</v>
          </cell>
        </row>
        <row r="258">
          <cell r="A258" t="str">
            <v>33600; 321</v>
          </cell>
          <cell r="B258" t="str">
            <v>321</v>
          </cell>
          <cell r="C258" t="str">
            <v>H</v>
          </cell>
          <cell r="E258">
            <v>9281</v>
          </cell>
          <cell r="F258" t="str">
            <v>SANTA CLARA LICENSE (9281)</v>
          </cell>
          <cell r="G258" t="str">
            <v>336.00</v>
          </cell>
          <cell r="H258" t="str">
            <v>Roads, Railroads &amp; Bridges</v>
          </cell>
          <cell r="I258">
            <v>2720.37</v>
          </cell>
        </row>
        <row r="259">
          <cell r="A259" t="str">
            <v xml:space="preserve">0; </v>
          </cell>
          <cell r="F259" t="str">
            <v>SANTA CLARA LICENSE (9281) Total</v>
          </cell>
          <cell r="I259">
            <v>2486456.27</v>
          </cell>
        </row>
        <row r="260">
          <cell r="A260" t="str">
            <v>33100; 323</v>
          </cell>
          <cell r="B260" t="str">
            <v>323</v>
          </cell>
          <cell r="C260" t="str">
            <v>H</v>
          </cell>
          <cell r="E260">
            <v>452</v>
          </cell>
          <cell r="F260" t="str">
            <v>STAIRS (452)</v>
          </cell>
          <cell r="G260" t="str">
            <v>331.00</v>
          </cell>
          <cell r="H260" t="str">
            <v>Structures &amp; Improvements</v>
          </cell>
          <cell r="I260">
            <v>181021.2</v>
          </cell>
        </row>
        <row r="261">
          <cell r="A261" t="str">
            <v>33200; 323</v>
          </cell>
          <cell r="B261" t="str">
            <v>323</v>
          </cell>
          <cell r="C261" t="str">
            <v>H</v>
          </cell>
          <cell r="E261">
            <v>452</v>
          </cell>
          <cell r="F261" t="str">
            <v>STAIRS (452)</v>
          </cell>
          <cell r="G261" t="str">
            <v>332.00</v>
          </cell>
          <cell r="H261" t="str">
            <v>Reservoirs, Dams &amp; Waterways</v>
          </cell>
          <cell r="I261">
            <v>741496.91</v>
          </cell>
        </row>
        <row r="262">
          <cell r="A262" t="str">
            <v>33300; 323</v>
          </cell>
          <cell r="B262" t="str">
            <v>323</v>
          </cell>
          <cell r="C262" t="str">
            <v>H</v>
          </cell>
          <cell r="E262">
            <v>452</v>
          </cell>
          <cell r="F262" t="str">
            <v>STAIRS (452)</v>
          </cell>
          <cell r="G262" t="str">
            <v>333.00</v>
          </cell>
          <cell r="H262" t="str">
            <v>Waterwheels, Turbines &amp; Generators</v>
          </cell>
          <cell r="I262">
            <v>518170.82</v>
          </cell>
        </row>
        <row r="263">
          <cell r="A263" t="str">
            <v>33400; 323</v>
          </cell>
          <cell r="B263" t="str">
            <v>323</v>
          </cell>
          <cell r="C263" t="str">
            <v>H</v>
          </cell>
          <cell r="E263">
            <v>452</v>
          </cell>
          <cell r="F263" t="str">
            <v>STAIRS (452)</v>
          </cell>
          <cell r="G263" t="str">
            <v>334.00</v>
          </cell>
          <cell r="H263" t="str">
            <v>Accessory Electric Equipment</v>
          </cell>
          <cell r="I263">
            <v>178031.46</v>
          </cell>
        </row>
        <row r="264">
          <cell r="A264" t="str">
            <v>33600; 323</v>
          </cell>
          <cell r="B264" t="str">
            <v>323</v>
          </cell>
          <cell r="C264" t="str">
            <v>H</v>
          </cell>
          <cell r="E264">
            <v>452</v>
          </cell>
          <cell r="F264" t="str">
            <v>STAIRS (452)</v>
          </cell>
          <cell r="G264" t="str">
            <v>336.00</v>
          </cell>
          <cell r="H264" t="str">
            <v>Roads, Railroads &amp; Bridges</v>
          </cell>
          <cell r="I264">
            <v>5509.26</v>
          </cell>
        </row>
        <row r="265">
          <cell r="A265" t="str">
            <v xml:space="preserve">0; </v>
          </cell>
          <cell r="F265" t="str">
            <v>STAIRS (452) Total</v>
          </cell>
          <cell r="I265">
            <v>1624229.6500000001</v>
          </cell>
        </row>
        <row r="266">
          <cell r="A266" t="str">
            <v>33020; 324</v>
          </cell>
          <cell r="B266" t="str">
            <v>324</v>
          </cell>
          <cell r="C266" t="str">
            <v>H</v>
          </cell>
          <cell r="E266">
            <v>218000</v>
          </cell>
          <cell r="F266" t="str">
            <v>SWIFT (218)</v>
          </cell>
          <cell r="G266" t="str">
            <v>330.20</v>
          </cell>
          <cell r="H266" t="str">
            <v>Land Rights</v>
          </cell>
          <cell r="I266">
            <v>6277412.5899999999</v>
          </cell>
        </row>
        <row r="267">
          <cell r="A267" t="str">
            <v>33050; 324</v>
          </cell>
          <cell r="B267" t="str">
            <v>324</v>
          </cell>
          <cell r="C267" t="str">
            <v>H</v>
          </cell>
          <cell r="E267">
            <v>218000</v>
          </cell>
          <cell r="F267" t="str">
            <v>SWIFT (218)</v>
          </cell>
          <cell r="G267" t="str">
            <v>330.50</v>
          </cell>
          <cell r="H267" t="str">
            <v>Fish/Wildlife</v>
          </cell>
          <cell r="I267">
            <v>97228.11</v>
          </cell>
        </row>
        <row r="268">
          <cell r="A268" t="str">
            <v>33100; 324</v>
          </cell>
          <cell r="B268" t="str">
            <v>324</v>
          </cell>
          <cell r="C268" t="str">
            <v>H</v>
          </cell>
          <cell r="E268">
            <v>218000</v>
          </cell>
          <cell r="F268" t="str">
            <v>SWIFT (218)</v>
          </cell>
          <cell r="G268" t="str">
            <v>331.00</v>
          </cell>
          <cell r="H268" t="str">
            <v>Structures &amp; Improvements</v>
          </cell>
          <cell r="I268">
            <v>31933471.09</v>
          </cell>
        </row>
        <row r="269">
          <cell r="A269" t="str">
            <v>33200; 324</v>
          </cell>
          <cell r="B269" t="str">
            <v>324</v>
          </cell>
          <cell r="C269" t="str">
            <v>H</v>
          </cell>
          <cell r="E269">
            <v>218000</v>
          </cell>
          <cell r="F269" t="str">
            <v>SWIFT (218)</v>
          </cell>
          <cell r="G269" t="str">
            <v>332.00</v>
          </cell>
          <cell r="H269" t="str">
            <v>Reservoirs, Dams &amp; Waterways</v>
          </cell>
          <cell r="I269">
            <v>42715636.799999997</v>
          </cell>
        </row>
        <row r="270">
          <cell r="A270" t="str">
            <v>33300; 324</v>
          </cell>
          <cell r="B270" t="str">
            <v>324</v>
          </cell>
          <cell r="C270" t="str">
            <v>H</v>
          </cell>
          <cell r="E270">
            <v>218000</v>
          </cell>
          <cell r="F270" t="str">
            <v>SWIFT (218)</v>
          </cell>
          <cell r="G270" t="str">
            <v>333.00</v>
          </cell>
          <cell r="H270" t="str">
            <v>Waterwheels, Turbines &amp; Generators</v>
          </cell>
          <cell r="I270">
            <v>11938274.49</v>
          </cell>
        </row>
        <row r="271">
          <cell r="A271" t="str">
            <v>33400; 324</v>
          </cell>
          <cell r="B271" t="str">
            <v>324</v>
          </cell>
          <cell r="C271" t="str">
            <v>H</v>
          </cell>
          <cell r="E271">
            <v>218000</v>
          </cell>
          <cell r="F271" t="str">
            <v>SWIFT (218)</v>
          </cell>
          <cell r="G271" t="str">
            <v>334.00</v>
          </cell>
          <cell r="H271" t="str">
            <v>Accessory Electric Equipment</v>
          </cell>
          <cell r="I271">
            <v>4434336.04</v>
          </cell>
        </row>
        <row r="272">
          <cell r="A272" t="str">
            <v>33500; 324</v>
          </cell>
          <cell r="B272" t="str">
            <v>324</v>
          </cell>
          <cell r="C272" t="str">
            <v>H</v>
          </cell>
          <cell r="E272">
            <v>218000</v>
          </cell>
          <cell r="F272" t="str">
            <v>SWIFT (218)</v>
          </cell>
          <cell r="G272" t="str">
            <v>335.00</v>
          </cell>
          <cell r="H272" t="str">
            <v>Misc. Power Plant Equipment</v>
          </cell>
          <cell r="I272">
            <v>417281.14</v>
          </cell>
        </row>
        <row r="273">
          <cell r="A273" t="str">
            <v>33600; 324</v>
          </cell>
          <cell r="B273" t="str">
            <v>324</v>
          </cell>
          <cell r="C273" t="str">
            <v>H</v>
          </cell>
          <cell r="E273">
            <v>218000</v>
          </cell>
          <cell r="F273" t="str">
            <v>SWIFT (218)</v>
          </cell>
          <cell r="G273" t="str">
            <v>336.00</v>
          </cell>
          <cell r="H273" t="str">
            <v>Roads, Railroads &amp; Bridges</v>
          </cell>
          <cell r="I273">
            <v>1012079.37</v>
          </cell>
        </row>
        <row r="274">
          <cell r="A274" t="str">
            <v xml:space="preserve">0; </v>
          </cell>
          <cell r="F274" t="str">
            <v>SWIFT (218) Total</v>
          </cell>
          <cell r="I274">
            <v>98825719.63000001</v>
          </cell>
        </row>
        <row r="275">
          <cell r="A275" t="str">
            <v>33100; 325</v>
          </cell>
          <cell r="B275" t="str">
            <v>325</v>
          </cell>
          <cell r="C275" t="str">
            <v>H</v>
          </cell>
          <cell r="E275">
            <v>467</v>
          </cell>
          <cell r="F275" t="str">
            <v>VIVA NAUGHTON (467)</v>
          </cell>
          <cell r="G275" t="str">
            <v>331.00</v>
          </cell>
          <cell r="H275" t="str">
            <v>Structures &amp; Improvements</v>
          </cell>
          <cell r="I275">
            <v>403224.93</v>
          </cell>
        </row>
        <row r="276">
          <cell r="A276" t="str">
            <v>33200; 325</v>
          </cell>
          <cell r="B276" t="str">
            <v>325</v>
          </cell>
          <cell r="C276" t="str">
            <v>H</v>
          </cell>
          <cell r="E276">
            <v>467</v>
          </cell>
          <cell r="F276" t="str">
            <v>VIVA NAUGHTON (467)</v>
          </cell>
          <cell r="G276" t="str">
            <v>332.00</v>
          </cell>
          <cell r="H276" t="str">
            <v>Reservoirs, Dams &amp; Waterways</v>
          </cell>
          <cell r="I276">
            <v>103506.99</v>
          </cell>
        </row>
        <row r="277">
          <cell r="A277" t="str">
            <v>33300; 325</v>
          </cell>
          <cell r="B277" t="str">
            <v>325</v>
          </cell>
          <cell r="C277" t="str">
            <v>H</v>
          </cell>
          <cell r="E277">
            <v>467</v>
          </cell>
          <cell r="F277" t="str">
            <v>VIVA NAUGHTON (467)</v>
          </cell>
          <cell r="G277" t="str">
            <v>333.00</v>
          </cell>
          <cell r="H277" t="str">
            <v>Waterwheels, Turbines &amp; Generators</v>
          </cell>
          <cell r="I277">
            <v>497437.95</v>
          </cell>
        </row>
        <row r="278">
          <cell r="A278" t="str">
            <v>33400; 325</v>
          </cell>
          <cell r="B278" t="str">
            <v>325</v>
          </cell>
          <cell r="C278" t="str">
            <v>H</v>
          </cell>
          <cell r="E278">
            <v>467</v>
          </cell>
          <cell r="F278" t="str">
            <v>VIVA NAUGHTON (467)</v>
          </cell>
          <cell r="G278" t="str">
            <v>334.00</v>
          </cell>
          <cell r="H278" t="str">
            <v>Accessory Electric Equipment</v>
          </cell>
          <cell r="I278">
            <v>169721.82</v>
          </cell>
        </row>
        <row r="279">
          <cell r="A279" t="str">
            <v>33500; 325</v>
          </cell>
          <cell r="B279" t="str">
            <v>325</v>
          </cell>
          <cell r="C279" t="str">
            <v>H</v>
          </cell>
          <cell r="E279">
            <v>467</v>
          </cell>
          <cell r="F279" t="str">
            <v>VIVA NAUGHTON (467)</v>
          </cell>
          <cell r="G279" t="str">
            <v>335.00</v>
          </cell>
          <cell r="H279" t="str">
            <v>Misc. Power Plant Equipment</v>
          </cell>
          <cell r="I279">
            <v>20594.259999999998</v>
          </cell>
        </row>
        <row r="280">
          <cell r="A280" t="str">
            <v xml:space="preserve">0; </v>
          </cell>
          <cell r="F280" t="str">
            <v>VIVA NAUGHTON (467) Total</v>
          </cell>
          <cell r="I280">
            <v>1194485.95</v>
          </cell>
        </row>
        <row r="281">
          <cell r="A281" t="str">
            <v>33100; 326</v>
          </cell>
          <cell r="B281" t="str">
            <v>326</v>
          </cell>
          <cell r="C281" t="str">
            <v>H</v>
          </cell>
          <cell r="E281">
            <v>29000</v>
          </cell>
          <cell r="F281" t="str">
            <v>WALLOWA FALLS (29)</v>
          </cell>
          <cell r="G281" t="str">
            <v>331.00</v>
          </cell>
          <cell r="H281" t="str">
            <v>Structures &amp; Improvements</v>
          </cell>
          <cell r="I281">
            <v>112225.05</v>
          </cell>
        </row>
        <row r="282">
          <cell r="A282" t="str">
            <v>33200; 326</v>
          </cell>
          <cell r="B282" t="str">
            <v>326</v>
          </cell>
          <cell r="C282" t="str">
            <v>H</v>
          </cell>
          <cell r="E282">
            <v>29000</v>
          </cell>
          <cell r="F282" t="str">
            <v>WALLOWA FALLS (29)</v>
          </cell>
          <cell r="G282" t="str">
            <v>332.00</v>
          </cell>
          <cell r="H282" t="str">
            <v>Reservoirs, Dams &amp; Waterways</v>
          </cell>
          <cell r="I282">
            <v>909447.61</v>
          </cell>
        </row>
        <row r="283">
          <cell r="A283" t="str">
            <v>33300; 326</v>
          </cell>
          <cell r="B283" t="str">
            <v>326</v>
          </cell>
          <cell r="C283" t="str">
            <v>H</v>
          </cell>
          <cell r="E283">
            <v>29000</v>
          </cell>
          <cell r="F283" t="str">
            <v>WALLOWA FALLS (29)</v>
          </cell>
          <cell r="G283" t="str">
            <v>333.00</v>
          </cell>
          <cell r="H283" t="str">
            <v>Waterwheels, Turbines &amp; Generators</v>
          </cell>
          <cell r="I283">
            <v>105583.87</v>
          </cell>
        </row>
        <row r="284">
          <cell r="A284" t="str">
            <v>33400; 326</v>
          </cell>
          <cell r="B284" t="str">
            <v>326</v>
          </cell>
          <cell r="C284" t="str">
            <v>H</v>
          </cell>
          <cell r="E284">
            <v>29000</v>
          </cell>
          <cell r="F284" t="str">
            <v>WALLOWA FALLS (29)</v>
          </cell>
          <cell r="G284" t="str">
            <v>334.00</v>
          </cell>
          <cell r="H284" t="str">
            <v>Accessory Electric Equipment</v>
          </cell>
          <cell r="I284">
            <v>1393215.15</v>
          </cell>
        </row>
        <row r="285">
          <cell r="A285" t="str">
            <v>33600; 326</v>
          </cell>
          <cell r="B285" t="str">
            <v>326</v>
          </cell>
          <cell r="C285" t="str">
            <v>H</v>
          </cell>
          <cell r="E285">
            <v>29000</v>
          </cell>
          <cell r="F285" t="str">
            <v>WALLOWA FALLS (29)</v>
          </cell>
          <cell r="G285" t="str">
            <v>336.00</v>
          </cell>
          <cell r="H285" t="str">
            <v>Roads, Railroads &amp; Bridges</v>
          </cell>
          <cell r="I285">
            <v>310958.51</v>
          </cell>
        </row>
        <row r="286">
          <cell r="A286" t="str">
            <v xml:space="preserve">0; </v>
          </cell>
          <cell r="F286" t="str">
            <v>WALLOWA FALLS (29) Total</v>
          </cell>
          <cell r="I286">
            <v>2831430.1899999995</v>
          </cell>
        </row>
        <row r="287">
          <cell r="A287" t="str">
            <v>33100; 327</v>
          </cell>
          <cell r="B287" t="str">
            <v>327</v>
          </cell>
          <cell r="C287" t="str">
            <v>H</v>
          </cell>
          <cell r="E287">
            <v>454</v>
          </cell>
          <cell r="F287" t="str">
            <v>WEBER (454)</v>
          </cell>
          <cell r="G287" t="str">
            <v>331.00</v>
          </cell>
          <cell r="H287" t="str">
            <v>Structures &amp; Improvements</v>
          </cell>
          <cell r="I287">
            <v>368302.99</v>
          </cell>
        </row>
        <row r="288">
          <cell r="A288" t="str">
            <v>33200; 327</v>
          </cell>
          <cell r="B288" t="str">
            <v>327</v>
          </cell>
          <cell r="C288" t="str">
            <v>H</v>
          </cell>
          <cell r="E288">
            <v>454</v>
          </cell>
          <cell r="F288" t="str">
            <v>WEBER (454)</v>
          </cell>
          <cell r="G288" t="str">
            <v>332.00</v>
          </cell>
          <cell r="H288" t="str">
            <v>Reservoirs, Dams &amp; Waterways</v>
          </cell>
          <cell r="I288">
            <v>1358944.18</v>
          </cell>
        </row>
        <row r="289">
          <cell r="A289" t="str">
            <v>33300; 327</v>
          </cell>
          <cell r="B289" t="str">
            <v>327</v>
          </cell>
          <cell r="C289" t="str">
            <v>H</v>
          </cell>
          <cell r="E289">
            <v>454</v>
          </cell>
          <cell r="F289" t="str">
            <v>WEBER (454)</v>
          </cell>
          <cell r="G289" t="str">
            <v>333.00</v>
          </cell>
          <cell r="H289" t="str">
            <v>Waterwheels, Turbines &amp; Generators</v>
          </cell>
          <cell r="I289">
            <v>904665.2</v>
          </cell>
        </row>
        <row r="290">
          <cell r="A290" t="str">
            <v>33400; 327</v>
          </cell>
          <cell r="B290" t="str">
            <v>327</v>
          </cell>
          <cell r="C290" t="str">
            <v>H</v>
          </cell>
          <cell r="E290">
            <v>454</v>
          </cell>
          <cell r="F290" t="str">
            <v>WEBER (454)</v>
          </cell>
          <cell r="G290" t="str">
            <v>334.00</v>
          </cell>
          <cell r="H290" t="str">
            <v>Accessory Electric Equipment</v>
          </cell>
          <cell r="I290">
            <v>253737.73</v>
          </cell>
        </row>
        <row r="291">
          <cell r="A291" t="str">
            <v>33500; 327</v>
          </cell>
          <cell r="B291" t="str">
            <v>327</v>
          </cell>
          <cell r="C291" t="str">
            <v>H</v>
          </cell>
          <cell r="E291">
            <v>454</v>
          </cell>
          <cell r="F291" t="str">
            <v>WEBER (454)</v>
          </cell>
          <cell r="G291" t="str">
            <v>335.00</v>
          </cell>
          <cell r="H291" t="str">
            <v>Misc. Power Plant Equipment</v>
          </cell>
          <cell r="I291">
            <v>22270.09</v>
          </cell>
        </row>
        <row r="292">
          <cell r="A292" t="str">
            <v>33600; 327</v>
          </cell>
          <cell r="B292" t="str">
            <v>327</v>
          </cell>
          <cell r="C292" t="str">
            <v>H</v>
          </cell>
          <cell r="E292">
            <v>454</v>
          </cell>
          <cell r="F292" t="str">
            <v>WEBER (454)</v>
          </cell>
          <cell r="G292" t="str">
            <v>336.00</v>
          </cell>
          <cell r="H292" t="str">
            <v>Roads, Railroads &amp; Bridges</v>
          </cell>
          <cell r="I292">
            <v>39856.53</v>
          </cell>
        </row>
        <row r="293">
          <cell r="A293" t="str">
            <v xml:space="preserve">0; </v>
          </cell>
          <cell r="F293" t="str">
            <v>WEBER (454) Total</v>
          </cell>
          <cell r="I293">
            <v>2947776.7199999997</v>
          </cell>
        </row>
        <row r="294">
          <cell r="A294" t="str">
            <v>33020; 328</v>
          </cell>
          <cell r="B294" t="str">
            <v>328</v>
          </cell>
          <cell r="C294" t="str">
            <v>H</v>
          </cell>
          <cell r="E294">
            <v>219000</v>
          </cell>
          <cell r="F294" t="str">
            <v>YALE (219)</v>
          </cell>
          <cell r="G294" t="str">
            <v>330.20</v>
          </cell>
          <cell r="H294" t="str">
            <v>Land Rights</v>
          </cell>
          <cell r="I294">
            <v>761579.86</v>
          </cell>
        </row>
        <row r="295">
          <cell r="A295" t="str">
            <v>33100; 328</v>
          </cell>
          <cell r="B295" t="str">
            <v>328</v>
          </cell>
          <cell r="C295" t="str">
            <v>H</v>
          </cell>
          <cell r="E295">
            <v>219000</v>
          </cell>
          <cell r="F295" t="str">
            <v>YALE (219)</v>
          </cell>
          <cell r="G295" t="str">
            <v>331.00</v>
          </cell>
          <cell r="H295" t="str">
            <v>Structures &amp; Improvements</v>
          </cell>
          <cell r="I295">
            <v>7680924.5599999996</v>
          </cell>
        </row>
        <row r="296">
          <cell r="A296" t="str">
            <v>33200; 328</v>
          </cell>
          <cell r="B296" t="str">
            <v>328</v>
          </cell>
          <cell r="C296" t="str">
            <v>H</v>
          </cell>
          <cell r="E296">
            <v>219000</v>
          </cell>
          <cell r="F296" t="str">
            <v>YALE (219)</v>
          </cell>
          <cell r="G296" t="str">
            <v>332.00</v>
          </cell>
          <cell r="H296" t="str">
            <v>Reservoirs, Dams &amp; Waterways</v>
          </cell>
          <cell r="I296">
            <v>27653817.170000002</v>
          </cell>
        </row>
        <row r="297">
          <cell r="A297" t="str">
            <v>33300; 328</v>
          </cell>
          <cell r="B297" t="str">
            <v>328</v>
          </cell>
          <cell r="C297" t="str">
            <v>H</v>
          </cell>
          <cell r="E297">
            <v>219000</v>
          </cell>
          <cell r="F297" t="str">
            <v>YALE (219)</v>
          </cell>
          <cell r="G297" t="str">
            <v>333.00</v>
          </cell>
          <cell r="H297" t="str">
            <v>Waterwheels, Turbines &amp; Generators</v>
          </cell>
          <cell r="I297">
            <v>10698063.15</v>
          </cell>
        </row>
        <row r="298">
          <cell r="A298" t="str">
            <v>33400; 328</v>
          </cell>
          <cell r="B298" t="str">
            <v>328</v>
          </cell>
          <cell r="C298" t="str">
            <v>H</v>
          </cell>
          <cell r="E298">
            <v>219000</v>
          </cell>
          <cell r="F298" t="str">
            <v>YALE (219)</v>
          </cell>
          <cell r="G298" t="str">
            <v>334.00</v>
          </cell>
          <cell r="H298" t="str">
            <v>Accessory Electric Equipment</v>
          </cell>
          <cell r="I298">
            <v>3586772.18</v>
          </cell>
        </row>
        <row r="299">
          <cell r="A299" t="str">
            <v>33500; 328</v>
          </cell>
          <cell r="B299" t="str">
            <v>328</v>
          </cell>
          <cell r="C299" t="str">
            <v>H</v>
          </cell>
          <cell r="E299">
            <v>219000</v>
          </cell>
          <cell r="F299" t="str">
            <v>YALE (219)</v>
          </cell>
          <cell r="G299" t="str">
            <v>335.00</v>
          </cell>
          <cell r="H299" t="str">
            <v>Misc. Power Plant Equipment</v>
          </cell>
          <cell r="I299">
            <v>546858.96</v>
          </cell>
        </row>
        <row r="300">
          <cell r="A300" t="str">
            <v>33600; 328</v>
          </cell>
          <cell r="B300" t="str">
            <v>328</v>
          </cell>
          <cell r="C300" t="str">
            <v>H</v>
          </cell>
          <cell r="E300">
            <v>219000</v>
          </cell>
          <cell r="F300" t="str">
            <v>YALE (219)</v>
          </cell>
          <cell r="G300" t="str">
            <v>336.00</v>
          </cell>
          <cell r="H300" t="str">
            <v>Roads, Railroads &amp; Bridges</v>
          </cell>
          <cell r="I300">
            <v>1439462.47</v>
          </cell>
        </row>
        <row r="301">
          <cell r="A301" t="str">
            <v xml:space="preserve">0; </v>
          </cell>
          <cell r="F301" t="str">
            <v>YALE (219) Total</v>
          </cell>
          <cell r="I301">
            <v>52367478.350000001</v>
          </cell>
        </row>
        <row r="302">
          <cell r="A302" t="str">
            <v xml:space="preserve">0; </v>
          </cell>
          <cell r="C302" t="str">
            <v>H Total</v>
          </cell>
          <cell r="I302">
            <v>697877989.23999989</v>
          </cell>
        </row>
        <row r="303">
          <cell r="A303" t="str">
            <v>34100; 401</v>
          </cell>
          <cell r="B303" t="str">
            <v>401</v>
          </cell>
          <cell r="C303" t="str">
            <v>O</v>
          </cell>
          <cell r="E303">
            <v>203300</v>
          </cell>
          <cell r="F303" t="str">
            <v>CHEHALIS CCCT PLANT</v>
          </cell>
          <cell r="G303" t="str">
            <v>341.00</v>
          </cell>
          <cell r="H303" t="str">
            <v>Structures &amp; Improvements</v>
          </cell>
          <cell r="I303">
            <v>23264895.84</v>
          </cell>
        </row>
        <row r="304">
          <cell r="A304" t="str">
            <v>34200; 401</v>
          </cell>
          <cell r="B304" t="str">
            <v>401</v>
          </cell>
          <cell r="C304" t="str">
            <v>O</v>
          </cell>
          <cell r="E304">
            <v>203300</v>
          </cell>
          <cell r="F304" t="str">
            <v>CHEHALIS CCCT PLANT</v>
          </cell>
          <cell r="G304" t="str">
            <v>342.00</v>
          </cell>
          <cell r="H304" t="str">
            <v>Fuel Holders, Prod. &amp; Access.</v>
          </cell>
          <cell r="I304">
            <v>1597345.52</v>
          </cell>
        </row>
        <row r="305">
          <cell r="A305" t="str">
            <v>34300; 401</v>
          </cell>
          <cell r="B305" t="str">
            <v>401</v>
          </cell>
          <cell r="C305" t="str">
            <v>O</v>
          </cell>
          <cell r="E305">
            <v>203300</v>
          </cell>
          <cell r="F305" t="str">
            <v>CHEHALIS CCCT PLANT</v>
          </cell>
          <cell r="G305" t="str">
            <v>343.00</v>
          </cell>
          <cell r="H305" t="str">
            <v>Prime Movers</v>
          </cell>
          <cell r="I305">
            <v>191561490.22</v>
          </cell>
        </row>
        <row r="306">
          <cell r="A306" t="str">
            <v>34400; 401</v>
          </cell>
          <cell r="B306" t="str">
            <v>401</v>
          </cell>
          <cell r="C306" t="str">
            <v>O</v>
          </cell>
          <cell r="E306">
            <v>203300</v>
          </cell>
          <cell r="F306" t="str">
            <v>CHEHALIS CCCT PLANT</v>
          </cell>
          <cell r="G306" t="str">
            <v>344.00</v>
          </cell>
          <cell r="H306" t="str">
            <v>Generators</v>
          </cell>
          <cell r="I306">
            <v>82787184.680000007</v>
          </cell>
        </row>
        <row r="307">
          <cell r="A307" t="str">
            <v>34500; 401</v>
          </cell>
          <cell r="B307" t="str">
            <v>401</v>
          </cell>
          <cell r="C307" t="str">
            <v>O</v>
          </cell>
          <cell r="E307">
            <v>203300</v>
          </cell>
          <cell r="F307" t="str">
            <v>CHEHALIS CCCT PLANT</v>
          </cell>
          <cell r="G307" t="str">
            <v>345.00</v>
          </cell>
          <cell r="H307" t="str">
            <v>Accessory Electric Equipment</v>
          </cell>
          <cell r="I307">
            <v>39232856.310000002</v>
          </cell>
        </row>
        <row r="308">
          <cell r="A308" t="str">
            <v>34600; 401</v>
          </cell>
          <cell r="B308" t="str">
            <v>401</v>
          </cell>
          <cell r="C308" t="str">
            <v>O</v>
          </cell>
          <cell r="E308">
            <v>203300</v>
          </cell>
          <cell r="F308" t="str">
            <v>CHEHALIS CCCT PLANT</v>
          </cell>
          <cell r="G308" t="str">
            <v>346.00</v>
          </cell>
          <cell r="H308" t="str">
            <v>Misc. Power Plant Equipment</v>
          </cell>
          <cell r="I308">
            <v>3239885.55</v>
          </cell>
        </row>
        <row r="309">
          <cell r="A309" t="str">
            <v xml:space="preserve">0; </v>
          </cell>
          <cell r="F309" t="str">
            <v>CHEHALIS CCCT PLANT Total</v>
          </cell>
          <cell r="I309">
            <v>341683658.12</v>
          </cell>
        </row>
        <row r="310">
          <cell r="A310" t="str">
            <v>34100; 402</v>
          </cell>
          <cell r="B310" t="str">
            <v>402</v>
          </cell>
          <cell r="C310" t="str">
            <v>O</v>
          </cell>
          <cell r="E310">
            <v>310318</v>
          </cell>
          <cell r="F310" t="str">
            <v>CURRANT CREEK CCCT PLANT</v>
          </cell>
          <cell r="G310" t="str">
            <v>341.00</v>
          </cell>
          <cell r="H310" t="str">
            <v>Structures &amp; Improvements</v>
          </cell>
          <cell r="I310">
            <v>44110651.130000003</v>
          </cell>
        </row>
        <row r="311">
          <cell r="A311" t="str">
            <v>34200; 402</v>
          </cell>
          <cell r="B311" t="str">
            <v>402</v>
          </cell>
          <cell r="C311" t="str">
            <v>O</v>
          </cell>
          <cell r="E311">
            <v>310318</v>
          </cell>
          <cell r="F311" t="str">
            <v>CURRANT CREEK CCCT PLANT</v>
          </cell>
          <cell r="G311" t="str">
            <v>342.00</v>
          </cell>
          <cell r="H311" t="str">
            <v>Fuel Holders, Prod. &amp; Access.</v>
          </cell>
          <cell r="I311">
            <v>3299735.22</v>
          </cell>
        </row>
        <row r="312">
          <cell r="A312" t="str">
            <v>34300; 402</v>
          </cell>
          <cell r="B312" t="str">
            <v>402</v>
          </cell>
          <cell r="C312" t="str">
            <v>O</v>
          </cell>
          <cell r="E312">
            <v>310318</v>
          </cell>
          <cell r="F312" t="str">
            <v>CURRANT CREEK CCCT PLANT</v>
          </cell>
          <cell r="G312" t="str">
            <v>343.00</v>
          </cell>
          <cell r="H312" t="str">
            <v>Prime Movers</v>
          </cell>
          <cell r="I312">
            <v>183388912.16999999</v>
          </cell>
        </row>
        <row r="313">
          <cell r="A313" t="str">
            <v>34400; 402</v>
          </cell>
          <cell r="B313" t="str">
            <v>402</v>
          </cell>
          <cell r="C313" t="str">
            <v>O</v>
          </cell>
          <cell r="E313">
            <v>310318</v>
          </cell>
          <cell r="F313" t="str">
            <v>CURRANT CREEK CCCT PLANT</v>
          </cell>
          <cell r="G313" t="str">
            <v>344.00</v>
          </cell>
          <cell r="H313" t="str">
            <v>Generators</v>
          </cell>
          <cell r="I313">
            <v>75958925.689999998</v>
          </cell>
        </row>
        <row r="314">
          <cell r="A314" t="str">
            <v>34500; 402</v>
          </cell>
          <cell r="B314" t="str">
            <v>402</v>
          </cell>
          <cell r="C314" t="str">
            <v>O</v>
          </cell>
          <cell r="E314">
            <v>310318</v>
          </cell>
          <cell r="F314" t="str">
            <v>CURRANT CREEK CCCT PLANT</v>
          </cell>
          <cell r="G314" t="str">
            <v>345.00</v>
          </cell>
          <cell r="H314" t="str">
            <v>Accessory Electric Equipment</v>
          </cell>
          <cell r="I314">
            <v>42401824.549999997</v>
          </cell>
        </row>
        <row r="315">
          <cell r="A315" t="str">
            <v>34600; 402</v>
          </cell>
          <cell r="B315" t="str">
            <v>402</v>
          </cell>
          <cell r="C315" t="str">
            <v>O</v>
          </cell>
          <cell r="E315">
            <v>310318</v>
          </cell>
          <cell r="F315" t="str">
            <v>CURRANT CREEK CCCT PLANT</v>
          </cell>
          <cell r="G315" t="str">
            <v>346.00</v>
          </cell>
          <cell r="H315" t="str">
            <v>Misc. Power Plant Equipment</v>
          </cell>
          <cell r="I315">
            <v>2969761.75</v>
          </cell>
        </row>
        <row r="316">
          <cell r="A316" t="str">
            <v xml:space="preserve">0; </v>
          </cell>
          <cell r="F316" t="str">
            <v>CURRANT CREEK CCCT PLANT Total</v>
          </cell>
          <cell r="I316">
            <v>352129810.50999999</v>
          </cell>
        </row>
        <row r="317">
          <cell r="A317" t="str">
            <v>34100; 403</v>
          </cell>
          <cell r="B317" t="str">
            <v>403</v>
          </cell>
          <cell r="C317" t="str">
            <v>O</v>
          </cell>
          <cell r="E317">
            <v>129500</v>
          </cell>
          <cell r="F317" t="str">
            <v>HERMISTON CCCT PLANT</v>
          </cell>
          <cell r="G317" t="str">
            <v>341.00</v>
          </cell>
          <cell r="H317" t="str">
            <v>Structures &amp; Improvements</v>
          </cell>
          <cell r="I317">
            <v>12844996.02</v>
          </cell>
        </row>
        <row r="318">
          <cell r="A318" t="str">
            <v>34200; 403</v>
          </cell>
          <cell r="B318" t="str">
            <v>403</v>
          </cell>
          <cell r="C318" t="str">
            <v>O</v>
          </cell>
          <cell r="E318">
            <v>129500</v>
          </cell>
          <cell r="F318" t="str">
            <v>HERMISTON CCCT PLANT</v>
          </cell>
          <cell r="G318" t="str">
            <v>342.00</v>
          </cell>
          <cell r="H318" t="str">
            <v>Fuel Holders, Prod. &amp; Access.</v>
          </cell>
          <cell r="I318">
            <v>25321.62</v>
          </cell>
        </row>
        <row r="319">
          <cell r="A319" t="str">
            <v>34300; 403</v>
          </cell>
          <cell r="B319" t="str">
            <v>403</v>
          </cell>
          <cell r="C319" t="str">
            <v>O</v>
          </cell>
          <cell r="E319">
            <v>129500</v>
          </cell>
          <cell r="F319" t="str">
            <v>HERMISTON CCCT PLANT</v>
          </cell>
          <cell r="G319" t="str">
            <v>343.00</v>
          </cell>
          <cell r="H319" t="str">
            <v>Prime Movers</v>
          </cell>
          <cell r="I319">
            <v>107253896.88</v>
          </cell>
        </row>
        <row r="320">
          <cell r="A320" t="str">
            <v>34400; 403</v>
          </cell>
          <cell r="B320" t="str">
            <v>403</v>
          </cell>
          <cell r="C320" t="str">
            <v>O</v>
          </cell>
          <cell r="E320">
            <v>129500</v>
          </cell>
          <cell r="F320" t="str">
            <v>HERMISTON CCCT PLANT</v>
          </cell>
          <cell r="G320" t="str">
            <v>344.00</v>
          </cell>
          <cell r="H320" t="str">
            <v>Generators</v>
          </cell>
          <cell r="I320">
            <v>40074379.619999997</v>
          </cell>
        </row>
        <row r="321">
          <cell r="A321" t="str">
            <v>34500; 403</v>
          </cell>
          <cell r="B321" t="str">
            <v>403</v>
          </cell>
          <cell r="C321" t="str">
            <v>O</v>
          </cell>
          <cell r="E321">
            <v>129500</v>
          </cell>
          <cell r="F321" t="str">
            <v>HERMISTON CCCT PLANT</v>
          </cell>
          <cell r="G321" t="str">
            <v>345.00</v>
          </cell>
          <cell r="H321" t="str">
            <v>Accessory Electric Equipment</v>
          </cell>
          <cell r="I321">
            <v>9115252.9600000009</v>
          </cell>
        </row>
        <row r="322">
          <cell r="A322" t="str">
            <v>34600; 403</v>
          </cell>
          <cell r="B322" t="str">
            <v>403</v>
          </cell>
          <cell r="C322" t="str">
            <v>O</v>
          </cell>
          <cell r="E322">
            <v>129500</v>
          </cell>
          <cell r="F322" t="str">
            <v>HERMISTON CCCT PLANT</v>
          </cell>
          <cell r="G322" t="str">
            <v>346.00</v>
          </cell>
          <cell r="H322" t="str">
            <v>Misc. Power Plant Equipment</v>
          </cell>
          <cell r="I322">
            <v>497343.1</v>
          </cell>
        </row>
        <row r="323">
          <cell r="A323" t="str">
            <v xml:space="preserve">0; </v>
          </cell>
          <cell r="F323" t="str">
            <v>HERMISTON CCCT PLANT Total</v>
          </cell>
          <cell r="I323">
            <v>169811190.19999999</v>
          </cell>
        </row>
        <row r="324">
          <cell r="A324" t="str">
            <v>34100; 404</v>
          </cell>
          <cell r="B324" t="str">
            <v>404</v>
          </cell>
          <cell r="C324" t="str">
            <v>O</v>
          </cell>
          <cell r="E324">
            <v>225228</v>
          </cell>
          <cell r="F324" t="str">
            <v>LAKESIDE CCCT PLANT</v>
          </cell>
          <cell r="G324" t="str">
            <v>341.00</v>
          </cell>
          <cell r="H324" t="str">
            <v>Structures &amp; Improvements</v>
          </cell>
          <cell r="I324">
            <v>27840392.370000001</v>
          </cell>
        </row>
        <row r="325">
          <cell r="A325" t="str">
            <v>34200; 404</v>
          </cell>
          <cell r="B325" t="str">
            <v>404</v>
          </cell>
          <cell r="C325" t="str">
            <v>O</v>
          </cell>
          <cell r="E325">
            <v>225228</v>
          </cell>
          <cell r="F325" t="str">
            <v>LAKESIDE CCCT PLANT</v>
          </cell>
          <cell r="G325" t="str">
            <v>342.00</v>
          </cell>
          <cell r="H325" t="str">
            <v>Fuel Holders, Prod. &amp; Access.</v>
          </cell>
          <cell r="I325">
            <v>3502124</v>
          </cell>
        </row>
        <row r="326">
          <cell r="A326" t="str">
            <v>34300; 404</v>
          </cell>
          <cell r="B326" t="str">
            <v>404</v>
          </cell>
          <cell r="C326" t="str">
            <v>O</v>
          </cell>
          <cell r="E326">
            <v>225228</v>
          </cell>
          <cell r="F326" t="str">
            <v>LAKESIDE CCCT PLANT</v>
          </cell>
          <cell r="G326" t="str">
            <v>343.00</v>
          </cell>
          <cell r="H326" t="str">
            <v>Prime Movers</v>
          </cell>
          <cell r="I326">
            <v>178617105.44</v>
          </cell>
        </row>
        <row r="327">
          <cell r="A327" t="str">
            <v>34400; 404</v>
          </cell>
          <cell r="B327" t="str">
            <v>404</v>
          </cell>
          <cell r="C327" t="str">
            <v>O</v>
          </cell>
          <cell r="E327">
            <v>225228</v>
          </cell>
          <cell r="F327" t="str">
            <v>LAKESIDE CCCT PLANT</v>
          </cell>
          <cell r="G327" t="str">
            <v>344.00</v>
          </cell>
          <cell r="H327" t="str">
            <v>Generators</v>
          </cell>
          <cell r="I327">
            <v>82025855.989999995</v>
          </cell>
        </row>
        <row r="328">
          <cell r="A328" t="str">
            <v>34500; 404</v>
          </cell>
          <cell r="B328" t="str">
            <v>404</v>
          </cell>
          <cell r="C328" t="str">
            <v>O</v>
          </cell>
          <cell r="E328">
            <v>225228</v>
          </cell>
          <cell r="F328" t="str">
            <v>LAKESIDE CCCT PLANT</v>
          </cell>
          <cell r="G328" t="str">
            <v>345.00</v>
          </cell>
          <cell r="H328" t="str">
            <v>Accessory Electric Equipment</v>
          </cell>
          <cell r="I328">
            <v>44396410.020000003</v>
          </cell>
        </row>
        <row r="329">
          <cell r="A329" t="str">
            <v>34600; 404</v>
          </cell>
          <cell r="B329" t="str">
            <v>404</v>
          </cell>
          <cell r="C329" t="str">
            <v>O</v>
          </cell>
          <cell r="E329">
            <v>225228</v>
          </cell>
          <cell r="F329" t="str">
            <v>LAKESIDE CCCT PLANT</v>
          </cell>
          <cell r="G329" t="str">
            <v>346.00</v>
          </cell>
          <cell r="H329" t="str">
            <v>Misc. Power Plant Equipment</v>
          </cell>
          <cell r="I329">
            <v>3151909.27</v>
          </cell>
        </row>
        <row r="330">
          <cell r="A330" t="str">
            <v xml:space="preserve">0; </v>
          </cell>
          <cell r="F330" t="str">
            <v>LAKESIDE CCCT PLANT Total</v>
          </cell>
          <cell r="I330">
            <v>339533797.08999997</v>
          </cell>
        </row>
        <row r="331">
          <cell r="A331" t="str">
            <v>34100; 501</v>
          </cell>
          <cell r="B331" t="str">
            <v>501</v>
          </cell>
          <cell r="C331" t="str">
            <v>O</v>
          </cell>
          <cell r="E331">
            <v>264267</v>
          </cell>
          <cell r="F331" t="str">
            <v>GADSBY CT PLANT - PEAKING UNITS 4-6</v>
          </cell>
          <cell r="G331" t="str">
            <v>341.00</v>
          </cell>
          <cell r="H331" t="str">
            <v>Structures &amp; Improvements</v>
          </cell>
          <cell r="I331">
            <v>4240304.49</v>
          </cell>
        </row>
        <row r="332">
          <cell r="A332" t="str">
            <v>34200; 501</v>
          </cell>
          <cell r="B332" t="str">
            <v>501</v>
          </cell>
          <cell r="C332" t="str">
            <v>O</v>
          </cell>
          <cell r="E332">
            <v>264267</v>
          </cell>
          <cell r="F332" t="str">
            <v>GADSBY CT PLANT - PEAKING UNITS 4-6</v>
          </cell>
          <cell r="G332" t="str">
            <v>342.00</v>
          </cell>
          <cell r="H332" t="str">
            <v>Fuel Holders, Prod. &amp; Access.</v>
          </cell>
          <cell r="I332">
            <v>2284125.7599999998</v>
          </cell>
        </row>
        <row r="333">
          <cell r="A333" t="str">
            <v>34300; 501</v>
          </cell>
          <cell r="B333" t="str">
            <v>501</v>
          </cell>
          <cell r="C333" t="str">
            <v>O</v>
          </cell>
          <cell r="E333">
            <v>264267</v>
          </cell>
          <cell r="F333" t="str">
            <v>GADSBY CT PLANT - PEAKING UNITS 4-6</v>
          </cell>
          <cell r="G333" t="str">
            <v>343.00</v>
          </cell>
          <cell r="H333" t="str">
            <v>Prime Movers</v>
          </cell>
          <cell r="I333">
            <v>56436132.039999999</v>
          </cell>
        </row>
        <row r="334">
          <cell r="A334" t="str">
            <v>34400; 501</v>
          </cell>
          <cell r="B334" t="str">
            <v>501</v>
          </cell>
          <cell r="C334" t="str">
            <v>O</v>
          </cell>
          <cell r="E334">
            <v>264267</v>
          </cell>
          <cell r="F334" t="str">
            <v>GADSBY CT PLANT - PEAKING UNITS 4-6</v>
          </cell>
          <cell r="G334" t="str">
            <v>344.00</v>
          </cell>
          <cell r="H334" t="str">
            <v>Generators</v>
          </cell>
          <cell r="I334">
            <v>16059493.890000001</v>
          </cell>
        </row>
        <row r="335">
          <cell r="A335" t="str">
            <v>34500; 501</v>
          </cell>
          <cell r="B335" t="str">
            <v>501</v>
          </cell>
          <cell r="C335" t="str">
            <v>O</v>
          </cell>
          <cell r="E335">
            <v>264267</v>
          </cell>
          <cell r="F335" t="str">
            <v>GADSBY CT PLANT - PEAKING UNITS 4-6</v>
          </cell>
          <cell r="G335" t="str">
            <v>345.00</v>
          </cell>
          <cell r="H335" t="str">
            <v>Accessory Electric Equipment</v>
          </cell>
          <cell r="I335">
            <v>2919648.88</v>
          </cell>
        </row>
        <row r="336">
          <cell r="A336" t="str">
            <v xml:space="preserve">0; </v>
          </cell>
          <cell r="F336" t="str">
            <v>GADSBY CT PLANT - PEAKING UNITS 4-6 Total</v>
          </cell>
          <cell r="I336">
            <v>81939705.060000002</v>
          </cell>
        </row>
        <row r="337">
          <cell r="A337" t="str">
            <v>34100; 502</v>
          </cell>
          <cell r="B337" t="str">
            <v>502</v>
          </cell>
          <cell r="C337" t="str">
            <v>O</v>
          </cell>
          <cell r="E337">
            <v>475</v>
          </cell>
          <cell r="F337" t="str">
            <v>LITTLE MOUNTAIN</v>
          </cell>
          <cell r="G337" t="str">
            <v>341.00</v>
          </cell>
          <cell r="H337" t="str">
            <v>Structures &amp; Improvements</v>
          </cell>
          <cell r="I337">
            <v>337027.88</v>
          </cell>
        </row>
        <row r="338">
          <cell r="A338" t="str">
            <v>34300; 502</v>
          </cell>
          <cell r="B338" t="str">
            <v>502</v>
          </cell>
          <cell r="C338" t="str">
            <v>O</v>
          </cell>
          <cell r="E338">
            <v>475</v>
          </cell>
          <cell r="F338" t="str">
            <v>LITTLE MOUNTAIN</v>
          </cell>
          <cell r="G338" t="str">
            <v>343.00</v>
          </cell>
          <cell r="H338" t="str">
            <v>Prime Movers</v>
          </cell>
          <cell r="I338">
            <v>1167092.49</v>
          </cell>
        </row>
        <row r="339">
          <cell r="A339" t="str">
            <v>34500; 502</v>
          </cell>
          <cell r="B339" t="str">
            <v>502</v>
          </cell>
          <cell r="C339" t="str">
            <v>O</v>
          </cell>
          <cell r="E339">
            <v>475</v>
          </cell>
          <cell r="F339" t="str">
            <v>LITTLE MOUNTAIN</v>
          </cell>
          <cell r="G339" t="str">
            <v>345.00</v>
          </cell>
          <cell r="H339" t="str">
            <v>Accessory Electric Equipment</v>
          </cell>
          <cell r="I339">
            <v>215728.34</v>
          </cell>
        </row>
        <row r="340">
          <cell r="A340" t="str">
            <v>34600; 502</v>
          </cell>
          <cell r="B340" t="str">
            <v>502</v>
          </cell>
          <cell r="C340" t="str">
            <v>O</v>
          </cell>
          <cell r="E340">
            <v>475</v>
          </cell>
          <cell r="F340" t="str">
            <v>LITTLE MOUNTAIN</v>
          </cell>
          <cell r="G340" t="str">
            <v>346.00</v>
          </cell>
          <cell r="H340" t="str">
            <v>Misc. Power Plant Equipment</v>
          </cell>
          <cell r="I340">
            <v>11813.11</v>
          </cell>
        </row>
        <row r="341">
          <cell r="A341" t="str">
            <v xml:space="preserve">0; </v>
          </cell>
          <cell r="F341" t="str">
            <v>LITTLE MOUNTAIN Total</v>
          </cell>
          <cell r="I341">
            <v>1731661.8200000003</v>
          </cell>
        </row>
        <row r="342">
          <cell r="A342" t="str">
            <v xml:space="preserve">34100; </v>
          </cell>
          <cell r="C342" t="str">
            <v>O</v>
          </cell>
          <cell r="F342" t="str">
            <v>WIND PLANTS</v>
          </cell>
          <cell r="G342" t="str">
            <v>341.00</v>
          </cell>
          <cell r="H342" t="str">
            <v>Structures &amp; Improvements</v>
          </cell>
          <cell r="I342">
            <v>51432045.659999996</v>
          </cell>
        </row>
        <row r="343">
          <cell r="A343" t="str">
            <v xml:space="preserve">34300; </v>
          </cell>
          <cell r="C343" t="str">
            <v>O</v>
          </cell>
          <cell r="F343" t="str">
            <v>WIND PLANTS</v>
          </cell>
          <cell r="G343" t="str">
            <v>343.00</v>
          </cell>
          <cell r="H343" t="str">
            <v>Prime Movers</v>
          </cell>
          <cell r="I343">
            <v>1778733909.5699997</v>
          </cell>
        </row>
        <row r="344">
          <cell r="A344" t="str">
            <v xml:space="preserve">34400; </v>
          </cell>
          <cell r="C344" t="str">
            <v>O</v>
          </cell>
          <cell r="F344" t="str">
            <v>WIND PLANTS</v>
          </cell>
          <cell r="G344" t="str">
            <v>344.00</v>
          </cell>
          <cell r="H344" t="str">
            <v>Generators</v>
          </cell>
          <cell r="I344">
            <v>53585152.979999989</v>
          </cell>
        </row>
        <row r="345">
          <cell r="A345" t="str">
            <v xml:space="preserve">34500; </v>
          </cell>
          <cell r="C345" t="str">
            <v>O</v>
          </cell>
          <cell r="F345" t="str">
            <v>WIND PLANTS</v>
          </cell>
          <cell r="G345" t="str">
            <v>345.00</v>
          </cell>
          <cell r="H345" t="str">
            <v>Accessory Electric Equipment</v>
          </cell>
          <cell r="I345">
            <v>110961500.02</v>
          </cell>
        </row>
        <row r="346">
          <cell r="A346" t="str">
            <v xml:space="preserve">34600; </v>
          </cell>
          <cell r="C346" t="str">
            <v>O</v>
          </cell>
          <cell r="F346" t="str">
            <v>WIND PLANTS</v>
          </cell>
          <cell r="G346" t="str">
            <v>346.00</v>
          </cell>
          <cell r="H346" t="str">
            <v>Misc. Power Plant Equipment</v>
          </cell>
          <cell r="I346">
            <v>2526224.19</v>
          </cell>
        </row>
        <row r="347">
          <cell r="A347" t="str">
            <v xml:space="preserve">0; </v>
          </cell>
          <cell r="F347" t="str">
            <v>WIND PLANTS Total</v>
          </cell>
          <cell r="I347">
            <v>1997238832.4199998</v>
          </cell>
        </row>
        <row r="348">
          <cell r="A348" t="str">
            <v>34400; 801</v>
          </cell>
          <cell r="B348" t="str">
            <v>801</v>
          </cell>
          <cell r="C348" t="str">
            <v>O</v>
          </cell>
          <cell r="E348">
            <v>235</v>
          </cell>
          <cell r="F348" t="str">
            <v>EAST SIDE MOBILE GENERATION EQUIP</v>
          </cell>
          <cell r="G348" t="str">
            <v>344.00</v>
          </cell>
          <cell r="H348" t="str">
            <v>Generators</v>
          </cell>
          <cell r="I348">
            <v>839680.12</v>
          </cell>
        </row>
        <row r="349">
          <cell r="A349" t="str">
            <v xml:space="preserve">0; </v>
          </cell>
          <cell r="F349" t="str">
            <v>EAST SIDE MOBILE GENERATION EQUIP Total</v>
          </cell>
          <cell r="I349">
            <v>839680.12</v>
          </cell>
        </row>
        <row r="350">
          <cell r="A350" t="str">
            <v>34400; 802</v>
          </cell>
          <cell r="B350" t="str">
            <v>802</v>
          </cell>
          <cell r="C350" t="str">
            <v>O</v>
          </cell>
          <cell r="E350">
            <v>122350</v>
          </cell>
          <cell r="F350" t="str">
            <v>WEST SIDE MOBILE GENERATION EQUIP</v>
          </cell>
          <cell r="G350" t="str">
            <v>344.00</v>
          </cell>
          <cell r="H350" t="str">
            <v>Generators</v>
          </cell>
          <cell r="I350">
            <v>849226.01</v>
          </cell>
        </row>
        <row r="351">
          <cell r="A351" t="str">
            <v xml:space="preserve">0; </v>
          </cell>
          <cell r="F351" t="str">
            <v>WEST SIDE MOBILE GENERATION EQUIP Total</v>
          </cell>
          <cell r="I351">
            <v>849226.01</v>
          </cell>
        </row>
        <row r="352">
          <cell r="A352" t="str">
            <v>34400; 702</v>
          </cell>
          <cell r="B352" t="str">
            <v>702</v>
          </cell>
          <cell r="C352" t="str">
            <v>O</v>
          </cell>
          <cell r="E352">
            <v>15058</v>
          </cell>
          <cell r="F352" t="str">
            <v>Solar Generation - Utah</v>
          </cell>
          <cell r="G352" t="str">
            <v>344.00</v>
          </cell>
          <cell r="H352" t="str">
            <v>Generators</v>
          </cell>
          <cell r="I352">
            <v>36389.01</v>
          </cell>
        </row>
        <row r="353">
          <cell r="A353" t="str">
            <v xml:space="preserve">0; </v>
          </cell>
          <cell r="F353" t="str">
            <v>Solar Generation - Utah Total</v>
          </cell>
          <cell r="I353">
            <v>36389.01</v>
          </cell>
        </row>
        <row r="354">
          <cell r="A354" t="str">
            <v>34400; 704</v>
          </cell>
          <cell r="B354" t="str">
            <v>704</v>
          </cell>
          <cell r="C354" t="str">
            <v>O</v>
          </cell>
          <cell r="E354">
            <v>119850</v>
          </cell>
          <cell r="F354" t="str">
            <v>Solar Generation - Oregon</v>
          </cell>
          <cell r="G354" t="str">
            <v>344.00</v>
          </cell>
          <cell r="H354" t="str">
            <v>Generators</v>
          </cell>
          <cell r="I354">
            <v>56321.97</v>
          </cell>
        </row>
        <row r="355">
          <cell r="A355" t="str">
            <v xml:space="preserve">0; </v>
          </cell>
          <cell r="F355" t="str">
            <v>Solar Generation - Oregon Total</v>
          </cell>
          <cell r="I355">
            <v>56321.97</v>
          </cell>
        </row>
        <row r="356">
          <cell r="A356" t="str">
            <v>34400; 703</v>
          </cell>
          <cell r="B356" t="str">
            <v>703</v>
          </cell>
          <cell r="C356" t="str">
            <v>O</v>
          </cell>
          <cell r="E356">
            <v>525000</v>
          </cell>
          <cell r="F356" t="str">
            <v>Solar Generation - Wyoming</v>
          </cell>
          <cell r="G356" t="str">
            <v>344.00</v>
          </cell>
          <cell r="H356" t="str">
            <v>Generators</v>
          </cell>
          <cell r="I356">
            <v>55086.78</v>
          </cell>
        </row>
        <row r="357">
          <cell r="A357" t="str">
            <v xml:space="preserve">0; </v>
          </cell>
          <cell r="F357" t="str">
            <v>Solar Generation - Wyoming Total</v>
          </cell>
          <cell r="I357">
            <v>55086.78</v>
          </cell>
        </row>
        <row r="358">
          <cell r="A358" t="str">
            <v>34400; 701</v>
          </cell>
          <cell r="B358" t="str">
            <v>701</v>
          </cell>
          <cell r="C358" t="str">
            <v>O</v>
          </cell>
          <cell r="E358">
            <v>502001</v>
          </cell>
          <cell r="F358" t="str">
            <v>Solar Generation - Atlantic City</v>
          </cell>
          <cell r="G358" t="str">
            <v>344.00</v>
          </cell>
          <cell r="H358" t="str">
            <v>Generators</v>
          </cell>
          <cell r="I358">
            <v>5545.93</v>
          </cell>
        </row>
        <row r="359">
          <cell r="A359" t="str">
            <v xml:space="preserve">0; </v>
          </cell>
          <cell r="F359" t="str">
            <v>Solar Generation - Atlantic City Total</v>
          </cell>
          <cell r="I359">
            <v>5545.93</v>
          </cell>
        </row>
        <row r="360">
          <cell r="A360" t="str">
            <v>34030; 402</v>
          </cell>
          <cell r="B360" t="str">
            <v>402</v>
          </cell>
          <cell r="C360" t="str">
            <v>O</v>
          </cell>
          <cell r="E360">
            <v>310318</v>
          </cell>
          <cell r="F360" t="str">
            <v>Water Rights</v>
          </cell>
          <cell r="G360" t="str">
            <v>340.30</v>
          </cell>
          <cell r="H360" t="str">
            <v>CURRANT CREEK CCCT PLANT</v>
          </cell>
          <cell r="I360">
            <v>2891146.49</v>
          </cell>
        </row>
        <row r="361">
          <cell r="A361" t="str">
            <v>34030; 404</v>
          </cell>
          <cell r="B361" t="str">
            <v>404</v>
          </cell>
          <cell r="C361" t="str">
            <v>O</v>
          </cell>
          <cell r="E361">
            <v>225228</v>
          </cell>
          <cell r="F361" t="str">
            <v>Water Rights</v>
          </cell>
          <cell r="G361" t="str">
            <v>340.30</v>
          </cell>
          <cell r="H361" t="str">
            <v>LAKESIDE CCCT PLANT</v>
          </cell>
          <cell r="I361">
            <v>14529040</v>
          </cell>
        </row>
        <row r="362">
          <cell r="A362" t="str">
            <v xml:space="preserve">0; </v>
          </cell>
          <cell r="F362" t="str">
            <v>Water Rights Total</v>
          </cell>
          <cell r="I362">
            <v>17420186.490000002</v>
          </cell>
        </row>
        <row r="363">
          <cell r="A363" t="str">
            <v xml:space="preserve">0; </v>
          </cell>
          <cell r="C363" t="str">
            <v>O Total</v>
          </cell>
          <cell r="I363">
            <v>3303331091.5299997</v>
          </cell>
        </row>
        <row r="364">
          <cell r="A364" t="str">
            <v>35020; Transmission</v>
          </cell>
          <cell r="B364" t="str">
            <v>Transmission</v>
          </cell>
          <cell r="C364" t="str">
            <v>T</v>
          </cell>
          <cell r="D364">
            <v>555</v>
          </cell>
          <cell r="F364" t="str">
            <v>TRANSMISSION PLANT</v>
          </cell>
          <cell r="G364" t="str">
            <v>350.20</v>
          </cell>
          <cell r="H364" t="str">
            <v>Land Rights</v>
          </cell>
          <cell r="I364">
            <v>139234363.72999999</v>
          </cell>
        </row>
        <row r="365">
          <cell r="A365" t="str">
            <v>35200; Transmission</v>
          </cell>
          <cell r="B365" t="str">
            <v>Transmission</v>
          </cell>
          <cell r="C365" t="str">
            <v>T</v>
          </cell>
          <cell r="D365">
            <v>555</v>
          </cell>
          <cell r="F365" t="str">
            <v>TRANSMISSION PLANT</v>
          </cell>
          <cell r="G365" t="str">
            <v>352.00</v>
          </cell>
          <cell r="H365" t="str">
            <v>Structures &amp; Improvements</v>
          </cell>
          <cell r="I365">
            <v>147332555.11000001</v>
          </cell>
        </row>
        <row r="366">
          <cell r="A366" t="str">
            <v>35300; Transmission</v>
          </cell>
          <cell r="B366" t="str">
            <v>Transmission</v>
          </cell>
          <cell r="C366" t="str">
            <v>T</v>
          </cell>
          <cell r="D366">
            <v>555</v>
          </cell>
          <cell r="F366" t="str">
            <v>TRANSMISSION PLANT</v>
          </cell>
          <cell r="G366" t="str">
            <v>353.00</v>
          </cell>
          <cell r="H366" t="str">
            <v>Station Equipment</v>
          </cell>
          <cell r="I366">
            <v>1595552604.68999</v>
          </cell>
        </row>
        <row r="367">
          <cell r="A367" t="str">
            <v>35370; Transmission</v>
          </cell>
          <cell r="B367" t="str">
            <v>Transmission</v>
          </cell>
          <cell r="C367" t="str">
            <v>T</v>
          </cell>
          <cell r="D367">
            <v>555</v>
          </cell>
          <cell r="F367" t="str">
            <v>TRANSMISSION PLANT</v>
          </cell>
          <cell r="G367" t="str">
            <v>353.70</v>
          </cell>
          <cell r="H367" t="str">
            <v>Supervisory Equipment</v>
          </cell>
          <cell r="I367">
            <v>17713612.149999999</v>
          </cell>
        </row>
        <row r="368">
          <cell r="A368" t="str">
            <v>35400; Transmission</v>
          </cell>
          <cell r="B368" t="str">
            <v>Transmission</v>
          </cell>
          <cell r="C368" t="str">
            <v>T</v>
          </cell>
          <cell r="D368">
            <v>555</v>
          </cell>
          <cell r="F368" t="str">
            <v>TRANSMISSION PLANT</v>
          </cell>
          <cell r="G368" t="str">
            <v>354.00</v>
          </cell>
          <cell r="H368" t="str">
            <v>Towers &amp; Fixtures</v>
          </cell>
          <cell r="I368">
            <v>984782938.79999995</v>
          </cell>
        </row>
        <row r="369">
          <cell r="A369" t="str">
            <v>35500; Transmission</v>
          </cell>
          <cell r="B369" t="str">
            <v>Transmission</v>
          </cell>
          <cell r="C369" t="str">
            <v>T</v>
          </cell>
          <cell r="D369">
            <v>555</v>
          </cell>
          <cell r="F369" t="str">
            <v>TRANSMISSION PLANT</v>
          </cell>
          <cell r="G369" t="str">
            <v>355.00</v>
          </cell>
          <cell r="H369" t="str">
            <v>Poles &amp; Fixtures</v>
          </cell>
          <cell r="I369">
            <v>646422318.11000097</v>
          </cell>
        </row>
        <row r="370">
          <cell r="A370" t="str">
            <v>35600; Transmission</v>
          </cell>
          <cell r="B370" t="str">
            <v>Transmission</v>
          </cell>
          <cell r="C370" t="str">
            <v>T</v>
          </cell>
          <cell r="D370">
            <v>555</v>
          </cell>
          <cell r="F370" t="str">
            <v>TRANSMISSION PLANT</v>
          </cell>
          <cell r="G370" t="str">
            <v>356.00</v>
          </cell>
          <cell r="H370" t="str">
            <v>OH Conductors &amp; Devices</v>
          </cell>
          <cell r="I370">
            <v>896688169.50000095</v>
          </cell>
        </row>
        <row r="371">
          <cell r="A371" t="str">
            <v>35700; Transmission</v>
          </cell>
          <cell r="B371" t="str">
            <v>Transmission</v>
          </cell>
          <cell r="C371" t="str">
            <v>T</v>
          </cell>
          <cell r="D371">
            <v>555</v>
          </cell>
          <cell r="F371" t="str">
            <v>TRANSMISSION PLANT</v>
          </cell>
          <cell r="G371" t="str">
            <v>357.00</v>
          </cell>
          <cell r="H371" t="str">
            <v>UG Conduit</v>
          </cell>
          <cell r="I371">
            <v>3259618.43</v>
          </cell>
        </row>
        <row r="372">
          <cell r="A372" t="str">
            <v>35800; Transmission</v>
          </cell>
          <cell r="B372" t="str">
            <v>Transmission</v>
          </cell>
          <cell r="C372" t="str">
            <v>T</v>
          </cell>
          <cell r="D372">
            <v>555</v>
          </cell>
          <cell r="F372" t="str">
            <v>TRANSMISSION PLANT</v>
          </cell>
          <cell r="G372" t="str">
            <v>358.00</v>
          </cell>
          <cell r="H372" t="str">
            <v>UG Conductors &amp; Devices</v>
          </cell>
          <cell r="I372">
            <v>7475094.7999999998</v>
          </cell>
        </row>
        <row r="373">
          <cell r="A373" t="str">
            <v>35900; Transmission</v>
          </cell>
          <cell r="B373" t="str">
            <v>Transmission</v>
          </cell>
          <cell r="C373" t="str">
            <v>T</v>
          </cell>
          <cell r="D373">
            <v>555</v>
          </cell>
          <cell r="F373" t="str">
            <v>TRANSMISSION PLANT</v>
          </cell>
          <cell r="G373" t="str">
            <v>359.00</v>
          </cell>
          <cell r="H373" t="str">
            <v>Roads &amp; Trails</v>
          </cell>
          <cell r="I373">
            <v>11586681.32</v>
          </cell>
        </row>
        <row r="374">
          <cell r="A374" t="str">
            <v xml:space="preserve">0; </v>
          </cell>
          <cell r="F374" t="str">
            <v>TRANSMISSION PLANT Total</v>
          </cell>
          <cell r="I374">
            <v>4450047956.6399927</v>
          </cell>
        </row>
        <row r="375">
          <cell r="A375" t="str">
            <v xml:space="preserve">0; </v>
          </cell>
          <cell r="C375" t="str">
            <v>T Total</v>
          </cell>
          <cell r="I375">
            <v>4450047956.6399927</v>
          </cell>
        </row>
        <row r="376">
          <cell r="A376" t="str">
            <v>36020; Oregon</v>
          </cell>
          <cell r="B376" t="str">
            <v>Oregon</v>
          </cell>
          <cell r="C376" t="str">
            <v>D</v>
          </cell>
          <cell r="D376">
            <v>100</v>
          </cell>
          <cell r="F376" t="str">
            <v>DISTRIBUTION PLANT (OREGON)</v>
          </cell>
          <cell r="G376" t="str">
            <v>360.20</v>
          </cell>
          <cell r="H376" t="str">
            <v>Land Rights</v>
          </cell>
          <cell r="I376">
            <v>4298476.58</v>
          </cell>
        </row>
        <row r="377">
          <cell r="A377" t="str">
            <v>36100; Oregon</v>
          </cell>
          <cell r="B377" t="str">
            <v>Oregon</v>
          </cell>
          <cell r="C377" t="str">
            <v>D</v>
          </cell>
          <cell r="D377">
            <v>100</v>
          </cell>
          <cell r="F377" t="str">
            <v>DISTRIBUTION PLANT (OREGON)</v>
          </cell>
          <cell r="G377" t="str">
            <v>361.00</v>
          </cell>
          <cell r="H377" t="str">
            <v>Structures &amp; Improvements</v>
          </cell>
          <cell r="I377">
            <v>20889104.379999999</v>
          </cell>
        </row>
        <row r="378">
          <cell r="A378" t="str">
            <v>36200; Oregon</v>
          </cell>
          <cell r="B378" t="str">
            <v>Oregon</v>
          </cell>
          <cell r="C378" t="str">
            <v>D</v>
          </cell>
          <cell r="D378">
            <v>100</v>
          </cell>
          <cell r="F378" t="str">
            <v>DISTRIBUTION PLANT (OREGON)</v>
          </cell>
          <cell r="G378" t="str">
            <v>362.00</v>
          </cell>
          <cell r="H378" t="str">
            <v>Station Equipment</v>
          </cell>
          <cell r="I378">
            <v>207126368.09</v>
          </cell>
        </row>
        <row r="379">
          <cell r="A379" t="str">
            <v>36270; Oregon</v>
          </cell>
          <cell r="B379" t="str">
            <v>Oregon</v>
          </cell>
          <cell r="C379" t="str">
            <v>D</v>
          </cell>
          <cell r="D379">
            <v>100</v>
          </cell>
          <cell r="F379" t="str">
            <v>DISTRIBUTION PLANT (OREGON)</v>
          </cell>
          <cell r="G379" t="str">
            <v>362.70</v>
          </cell>
          <cell r="H379" t="str">
            <v>Supervisory &amp; Alarm Equipment</v>
          </cell>
          <cell r="I379">
            <v>3105264.88</v>
          </cell>
        </row>
        <row r="380">
          <cell r="A380" t="str">
            <v>36400; Oregon</v>
          </cell>
          <cell r="B380" t="str">
            <v>Oregon</v>
          </cell>
          <cell r="C380" t="str">
            <v>D</v>
          </cell>
          <cell r="D380">
            <v>100</v>
          </cell>
          <cell r="F380" t="str">
            <v>DISTRIBUTION PLANT (OREGON)</v>
          </cell>
          <cell r="G380" t="str">
            <v>364.00</v>
          </cell>
          <cell r="H380" t="str">
            <v>Poles, Towers &amp; Fixtures</v>
          </cell>
          <cell r="I380">
            <v>329864981.76999998</v>
          </cell>
        </row>
        <row r="381">
          <cell r="A381" t="str">
            <v>36500; Oregon</v>
          </cell>
          <cell r="B381" t="str">
            <v>Oregon</v>
          </cell>
          <cell r="C381" t="str">
            <v>D</v>
          </cell>
          <cell r="D381">
            <v>100</v>
          </cell>
          <cell r="F381" t="str">
            <v>DISTRIBUTION PLANT (OREGON)</v>
          </cell>
          <cell r="G381" t="str">
            <v>365.00</v>
          </cell>
          <cell r="H381" t="str">
            <v>OH Conductors &amp; Devices</v>
          </cell>
          <cell r="I381">
            <v>234791947.74000001</v>
          </cell>
        </row>
        <row r="382">
          <cell r="A382" t="str">
            <v>36600; Oregon</v>
          </cell>
          <cell r="B382" t="str">
            <v>Oregon</v>
          </cell>
          <cell r="C382" t="str">
            <v>D</v>
          </cell>
          <cell r="D382">
            <v>100</v>
          </cell>
          <cell r="F382" t="str">
            <v>DISTRIBUTION PLANT (OREGON)</v>
          </cell>
          <cell r="G382" t="str">
            <v>366.00</v>
          </cell>
          <cell r="H382" t="str">
            <v>UG Conduit</v>
          </cell>
          <cell r="I382">
            <v>84576613.029999897</v>
          </cell>
        </row>
        <row r="383">
          <cell r="A383" t="str">
            <v>36700; Oregon</v>
          </cell>
          <cell r="B383" t="str">
            <v>Oregon</v>
          </cell>
          <cell r="C383" t="str">
            <v>D</v>
          </cell>
          <cell r="D383">
            <v>100</v>
          </cell>
          <cell r="F383" t="str">
            <v>DISTRIBUTION PLANT (OREGON)</v>
          </cell>
          <cell r="G383" t="str">
            <v>367.00</v>
          </cell>
          <cell r="H383" t="str">
            <v>UG Conductors &amp; Devices</v>
          </cell>
          <cell r="I383">
            <v>157816848.24000001</v>
          </cell>
        </row>
        <row r="384">
          <cell r="A384" t="str">
            <v>36800; Oregon</v>
          </cell>
          <cell r="B384" t="str">
            <v>Oregon</v>
          </cell>
          <cell r="C384" t="str">
            <v>D</v>
          </cell>
          <cell r="D384">
            <v>100</v>
          </cell>
          <cell r="F384" t="str">
            <v>DISTRIBUTION PLANT (OREGON)</v>
          </cell>
          <cell r="G384" t="str">
            <v>368.00</v>
          </cell>
          <cell r="H384" t="str">
            <v>Line Transformers</v>
          </cell>
          <cell r="I384">
            <v>394583572.02999902</v>
          </cell>
        </row>
        <row r="385">
          <cell r="A385" t="str">
            <v>36910; Oregon</v>
          </cell>
          <cell r="B385" t="str">
            <v>Oregon</v>
          </cell>
          <cell r="C385" t="str">
            <v>D</v>
          </cell>
          <cell r="D385">
            <v>100</v>
          </cell>
          <cell r="F385" t="str">
            <v>DISTRIBUTION PLANT (OREGON)</v>
          </cell>
          <cell r="G385" t="str">
            <v>369.10</v>
          </cell>
          <cell r="H385" t="str">
            <v>Overhead Services</v>
          </cell>
          <cell r="I385">
            <v>74710338.719999999</v>
          </cell>
        </row>
        <row r="386">
          <cell r="A386" t="str">
            <v>36920; Oregon</v>
          </cell>
          <cell r="B386" t="str">
            <v>Oregon</v>
          </cell>
          <cell r="C386" t="str">
            <v>D</v>
          </cell>
          <cell r="D386">
            <v>100</v>
          </cell>
          <cell r="F386" t="str">
            <v>DISTRIBUTION PLANT (OREGON)</v>
          </cell>
          <cell r="G386" t="str">
            <v>369.20</v>
          </cell>
          <cell r="H386" t="str">
            <v>Underground Services</v>
          </cell>
          <cell r="I386">
            <v>150766692.16999999</v>
          </cell>
        </row>
        <row r="387">
          <cell r="A387" t="str">
            <v>37000; Oregon</v>
          </cell>
          <cell r="B387" t="str">
            <v>Oregon</v>
          </cell>
          <cell r="C387" t="str">
            <v>D</v>
          </cell>
          <cell r="D387">
            <v>100</v>
          </cell>
          <cell r="F387" t="str">
            <v>DISTRIBUTION PLANT (OREGON)</v>
          </cell>
          <cell r="G387" t="str">
            <v>370.00</v>
          </cell>
          <cell r="H387" t="str">
            <v>Meters</v>
          </cell>
          <cell r="I387">
            <v>59656267.950000003</v>
          </cell>
        </row>
        <row r="388">
          <cell r="A388" t="str">
            <v>37100; Oregon</v>
          </cell>
          <cell r="B388" t="str">
            <v>Oregon</v>
          </cell>
          <cell r="C388" t="str">
            <v>D</v>
          </cell>
          <cell r="D388">
            <v>100</v>
          </cell>
          <cell r="F388" t="str">
            <v>DISTRIBUTION PLANT (OREGON)</v>
          </cell>
          <cell r="G388" t="str">
            <v>371.00</v>
          </cell>
          <cell r="H388" t="str">
            <v>I.O.C.P.</v>
          </cell>
          <cell r="I388">
            <v>2475610.15</v>
          </cell>
        </row>
        <row r="389">
          <cell r="A389" t="str">
            <v>37300; Oregon</v>
          </cell>
          <cell r="B389" t="str">
            <v>Oregon</v>
          </cell>
          <cell r="C389" t="str">
            <v>D</v>
          </cell>
          <cell r="D389">
            <v>100</v>
          </cell>
          <cell r="F389" t="str">
            <v>DISTRIBUTION PLANT (OREGON)</v>
          </cell>
          <cell r="G389" t="str">
            <v>373.00</v>
          </cell>
          <cell r="H389" t="str">
            <v>Street Lighting &amp; Signal Systems</v>
          </cell>
          <cell r="I389">
            <v>22114089.9099999</v>
          </cell>
        </row>
        <row r="390">
          <cell r="A390" t="str">
            <v xml:space="preserve">0; </v>
          </cell>
          <cell r="F390" t="str">
            <v>DISTRIBUTION PLANT (OREGON) Total</v>
          </cell>
          <cell r="I390">
            <v>1746776175.6399989</v>
          </cell>
        </row>
        <row r="391">
          <cell r="A391" t="str">
            <v>36020; Washington</v>
          </cell>
          <cell r="B391" t="str">
            <v>Washington</v>
          </cell>
          <cell r="C391" t="str">
            <v>D</v>
          </cell>
          <cell r="D391">
            <v>200</v>
          </cell>
          <cell r="F391" t="str">
            <v>DISTRIBUTION PLANT (WASHINGTON)</v>
          </cell>
          <cell r="G391" t="str">
            <v>360.20</v>
          </cell>
          <cell r="H391" t="str">
            <v>Land Rights</v>
          </cell>
          <cell r="I391">
            <v>247443.24</v>
          </cell>
        </row>
        <row r="392">
          <cell r="A392" t="str">
            <v>36100; Washington</v>
          </cell>
          <cell r="B392" t="str">
            <v>Washington</v>
          </cell>
          <cell r="C392" t="str">
            <v>D</v>
          </cell>
          <cell r="D392">
            <v>200</v>
          </cell>
          <cell r="F392" t="str">
            <v>DISTRIBUTION PLANT (WASHINGTON)</v>
          </cell>
          <cell r="G392" t="str">
            <v>361.00</v>
          </cell>
          <cell r="H392" t="str">
            <v>Structures &amp; Improvements</v>
          </cell>
          <cell r="I392">
            <v>2293943.6800000002</v>
          </cell>
        </row>
        <row r="393">
          <cell r="A393" t="str">
            <v>36200; Washington</v>
          </cell>
          <cell r="B393" t="str">
            <v>Washington</v>
          </cell>
          <cell r="C393" t="str">
            <v>D</v>
          </cell>
          <cell r="D393">
            <v>200</v>
          </cell>
          <cell r="F393" t="str">
            <v>DISTRIBUTION PLANT (WASHINGTON)</v>
          </cell>
          <cell r="G393" t="str">
            <v>362.00</v>
          </cell>
          <cell r="H393" t="str">
            <v>Station Equipment</v>
          </cell>
          <cell r="I393">
            <v>46674851.740000002</v>
          </cell>
        </row>
        <row r="394">
          <cell r="A394" t="str">
            <v>36270; Washington</v>
          </cell>
          <cell r="B394" t="str">
            <v>Washington</v>
          </cell>
          <cell r="C394" t="str">
            <v>D</v>
          </cell>
          <cell r="D394">
            <v>200</v>
          </cell>
          <cell r="F394" t="str">
            <v>DISTRIBUTION PLANT (WASHINGTON)</v>
          </cell>
          <cell r="G394" t="str">
            <v>362.70</v>
          </cell>
          <cell r="H394" t="str">
            <v>Supervisory &amp; Alarm Equipment</v>
          </cell>
          <cell r="I394">
            <v>919385.82</v>
          </cell>
        </row>
        <row r="395">
          <cell r="A395" t="str">
            <v>36400; Washington</v>
          </cell>
          <cell r="B395" t="str">
            <v>Washington</v>
          </cell>
          <cell r="C395" t="str">
            <v>D</v>
          </cell>
          <cell r="D395">
            <v>200</v>
          </cell>
          <cell r="F395" t="str">
            <v>DISTRIBUTION PLANT (WASHINGTON)</v>
          </cell>
          <cell r="G395" t="str">
            <v>364.00</v>
          </cell>
          <cell r="H395" t="str">
            <v>Poles, Towers &amp; Fixtures</v>
          </cell>
          <cell r="I395">
            <v>91889277.590000004</v>
          </cell>
        </row>
        <row r="396">
          <cell r="A396" t="str">
            <v>36500; Washington</v>
          </cell>
          <cell r="B396" t="str">
            <v>Washington</v>
          </cell>
          <cell r="C396" t="str">
            <v>D</v>
          </cell>
          <cell r="D396">
            <v>200</v>
          </cell>
          <cell r="F396" t="str">
            <v>DISTRIBUTION PLANT (WASHINGTON)</v>
          </cell>
          <cell r="G396" t="str">
            <v>365.00</v>
          </cell>
          <cell r="H396" t="str">
            <v>OH Conductors &amp; Devices</v>
          </cell>
          <cell r="I396">
            <v>58112821.68</v>
          </cell>
        </row>
        <row r="397">
          <cell r="A397" t="str">
            <v>36600; Washington</v>
          </cell>
          <cell r="B397" t="str">
            <v>Washington</v>
          </cell>
          <cell r="C397" t="str">
            <v>D</v>
          </cell>
          <cell r="D397">
            <v>200</v>
          </cell>
          <cell r="F397" t="str">
            <v>DISTRIBUTION PLANT (WASHINGTON)</v>
          </cell>
          <cell r="G397" t="str">
            <v>366.00</v>
          </cell>
          <cell r="H397" t="str">
            <v>UG Conduit</v>
          </cell>
          <cell r="I397">
            <v>16128475.470000001</v>
          </cell>
        </row>
        <row r="398">
          <cell r="A398" t="str">
            <v>36700; Washington</v>
          </cell>
          <cell r="B398" t="str">
            <v>Washington</v>
          </cell>
          <cell r="C398" t="str">
            <v>D</v>
          </cell>
          <cell r="D398">
            <v>200</v>
          </cell>
          <cell r="F398" t="str">
            <v>DISTRIBUTION PLANT (WASHINGTON)</v>
          </cell>
          <cell r="G398" t="str">
            <v>367.00</v>
          </cell>
          <cell r="H398" t="str">
            <v>UG Conductors &amp; Devices</v>
          </cell>
          <cell r="I398">
            <v>22087000.699999999</v>
          </cell>
        </row>
        <row r="399">
          <cell r="A399" t="str">
            <v>36800; Washington</v>
          </cell>
          <cell r="B399" t="str">
            <v>Washington</v>
          </cell>
          <cell r="C399" t="str">
            <v>D</v>
          </cell>
          <cell r="D399">
            <v>200</v>
          </cell>
          <cell r="F399" t="str">
            <v>DISTRIBUTION PLANT (WASHINGTON)</v>
          </cell>
          <cell r="G399" t="str">
            <v>368.00</v>
          </cell>
          <cell r="H399" t="str">
            <v>Line Transformers</v>
          </cell>
          <cell r="I399">
            <v>98665673.599999905</v>
          </cell>
        </row>
        <row r="400">
          <cell r="A400" t="str">
            <v>36910; Washington</v>
          </cell>
          <cell r="B400" t="str">
            <v>Washington</v>
          </cell>
          <cell r="C400" t="str">
            <v>D</v>
          </cell>
          <cell r="D400">
            <v>200</v>
          </cell>
          <cell r="F400" t="str">
            <v>DISTRIBUTION PLANT (WASHINGTON)</v>
          </cell>
          <cell r="G400" t="str">
            <v>369.10</v>
          </cell>
          <cell r="H400" t="str">
            <v>Overhead Services</v>
          </cell>
          <cell r="I400">
            <v>18678214.690000001</v>
          </cell>
        </row>
        <row r="401">
          <cell r="A401" t="str">
            <v>36920; Washington</v>
          </cell>
          <cell r="B401" t="str">
            <v>Washington</v>
          </cell>
          <cell r="C401" t="str">
            <v>D</v>
          </cell>
          <cell r="D401">
            <v>200</v>
          </cell>
          <cell r="F401" t="str">
            <v>DISTRIBUTION PLANT (WASHINGTON)</v>
          </cell>
          <cell r="G401" t="str">
            <v>369.20</v>
          </cell>
          <cell r="H401" t="str">
            <v>Underground Services</v>
          </cell>
          <cell r="I401">
            <v>32674705.210000001</v>
          </cell>
        </row>
        <row r="402">
          <cell r="A402" t="str">
            <v>37000; Washington</v>
          </cell>
          <cell r="B402" t="str">
            <v>Washington</v>
          </cell>
          <cell r="C402" t="str">
            <v>D</v>
          </cell>
          <cell r="D402">
            <v>200</v>
          </cell>
          <cell r="F402" t="str">
            <v>DISTRIBUTION PLANT (WASHINGTON)</v>
          </cell>
          <cell r="G402" t="str">
            <v>370.00</v>
          </cell>
          <cell r="H402" t="str">
            <v>Meters</v>
          </cell>
          <cell r="I402">
            <v>11342266.380000001</v>
          </cell>
        </row>
        <row r="403">
          <cell r="A403" t="str">
            <v>37100; Washington</v>
          </cell>
          <cell r="B403" t="str">
            <v>Washington</v>
          </cell>
          <cell r="C403" t="str">
            <v>D</v>
          </cell>
          <cell r="D403">
            <v>200</v>
          </cell>
          <cell r="F403" t="str">
            <v>DISTRIBUTION PLANT (WASHINGTON)</v>
          </cell>
          <cell r="G403" t="str">
            <v>371.00</v>
          </cell>
          <cell r="H403" t="str">
            <v>I.O.C.P.</v>
          </cell>
          <cell r="I403">
            <v>521367.77</v>
          </cell>
        </row>
        <row r="404">
          <cell r="A404" t="str">
            <v>37300; Washington</v>
          </cell>
          <cell r="B404" t="str">
            <v>Washington</v>
          </cell>
          <cell r="C404" t="str">
            <v>D</v>
          </cell>
          <cell r="D404">
            <v>200</v>
          </cell>
          <cell r="F404" t="str">
            <v>DISTRIBUTION PLANT (WASHINGTON)</v>
          </cell>
          <cell r="G404" t="str">
            <v>373.00</v>
          </cell>
          <cell r="H404" t="str">
            <v>Street Lighting &amp; Signal Systems</v>
          </cell>
          <cell r="I404">
            <v>3992505.5</v>
          </cell>
        </row>
        <row r="405">
          <cell r="A405" t="str">
            <v xml:space="preserve">0; </v>
          </cell>
          <cell r="F405" t="str">
            <v>DISTRIBUTION PLANT (WASHINGTON) Total</v>
          </cell>
          <cell r="I405">
            <v>404227933.06999981</v>
          </cell>
        </row>
        <row r="406">
          <cell r="A406" t="str">
            <v>36020; Wyoming</v>
          </cell>
          <cell r="B406" t="str">
            <v>Wyoming</v>
          </cell>
          <cell r="C406" t="str">
            <v>D</v>
          </cell>
          <cell r="D406">
            <v>500</v>
          </cell>
          <cell r="F406" t="str">
            <v>DISTRIBUTION PLANT (WYOMING)</v>
          </cell>
          <cell r="G406" t="str">
            <v>360.20</v>
          </cell>
          <cell r="H406" t="str">
            <v>Land Rights</v>
          </cell>
          <cell r="I406">
            <v>4393309.88</v>
          </cell>
        </row>
        <row r="407">
          <cell r="A407" t="str">
            <v>36100; Wyoming</v>
          </cell>
          <cell r="B407" t="str">
            <v>Wyoming</v>
          </cell>
          <cell r="C407" t="str">
            <v>D</v>
          </cell>
          <cell r="D407">
            <v>500</v>
          </cell>
          <cell r="F407" t="str">
            <v>DISTRIBUTION PLANT (WYOMING)</v>
          </cell>
          <cell r="G407" t="str">
            <v>361.00</v>
          </cell>
          <cell r="H407" t="str">
            <v>Structures &amp; Improvements</v>
          </cell>
          <cell r="I407">
            <v>9446272.8200000003</v>
          </cell>
        </row>
        <row r="408">
          <cell r="A408" t="str">
            <v>36200; Wyoming</v>
          </cell>
          <cell r="B408" t="str">
            <v>Wyoming</v>
          </cell>
          <cell r="C408" t="str">
            <v>D</v>
          </cell>
          <cell r="D408">
            <v>500</v>
          </cell>
          <cell r="F408" t="str">
            <v>DISTRIBUTION PLANT (WYOMING)</v>
          </cell>
          <cell r="G408" t="str">
            <v>362.00</v>
          </cell>
          <cell r="H408" t="str">
            <v>Station Equipment</v>
          </cell>
          <cell r="I408">
            <v>121468248.25</v>
          </cell>
        </row>
        <row r="409">
          <cell r="A409" t="str">
            <v>36270; Wyoming</v>
          </cell>
          <cell r="B409" t="str">
            <v>Wyoming</v>
          </cell>
          <cell r="C409" t="str">
            <v>D</v>
          </cell>
          <cell r="D409">
            <v>500</v>
          </cell>
          <cell r="F409" t="str">
            <v>DISTRIBUTION PLANT (WYOMING)</v>
          </cell>
          <cell r="G409" t="str">
            <v>362.70</v>
          </cell>
          <cell r="H409" t="str">
            <v>Supervisory &amp; Alarm Equipment</v>
          </cell>
          <cell r="I409">
            <v>2032169.02</v>
          </cell>
        </row>
        <row r="410">
          <cell r="A410" t="str">
            <v>36400; Wyoming</v>
          </cell>
          <cell r="B410" t="str">
            <v>Wyoming</v>
          </cell>
          <cell r="C410" t="str">
            <v>D</v>
          </cell>
          <cell r="D410">
            <v>500</v>
          </cell>
          <cell r="F410" t="str">
            <v>DISTRIBUTION PLANT (WYOMING)</v>
          </cell>
          <cell r="G410" t="str">
            <v>364.00</v>
          </cell>
          <cell r="H410" t="str">
            <v>Poles, Towers &amp; Fixtures</v>
          </cell>
          <cell r="I410">
            <v>120934818.95999999</v>
          </cell>
        </row>
        <row r="411">
          <cell r="A411" t="str">
            <v>36500; Wyoming</v>
          </cell>
          <cell r="B411" t="str">
            <v>Wyoming</v>
          </cell>
          <cell r="C411" t="str">
            <v>D</v>
          </cell>
          <cell r="D411">
            <v>500</v>
          </cell>
          <cell r="F411" t="str">
            <v>DISTRIBUTION PLANT (WYOMING)</v>
          </cell>
          <cell r="G411" t="str">
            <v>365.00</v>
          </cell>
          <cell r="H411" t="str">
            <v>OH Conductors &amp; Devices</v>
          </cell>
          <cell r="I411">
            <v>95210832.609999999</v>
          </cell>
        </row>
        <row r="412">
          <cell r="A412" t="str">
            <v>36600; Wyoming</v>
          </cell>
          <cell r="B412" t="str">
            <v>Wyoming</v>
          </cell>
          <cell r="C412" t="str">
            <v>D</v>
          </cell>
          <cell r="D412">
            <v>500</v>
          </cell>
          <cell r="F412" t="str">
            <v>DISTRIBUTION PLANT (WYOMING)</v>
          </cell>
          <cell r="G412" t="str">
            <v>366.00</v>
          </cell>
          <cell r="H412" t="str">
            <v>UG Conduit</v>
          </cell>
          <cell r="I412">
            <v>18647610.800000001</v>
          </cell>
        </row>
        <row r="413">
          <cell r="A413" t="str">
            <v>36700; Wyoming</v>
          </cell>
          <cell r="B413" t="str">
            <v>Wyoming</v>
          </cell>
          <cell r="C413" t="str">
            <v>D</v>
          </cell>
          <cell r="D413">
            <v>500</v>
          </cell>
          <cell r="F413" t="str">
            <v>DISTRIBUTION PLANT (WYOMING)</v>
          </cell>
          <cell r="G413" t="str">
            <v>367.00</v>
          </cell>
          <cell r="H413" t="str">
            <v>UG Conductors &amp; Devices</v>
          </cell>
          <cell r="I413">
            <v>49408746.519999899</v>
          </cell>
        </row>
        <row r="414">
          <cell r="A414" t="str">
            <v>36800; Wyoming</v>
          </cell>
          <cell r="B414" t="str">
            <v>Wyoming</v>
          </cell>
          <cell r="C414" t="str">
            <v>D</v>
          </cell>
          <cell r="D414">
            <v>500</v>
          </cell>
          <cell r="F414" t="str">
            <v>DISTRIBUTION PLANT (WYOMING)</v>
          </cell>
          <cell r="G414" t="str">
            <v>368.00</v>
          </cell>
          <cell r="H414" t="str">
            <v>Line Transformers</v>
          </cell>
          <cell r="I414">
            <v>97151040.080000103</v>
          </cell>
        </row>
        <row r="415">
          <cell r="A415" t="str">
            <v>36910; Wyoming</v>
          </cell>
          <cell r="B415" t="str">
            <v>Wyoming</v>
          </cell>
          <cell r="C415" t="str">
            <v>D</v>
          </cell>
          <cell r="D415">
            <v>500</v>
          </cell>
          <cell r="F415" t="str">
            <v>DISTRIBUTION PLANT (WYOMING)</v>
          </cell>
          <cell r="G415" t="str">
            <v>369.10</v>
          </cell>
          <cell r="H415" t="str">
            <v>Overhead Services</v>
          </cell>
          <cell r="I415">
            <v>16139463.57</v>
          </cell>
        </row>
        <row r="416">
          <cell r="A416" t="str">
            <v>36920; Wyoming</v>
          </cell>
          <cell r="B416" t="str">
            <v>Wyoming</v>
          </cell>
          <cell r="C416" t="str">
            <v>D</v>
          </cell>
          <cell r="D416">
            <v>500</v>
          </cell>
          <cell r="F416" t="str">
            <v>DISTRIBUTION PLANT (WYOMING)</v>
          </cell>
          <cell r="G416" t="str">
            <v>369.20</v>
          </cell>
          <cell r="H416" t="str">
            <v>Underground Services</v>
          </cell>
          <cell r="I416">
            <v>33312175.57</v>
          </cell>
        </row>
        <row r="417">
          <cell r="A417" t="str">
            <v>37000; Wyoming</v>
          </cell>
          <cell r="B417" t="str">
            <v>Wyoming</v>
          </cell>
          <cell r="C417" t="str">
            <v>D</v>
          </cell>
          <cell r="D417">
            <v>500</v>
          </cell>
          <cell r="F417" t="str">
            <v>DISTRIBUTION PLANT (WYOMING)</v>
          </cell>
          <cell r="G417" t="str">
            <v>370.00</v>
          </cell>
          <cell r="H417" t="str">
            <v>Meters</v>
          </cell>
          <cell r="I417">
            <v>14069838.99</v>
          </cell>
        </row>
        <row r="418">
          <cell r="A418" t="str">
            <v>37100; Wyoming</v>
          </cell>
          <cell r="B418" t="str">
            <v>Wyoming</v>
          </cell>
          <cell r="C418" t="str">
            <v>D</v>
          </cell>
          <cell r="D418">
            <v>500</v>
          </cell>
          <cell r="F418" t="str">
            <v>DISTRIBUTION PLANT (WYOMING)</v>
          </cell>
          <cell r="G418" t="str">
            <v>371.00</v>
          </cell>
          <cell r="H418" t="str">
            <v>I.O.C.P.</v>
          </cell>
          <cell r="I418">
            <v>931425.57</v>
          </cell>
        </row>
        <row r="419">
          <cell r="A419" t="str">
            <v>37300; Wyoming</v>
          </cell>
          <cell r="B419" t="str">
            <v>Wyoming</v>
          </cell>
          <cell r="C419" t="str">
            <v>D</v>
          </cell>
          <cell r="D419">
            <v>500</v>
          </cell>
          <cell r="F419" t="str">
            <v>DISTRIBUTION PLANT (WYOMING)</v>
          </cell>
          <cell r="G419" t="str">
            <v>373.00</v>
          </cell>
          <cell r="H419" t="str">
            <v>Street Lighting &amp; Signal Systems</v>
          </cell>
          <cell r="I419">
            <v>9929128.1899999902</v>
          </cell>
        </row>
        <row r="420">
          <cell r="A420" t="str">
            <v xml:space="preserve">0; </v>
          </cell>
          <cell r="F420" t="str">
            <v>DISTRIBUTION PLANT (WYOMING) Total</v>
          </cell>
          <cell r="I420">
            <v>593075080.83000004</v>
          </cell>
        </row>
        <row r="421">
          <cell r="A421" t="str">
            <v>36020; California</v>
          </cell>
          <cell r="B421" t="str">
            <v>California</v>
          </cell>
          <cell r="C421" t="str">
            <v>D</v>
          </cell>
          <cell r="D421">
            <v>600</v>
          </cell>
          <cell r="F421" t="str">
            <v>DISTRIBUTION PLANT (CALIFORNIA)</v>
          </cell>
          <cell r="G421" t="str">
            <v>360.20</v>
          </cell>
          <cell r="H421" t="str">
            <v>Land Rights</v>
          </cell>
          <cell r="I421">
            <v>957954.51</v>
          </cell>
        </row>
        <row r="422">
          <cell r="A422" t="str">
            <v>36100; California</v>
          </cell>
          <cell r="B422" t="str">
            <v>California</v>
          </cell>
          <cell r="C422" t="str">
            <v>D</v>
          </cell>
          <cell r="D422">
            <v>600</v>
          </cell>
          <cell r="F422" t="str">
            <v>DISTRIBUTION PLANT (CALIFORNIA)</v>
          </cell>
          <cell r="G422" t="str">
            <v>361.00</v>
          </cell>
          <cell r="H422" t="str">
            <v>Structures &amp; Improvements</v>
          </cell>
          <cell r="I422">
            <v>4045361.08</v>
          </cell>
        </row>
        <row r="423">
          <cell r="A423" t="str">
            <v>36200; California</v>
          </cell>
          <cell r="B423" t="str">
            <v>California</v>
          </cell>
          <cell r="C423" t="str">
            <v>D</v>
          </cell>
          <cell r="D423">
            <v>600</v>
          </cell>
          <cell r="F423" t="str">
            <v>DISTRIBUTION PLANT (CALIFORNIA)</v>
          </cell>
          <cell r="G423" t="str">
            <v>362.00</v>
          </cell>
          <cell r="H423" t="str">
            <v>Station Equipment</v>
          </cell>
          <cell r="I423">
            <v>21982704.469999999</v>
          </cell>
        </row>
        <row r="424">
          <cell r="A424" t="str">
            <v>36270; California</v>
          </cell>
          <cell r="B424" t="str">
            <v>California</v>
          </cell>
          <cell r="C424" t="str">
            <v>D</v>
          </cell>
          <cell r="D424">
            <v>600</v>
          </cell>
          <cell r="F424" t="str">
            <v>DISTRIBUTION PLANT (CALIFORNIA)</v>
          </cell>
          <cell r="G424" t="str">
            <v>362.70</v>
          </cell>
          <cell r="H424" t="str">
            <v>Supervisory &amp; Alarm Equipment</v>
          </cell>
          <cell r="I424">
            <v>217010.27</v>
          </cell>
        </row>
        <row r="425">
          <cell r="A425" t="str">
            <v>36400; California</v>
          </cell>
          <cell r="B425" t="str">
            <v>California</v>
          </cell>
          <cell r="C425" t="str">
            <v>D</v>
          </cell>
          <cell r="D425">
            <v>600</v>
          </cell>
          <cell r="F425" t="str">
            <v>DISTRIBUTION PLANT (CALIFORNIA)</v>
          </cell>
          <cell r="G425" t="str">
            <v>364.00</v>
          </cell>
          <cell r="H425" t="str">
            <v>Poles, Towers &amp; Fixtures</v>
          </cell>
          <cell r="I425">
            <v>56507875.689999998</v>
          </cell>
        </row>
        <row r="426">
          <cell r="A426" t="str">
            <v>36500; California</v>
          </cell>
          <cell r="B426" t="str">
            <v>California</v>
          </cell>
          <cell r="C426" t="str">
            <v>D</v>
          </cell>
          <cell r="D426">
            <v>600</v>
          </cell>
          <cell r="F426" t="str">
            <v>DISTRIBUTION PLANT (CALIFORNIA)</v>
          </cell>
          <cell r="G426" t="str">
            <v>365.00</v>
          </cell>
          <cell r="H426" t="str">
            <v>OH Conductors &amp; Devices</v>
          </cell>
          <cell r="I426">
            <v>32535099.370000001</v>
          </cell>
        </row>
        <row r="427">
          <cell r="A427" t="str">
            <v>36600; California</v>
          </cell>
          <cell r="B427" t="str">
            <v>California</v>
          </cell>
          <cell r="C427" t="str">
            <v>D</v>
          </cell>
          <cell r="D427">
            <v>600</v>
          </cell>
          <cell r="F427" t="str">
            <v>DISTRIBUTION PLANT (CALIFORNIA)</v>
          </cell>
          <cell r="G427" t="str">
            <v>366.00</v>
          </cell>
          <cell r="H427" t="str">
            <v>UG Conduit</v>
          </cell>
          <cell r="I427">
            <v>15694054.939999999</v>
          </cell>
        </row>
        <row r="428">
          <cell r="A428" t="str">
            <v>36700; California</v>
          </cell>
          <cell r="B428" t="str">
            <v>California</v>
          </cell>
          <cell r="C428" t="str">
            <v>D</v>
          </cell>
          <cell r="D428">
            <v>600</v>
          </cell>
          <cell r="F428" t="str">
            <v>DISTRIBUTION PLANT (CALIFORNIA)</v>
          </cell>
          <cell r="G428" t="str">
            <v>367.00</v>
          </cell>
          <cell r="H428" t="str">
            <v>UG Conductors &amp; Devices</v>
          </cell>
          <cell r="I428">
            <v>17026967.440000001</v>
          </cell>
        </row>
        <row r="429">
          <cell r="A429" t="str">
            <v>36800; California</v>
          </cell>
          <cell r="B429" t="str">
            <v>California</v>
          </cell>
          <cell r="C429" t="str">
            <v>D</v>
          </cell>
          <cell r="D429">
            <v>600</v>
          </cell>
          <cell r="F429" t="str">
            <v>DISTRIBUTION PLANT (CALIFORNIA)</v>
          </cell>
          <cell r="G429" t="str">
            <v>368.00</v>
          </cell>
          <cell r="H429" t="str">
            <v>Line Transformers</v>
          </cell>
          <cell r="I429">
            <v>48077564.310000002</v>
          </cell>
        </row>
        <row r="430">
          <cell r="A430" t="str">
            <v>36910; California</v>
          </cell>
          <cell r="B430" t="str">
            <v>California</v>
          </cell>
          <cell r="C430" t="str">
            <v>D</v>
          </cell>
          <cell r="D430">
            <v>600</v>
          </cell>
          <cell r="F430" t="str">
            <v>DISTRIBUTION PLANT (CALIFORNIA)</v>
          </cell>
          <cell r="G430" t="str">
            <v>369.10</v>
          </cell>
          <cell r="H430" t="str">
            <v>Overhead Services</v>
          </cell>
          <cell r="I430">
            <v>8587694.1199999992</v>
          </cell>
        </row>
        <row r="431">
          <cell r="A431" t="str">
            <v>36920; California</v>
          </cell>
          <cell r="B431" t="str">
            <v>California</v>
          </cell>
          <cell r="C431" t="str">
            <v>D</v>
          </cell>
          <cell r="D431">
            <v>600</v>
          </cell>
          <cell r="F431" t="str">
            <v>DISTRIBUTION PLANT (CALIFORNIA)</v>
          </cell>
          <cell r="G431" t="str">
            <v>369.20</v>
          </cell>
          <cell r="H431" t="str">
            <v>Underground Services</v>
          </cell>
          <cell r="I431">
            <v>14558189.630000001</v>
          </cell>
        </row>
        <row r="432">
          <cell r="A432" t="str">
            <v>37000; California</v>
          </cell>
          <cell r="B432" t="str">
            <v>California</v>
          </cell>
          <cell r="C432" t="str">
            <v>D</v>
          </cell>
          <cell r="D432">
            <v>600</v>
          </cell>
          <cell r="F432" t="str">
            <v>DISTRIBUTION PLANT (CALIFORNIA)</v>
          </cell>
          <cell r="G432" t="str">
            <v>370.00</v>
          </cell>
          <cell r="H432" t="str">
            <v>Meters</v>
          </cell>
          <cell r="I432">
            <v>3901131.94</v>
          </cell>
        </row>
        <row r="433">
          <cell r="A433" t="str">
            <v>37100; California</v>
          </cell>
          <cell r="B433" t="str">
            <v>California</v>
          </cell>
          <cell r="C433" t="str">
            <v>D</v>
          </cell>
          <cell r="D433">
            <v>600</v>
          </cell>
          <cell r="F433" t="str">
            <v>DISTRIBUTION PLANT (CALIFORNIA)</v>
          </cell>
          <cell r="G433" t="str">
            <v>371.00</v>
          </cell>
          <cell r="H433" t="str">
            <v>I.O.C.P.</v>
          </cell>
          <cell r="I433">
            <v>271230.94</v>
          </cell>
        </row>
        <row r="434">
          <cell r="A434" t="str">
            <v>37300; California</v>
          </cell>
          <cell r="B434" t="str">
            <v>California</v>
          </cell>
          <cell r="C434" t="str">
            <v>D</v>
          </cell>
          <cell r="D434">
            <v>600</v>
          </cell>
          <cell r="F434" t="str">
            <v>DISTRIBUTION PLANT (CALIFORNIA)</v>
          </cell>
          <cell r="G434" t="str">
            <v>373.00</v>
          </cell>
          <cell r="H434" t="str">
            <v>Street Lighting &amp; Signal Systems</v>
          </cell>
          <cell r="I434">
            <v>672642.15</v>
          </cell>
        </row>
        <row r="435">
          <cell r="A435" t="str">
            <v xml:space="preserve">0; </v>
          </cell>
          <cell r="F435" t="str">
            <v>DISTRIBUTION PLANT (CALIFORNIA) Total</v>
          </cell>
          <cell r="I435">
            <v>225035480.86000001</v>
          </cell>
        </row>
        <row r="436">
          <cell r="A436" t="str">
            <v>36020; Utah</v>
          </cell>
          <cell r="B436" t="str">
            <v>Utah</v>
          </cell>
          <cell r="C436" t="str">
            <v>D</v>
          </cell>
          <cell r="D436">
            <v>850</v>
          </cell>
          <cell r="F436" t="str">
            <v>DISTRIBUTION PLANT (UTAH)</v>
          </cell>
          <cell r="G436" t="str">
            <v>360.20</v>
          </cell>
          <cell r="H436" t="str">
            <v>Land Rights</v>
          </cell>
          <cell r="I436">
            <v>7985479</v>
          </cell>
        </row>
        <row r="437">
          <cell r="A437" t="str">
            <v>36100; Utah</v>
          </cell>
          <cell r="B437" t="str">
            <v>Utah</v>
          </cell>
          <cell r="C437" t="str">
            <v>D</v>
          </cell>
          <cell r="D437">
            <v>850</v>
          </cell>
          <cell r="F437" t="str">
            <v>DISTRIBUTION PLANT (UTAH)</v>
          </cell>
          <cell r="G437" t="str">
            <v>361.00</v>
          </cell>
          <cell r="H437" t="str">
            <v>Structures &amp; Improvements</v>
          </cell>
          <cell r="I437">
            <v>44279566.990000099</v>
          </cell>
        </row>
        <row r="438">
          <cell r="A438" t="str">
            <v>36200; Utah</v>
          </cell>
          <cell r="B438" t="str">
            <v>Utah</v>
          </cell>
          <cell r="C438" t="str">
            <v>D</v>
          </cell>
          <cell r="D438">
            <v>850</v>
          </cell>
          <cell r="F438" t="str">
            <v>DISTRIBUTION PLANT (UTAH)</v>
          </cell>
          <cell r="G438" t="str">
            <v>362.00</v>
          </cell>
          <cell r="H438" t="str">
            <v>Station Equipment</v>
          </cell>
          <cell r="I438">
            <v>411291117.56000102</v>
          </cell>
        </row>
        <row r="439">
          <cell r="A439" t="str">
            <v>36270; Utah</v>
          </cell>
          <cell r="B439" t="str">
            <v>Utah</v>
          </cell>
          <cell r="C439" t="str">
            <v>D</v>
          </cell>
          <cell r="D439">
            <v>850</v>
          </cell>
          <cell r="F439" t="str">
            <v>DISTRIBUTION PLANT (UTAH)</v>
          </cell>
          <cell r="G439" t="str">
            <v>362.70</v>
          </cell>
          <cell r="H439" t="str">
            <v>Supervisory &amp; Alarm Equipment</v>
          </cell>
          <cell r="I439">
            <v>5594695.6299999999</v>
          </cell>
        </row>
        <row r="440">
          <cell r="A440" t="str">
            <v>36400; Utah</v>
          </cell>
          <cell r="B440" t="str">
            <v>Utah</v>
          </cell>
          <cell r="C440" t="str">
            <v>D</v>
          </cell>
          <cell r="D440">
            <v>850</v>
          </cell>
          <cell r="F440" t="str">
            <v>DISTRIBUTION PLANT (UTAH)</v>
          </cell>
          <cell r="G440" t="str">
            <v>364.00</v>
          </cell>
          <cell r="H440" t="str">
            <v>Poles, Towers &amp; Fixtures</v>
          </cell>
          <cell r="I440">
            <v>319266142.94</v>
          </cell>
        </row>
        <row r="441">
          <cell r="A441" t="str">
            <v>36500; Utah</v>
          </cell>
          <cell r="B441" t="str">
            <v>Utah</v>
          </cell>
          <cell r="C441" t="str">
            <v>D</v>
          </cell>
          <cell r="D441">
            <v>850</v>
          </cell>
          <cell r="F441" t="str">
            <v>DISTRIBUTION PLANT (UTAH)</v>
          </cell>
          <cell r="G441" t="str">
            <v>365.00</v>
          </cell>
          <cell r="H441" t="str">
            <v>OH Conductors &amp; Devices</v>
          </cell>
          <cell r="I441">
            <v>209693253.62</v>
          </cell>
        </row>
        <row r="442">
          <cell r="A442" t="str">
            <v>36600; Utah</v>
          </cell>
          <cell r="B442" t="str">
            <v>Utah</v>
          </cell>
          <cell r="C442" t="str">
            <v>D</v>
          </cell>
          <cell r="D442">
            <v>850</v>
          </cell>
          <cell r="F442" t="str">
            <v>DISTRIBUTION PLANT (UTAH)</v>
          </cell>
          <cell r="G442" t="str">
            <v>366.00</v>
          </cell>
          <cell r="H442" t="str">
            <v>UG Conduit</v>
          </cell>
          <cell r="I442">
            <v>169200100.50999999</v>
          </cell>
        </row>
        <row r="443">
          <cell r="A443" t="str">
            <v>36700; Utah</v>
          </cell>
          <cell r="B443" t="str">
            <v>Utah</v>
          </cell>
          <cell r="C443" t="str">
            <v>D</v>
          </cell>
          <cell r="D443">
            <v>850</v>
          </cell>
          <cell r="F443" t="str">
            <v>DISTRIBUTION PLANT (UTAH)</v>
          </cell>
          <cell r="G443" t="str">
            <v>367.00</v>
          </cell>
          <cell r="H443" t="str">
            <v>UG Conductors &amp; Devices</v>
          </cell>
          <cell r="I443">
            <v>467447484.77999997</v>
          </cell>
        </row>
        <row r="444">
          <cell r="A444" t="str">
            <v>36800; Utah</v>
          </cell>
          <cell r="B444" t="str">
            <v>Utah</v>
          </cell>
          <cell r="C444" t="str">
            <v>D</v>
          </cell>
          <cell r="D444">
            <v>850</v>
          </cell>
          <cell r="F444" t="str">
            <v>DISTRIBUTION PLANT (UTAH)</v>
          </cell>
          <cell r="G444" t="str">
            <v>368.00</v>
          </cell>
          <cell r="H444" t="str">
            <v>Line Transformers</v>
          </cell>
          <cell r="I444">
            <v>427468015.19999999</v>
          </cell>
        </row>
        <row r="445">
          <cell r="A445" t="str">
            <v>36900; Utah</v>
          </cell>
          <cell r="B445" t="str">
            <v>Utah</v>
          </cell>
          <cell r="C445" t="str">
            <v>D</v>
          </cell>
          <cell r="D445">
            <v>850</v>
          </cell>
          <cell r="F445" t="str">
            <v>DISTRIBUTION PLANT (UTAH)</v>
          </cell>
          <cell r="G445" t="str">
            <v>369.00</v>
          </cell>
          <cell r="H445" t="str">
            <v>Services</v>
          </cell>
          <cell r="I445">
            <v>224795047.11000001</v>
          </cell>
        </row>
        <row r="446">
          <cell r="A446" t="str">
            <v>37000; Utah</v>
          </cell>
          <cell r="B446" t="str">
            <v>Utah</v>
          </cell>
          <cell r="C446" t="str">
            <v>D</v>
          </cell>
          <cell r="D446">
            <v>850</v>
          </cell>
          <cell r="F446" t="str">
            <v>DISTRIBUTION PLANT (UTAH)</v>
          </cell>
          <cell r="G446" t="str">
            <v>370.00</v>
          </cell>
          <cell r="H446" t="str">
            <v>Meters</v>
          </cell>
          <cell r="I446">
            <v>73237990.219999999</v>
          </cell>
        </row>
        <row r="447">
          <cell r="A447" t="str">
            <v>37100; Utah</v>
          </cell>
          <cell r="B447" t="str">
            <v>Utah</v>
          </cell>
          <cell r="C447" t="str">
            <v>D</v>
          </cell>
          <cell r="D447">
            <v>850</v>
          </cell>
          <cell r="F447" t="str">
            <v>DISTRIBUTION PLANT (UTAH)</v>
          </cell>
          <cell r="G447" t="str">
            <v>371.00</v>
          </cell>
          <cell r="H447" t="str">
            <v>I.O.C.P.</v>
          </cell>
          <cell r="I447">
            <v>4418312.74</v>
          </cell>
        </row>
        <row r="448">
          <cell r="A448" t="str">
            <v>37300; Utah</v>
          </cell>
          <cell r="B448" t="str">
            <v>Utah</v>
          </cell>
          <cell r="C448" t="str">
            <v>D</v>
          </cell>
          <cell r="D448">
            <v>850</v>
          </cell>
          <cell r="F448" t="str">
            <v>DISTRIBUTION PLANT (UTAH)</v>
          </cell>
          <cell r="G448" t="str">
            <v>373.00</v>
          </cell>
          <cell r="H448" t="str">
            <v>Street Lighting &amp; Signal Systems</v>
          </cell>
          <cell r="I448">
            <v>23767481.890000001</v>
          </cell>
        </row>
        <row r="449">
          <cell r="A449" t="str">
            <v xml:space="preserve">0; </v>
          </cell>
          <cell r="F449" t="str">
            <v>DISTRIBUTION PLANT (UTAH) Total</v>
          </cell>
          <cell r="I449">
            <v>2388444688.1900005</v>
          </cell>
        </row>
        <row r="450">
          <cell r="A450" t="str">
            <v>36020; Idaho</v>
          </cell>
          <cell r="B450" t="str">
            <v>Idaho</v>
          </cell>
          <cell r="C450" t="str">
            <v>D</v>
          </cell>
          <cell r="D450">
            <v>300</v>
          </cell>
          <cell r="F450" t="str">
            <v>DISTRIBUTION PLANT (IDAHO)</v>
          </cell>
          <cell r="G450" t="str">
            <v>360.20</v>
          </cell>
          <cell r="H450" t="str">
            <v>Land Rights</v>
          </cell>
          <cell r="I450">
            <v>1085196.3400000001</v>
          </cell>
        </row>
        <row r="451">
          <cell r="A451" t="str">
            <v>36100; Idaho</v>
          </cell>
          <cell r="B451" t="str">
            <v>Idaho</v>
          </cell>
          <cell r="C451" t="str">
            <v>D</v>
          </cell>
          <cell r="D451">
            <v>300</v>
          </cell>
          <cell r="F451" t="str">
            <v>DISTRIBUTION PLANT (IDAHO)</v>
          </cell>
          <cell r="G451" t="str">
            <v>361.00</v>
          </cell>
          <cell r="H451" t="str">
            <v>Structures &amp; Improvements</v>
          </cell>
          <cell r="I451">
            <v>2161811.3199999998</v>
          </cell>
        </row>
        <row r="452">
          <cell r="A452" t="str">
            <v>36200; Idaho</v>
          </cell>
          <cell r="B452" t="str">
            <v>Idaho</v>
          </cell>
          <cell r="C452" t="str">
            <v>D</v>
          </cell>
          <cell r="D452">
            <v>300</v>
          </cell>
          <cell r="F452" t="str">
            <v>DISTRIBUTION PLANT (IDAHO)</v>
          </cell>
          <cell r="G452" t="str">
            <v>362.00</v>
          </cell>
          <cell r="H452" t="str">
            <v>Station Equipment</v>
          </cell>
          <cell r="I452">
            <v>28289569.0900001</v>
          </cell>
        </row>
        <row r="453">
          <cell r="A453" t="str">
            <v>36270; Idaho</v>
          </cell>
          <cell r="B453" t="str">
            <v>Idaho</v>
          </cell>
          <cell r="C453" t="str">
            <v>D</v>
          </cell>
          <cell r="D453">
            <v>300</v>
          </cell>
          <cell r="F453" t="str">
            <v>DISTRIBUTION PLANT (IDAHO)</v>
          </cell>
          <cell r="G453" t="str">
            <v>362.70</v>
          </cell>
          <cell r="H453" t="str">
            <v>Supervisory &amp; Alarm Equipment</v>
          </cell>
          <cell r="I453">
            <v>388613.07</v>
          </cell>
        </row>
        <row r="454">
          <cell r="A454" t="str">
            <v>36400; Idaho</v>
          </cell>
          <cell r="B454" t="str">
            <v>Idaho</v>
          </cell>
          <cell r="C454" t="str">
            <v>D</v>
          </cell>
          <cell r="D454">
            <v>300</v>
          </cell>
          <cell r="F454" t="str">
            <v>DISTRIBUTION PLANT (IDAHO)</v>
          </cell>
          <cell r="G454" t="str">
            <v>364.00</v>
          </cell>
          <cell r="H454" t="str">
            <v>Poles, Towers &amp; Fixtures</v>
          </cell>
          <cell r="I454">
            <v>68677210.629999995</v>
          </cell>
        </row>
        <row r="455">
          <cell r="A455" t="str">
            <v>36500; Idaho</v>
          </cell>
          <cell r="B455" t="str">
            <v>Idaho</v>
          </cell>
          <cell r="C455" t="str">
            <v>D</v>
          </cell>
          <cell r="D455">
            <v>300</v>
          </cell>
          <cell r="F455" t="str">
            <v>DISTRIBUTION PLANT (IDAHO)</v>
          </cell>
          <cell r="G455" t="str">
            <v>365.00</v>
          </cell>
          <cell r="H455" t="str">
            <v>OH Conductors &amp; Devices</v>
          </cell>
          <cell r="I455">
            <v>34559097.719999999</v>
          </cell>
        </row>
        <row r="456">
          <cell r="A456" t="str">
            <v>36600; Idaho</v>
          </cell>
          <cell r="B456" t="str">
            <v>Idaho</v>
          </cell>
          <cell r="C456" t="str">
            <v>D</v>
          </cell>
          <cell r="D456">
            <v>300</v>
          </cell>
          <cell r="F456" t="str">
            <v>DISTRIBUTION PLANT (IDAHO)</v>
          </cell>
          <cell r="G456" t="str">
            <v>366.00</v>
          </cell>
          <cell r="H456" t="str">
            <v>UG Conduit</v>
          </cell>
          <cell r="I456">
            <v>7887911.9299999997</v>
          </cell>
        </row>
        <row r="457">
          <cell r="A457" t="str">
            <v>36700; Idaho</v>
          </cell>
          <cell r="B457" t="str">
            <v>Idaho</v>
          </cell>
          <cell r="C457" t="str">
            <v>D</v>
          </cell>
          <cell r="D457">
            <v>300</v>
          </cell>
          <cell r="F457" t="str">
            <v>DISTRIBUTION PLANT (IDAHO)</v>
          </cell>
          <cell r="G457" t="str">
            <v>367.00</v>
          </cell>
          <cell r="H457" t="str">
            <v>UG Conductors &amp; Devices</v>
          </cell>
          <cell r="I457">
            <v>24598549.670000002</v>
          </cell>
        </row>
        <row r="458">
          <cell r="A458" t="str">
            <v>36800; Idaho</v>
          </cell>
          <cell r="B458" t="str">
            <v>Idaho</v>
          </cell>
          <cell r="C458" t="str">
            <v>D</v>
          </cell>
          <cell r="D458">
            <v>300</v>
          </cell>
          <cell r="F458" t="str">
            <v>DISTRIBUTION PLANT (IDAHO)</v>
          </cell>
          <cell r="G458" t="str">
            <v>368.00</v>
          </cell>
          <cell r="H458" t="str">
            <v>Line Transformers</v>
          </cell>
          <cell r="I458">
            <v>69825543.019999996</v>
          </cell>
        </row>
        <row r="459">
          <cell r="A459" t="str">
            <v>36900; Idaho</v>
          </cell>
          <cell r="B459" t="str">
            <v>Idaho</v>
          </cell>
          <cell r="C459" t="str">
            <v>D</v>
          </cell>
          <cell r="D459">
            <v>300</v>
          </cell>
          <cell r="F459" t="str">
            <v>DISTRIBUTION PLANT (IDAHO)</v>
          </cell>
          <cell r="G459" t="str">
            <v>369.00</v>
          </cell>
          <cell r="H459" t="str">
            <v>Services</v>
          </cell>
          <cell r="I459">
            <v>30457923.969999999</v>
          </cell>
        </row>
        <row r="460">
          <cell r="A460" t="str">
            <v>37000; Idaho</v>
          </cell>
          <cell r="B460" t="str">
            <v>Idaho</v>
          </cell>
          <cell r="C460" t="str">
            <v>D</v>
          </cell>
          <cell r="D460">
            <v>300</v>
          </cell>
          <cell r="F460" t="str">
            <v>DISTRIBUTION PLANT (IDAHO)</v>
          </cell>
          <cell r="G460" t="str">
            <v>370.00</v>
          </cell>
          <cell r="H460" t="str">
            <v>Meters</v>
          </cell>
          <cell r="I460">
            <v>13315346.99</v>
          </cell>
        </row>
        <row r="461">
          <cell r="A461" t="str">
            <v>37100; Idaho</v>
          </cell>
          <cell r="B461" t="str">
            <v>Idaho</v>
          </cell>
          <cell r="C461" t="str">
            <v>D</v>
          </cell>
          <cell r="D461">
            <v>300</v>
          </cell>
          <cell r="F461" t="str">
            <v>DISTRIBUTION PLANT (IDAHO)</v>
          </cell>
          <cell r="G461" t="str">
            <v>371.00</v>
          </cell>
          <cell r="H461" t="str">
            <v>I.O.C.P.</v>
          </cell>
          <cell r="I461">
            <v>169110.18</v>
          </cell>
        </row>
        <row r="462">
          <cell r="A462" t="str">
            <v>37300; Idaho</v>
          </cell>
          <cell r="B462" t="str">
            <v>Idaho</v>
          </cell>
          <cell r="C462" t="str">
            <v>D</v>
          </cell>
          <cell r="D462">
            <v>300</v>
          </cell>
          <cell r="F462" t="str">
            <v>DISTRIBUTION PLANT (IDAHO)</v>
          </cell>
          <cell r="G462" t="str">
            <v>373.00</v>
          </cell>
          <cell r="H462" t="str">
            <v>Street Lighting &amp; Signal Systems</v>
          </cell>
          <cell r="I462">
            <v>618578.57999999996</v>
          </cell>
        </row>
        <row r="463">
          <cell r="A463" t="str">
            <v xml:space="preserve">0; </v>
          </cell>
          <cell r="F463" t="str">
            <v>DISTRIBUTION PLANT (IDAHO) Total</v>
          </cell>
          <cell r="I463">
            <v>282034462.51000005</v>
          </cell>
        </row>
        <row r="464">
          <cell r="A464" t="str">
            <v xml:space="preserve">0; </v>
          </cell>
          <cell r="C464" t="str">
            <v>D Total</v>
          </cell>
          <cell r="I464">
            <v>5639593821.1000023</v>
          </cell>
        </row>
        <row r="465">
          <cell r="A465" t="str">
            <v>39000; Oregon</v>
          </cell>
          <cell r="B465" t="str">
            <v>Oregon</v>
          </cell>
          <cell r="C465" t="str">
            <v>G</v>
          </cell>
          <cell r="D465">
            <v>100</v>
          </cell>
          <cell r="F465" t="str">
            <v>GENERAL PLANT (OREGON)</v>
          </cell>
          <cell r="G465" t="str">
            <v>390.00</v>
          </cell>
          <cell r="H465" t="str">
            <v>Structures &amp; Improvements</v>
          </cell>
          <cell r="I465">
            <v>73351600.510000005</v>
          </cell>
        </row>
        <row r="466">
          <cell r="A466" t="str">
            <v>39201; Oregon</v>
          </cell>
          <cell r="B466" t="str">
            <v>Oregon</v>
          </cell>
          <cell r="C466" t="str">
            <v>G</v>
          </cell>
          <cell r="D466">
            <v>100</v>
          </cell>
          <cell r="F466" t="str">
            <v>GENERAL PLANT (OREGON)</v>
          </cell>
          <cell r="G466" t="str">
            <v>392.01</v>
          </cell>
          <cell r="H466" t="str">
            <v>Transp. Eqpt - Light Trucks &amp; Vans</v>
          </cell>
          <cell r="I466">
            <v>11309407.76</v>
          </cell>
        </row>
        <row r="467">
          <cell r="A467" t="str">
            <v>39205; Oregon</v>
          </cell>
          <cell r="B467" t="str">
            <v>Oregon</v>
          </cell>
          <cell r="C467" t="str">
            <v>G</v>
          </cell>
          <cell r="D467">
            <v>100</v>
          </cell>
          <cell r="F467" t="str">
            <v>GENERAL PLANT (OREGON)</v>
          </cell>
          <cell r="G467" t="str">
            <v>392.05</v>
          </cell>
          <cell r="H467" t="str">
            <v>Transp. Eqpt - Medium Trucks</v>
          </cell>
          <cell r="I467">
            <v>10847610.24</v>
          </cell>
        </row>
        <row r="468">
          <cell r="A468" t="str">
            <v>39209; Oregon</v>
          </cell>
          <cell r="B468" t="str">
            <v>Oregon</v>
          </cell>
          <cell r="C468" t="str">
            <v>G</v>
          </cell>
          <cell r="D468">
            <v>100</v>
          </cell>
          <cell r="F468" t="str">
            <v>GENERAL PLANT (OREGON)</v>
          </cell>
          <cell r="G468" t="str">
            <v>392.09</v>
          </cell>
          <cell r="H468" t="str">
            <v>Transp. Eqpt - Trailers</v>
          </cell>
          <cell r="I468">
            <v>3429180.7</v>
          </cell>
        </row>
        <row r="469">
          <cell r="A469" t="str">
            <v>39603; Oregon</v>
          </cell>
          <cell r="B469" t="str">
            <v>Oregon</v>
          </cell>
          <cell r="C469" t="str">
            <v>G</v>
          </cell>
          <cell r="D469">
            <v>100</v>
          </cell>
          <cell r="F469" t="str">
            <v>GENERAL PLANT (OREGON)</v>
          </cell>
          <cell r="G469" t="str">
            <v>396.03</v>
          </cell>
          <cell r="H469" t="str">
            <v>Light Power Operated Equipment</v>
          </cell>
          <cell r="I469">
            <v>7861988.6600000001</v>
          </cell>
        </row>
        <row r="470">
          <cell r="A470" t="str">
            <v>39607; Oregon</v>
          </cell>
          <cell r="B470" t="str">
            <v>Oregon</v>
          </cell>
          <cell r="C470" t="str">
            <v>G</v>
          </cell>
          <cell r="D470">
            <v>100</v>
          </cell>
          <cell r="F470" t="str">
            <v>GENERAL PLANT (OREGON)</v>
          </cell>
          <cell r="G470" t="str">
            <v>396.07</v>
          </cell>
          <cell r="H470" t="str">
            <v>Heavy Power Operated Equipment</v>
          </cell>
          <cell r="I470">
            <v>28086567.010000002</v>
          </cell>
        </row>
        <row r="471">
          <cell r="A471" t="str">
            <v xml:space="preserve">0; </v>
          </cell>
          <cell r="F471" t="str">
            <v>GENERAL PLANT (OREGON) Total</v>
          </cell>
          <cell r="I471">
            <v>134886354.88</v>
          </cell>
        </row>
        <row r="472">
          <cell r="A472" t="str">
            <v>39000; Washington</v>
          </cell>
          <cell r="B472" t="str">
            <v>Washington</v>
          </cell>
          <cell r="C472" t="str">
            <v>G</v>
          </cell>
          <cell r="D472">
            <v>200</v>
          </cell>
          <cell r="F472" t="str">
            <v>GENERAL PLANT (WASHINGTON)</v>
          </cell>
          <cell r="G472" t="str">
            <v>390.00</v>
          </cell>
          <cell r="H472" t="str">
            <v>Structures &amp; Improvements</v>
          </cell>
          <cell r="I472">
            <v>11089628.369999999</v>
          </cell>
        </row>
        <row r="473">
          <cell r="A473" t="str">
            <v>39201; Washington</v>
          </cell>
          <cell r="B473" t="str">
            <v>Washington</v>
          </cell>
          <cell r="C473" t="str">
            <v>G</v>
          </cell>
          <cell r="D473">
            <v>200</v>
          </cell>
          <cell r="F473" t="str">
            <v>GENERAL PLANT (WASHINGTON)</v>
          </cell>
          <cell r="G473" t="str">
            <v>392.01</v>
          </cell>
          <cell r="H473" t="str">
            <v>Transp. Eqpt - Light Trucks &amp; Vans</v>
          </cell>
          <cell r="I473">
            <v>2377341.77</v>
          </cell>
        </row>
        <row r="474">
          <cell r="A474" t="str">
            <v>39205; Washington</v>
          </cell>
          <cell r="B474" t="str">
            <v>Washington</v>
          </cell>
          <cell r="C474" t="str">
            <v>G</v>
          </cell>
          <cell r="D474">
            <v>200</v>
          </cell>
          <cell r="F474" t="str">
            <v>GENERAL PLANT (WASHINGTON)</v>
          </cell>
          <cell r="G474" t="str">
            <v>392.05</v>
          </cell>
          <cell r="H474" t="str">
            <v>Transp. Eqpt - Medium Trucks</v>
          </cell>
          <cell r="I474">
            <v>4398208.25</v>
          </cell>
        </row>
        <row r="475">
          <cell r="A475" t="str">
            <v>39209; Washington</v>
          </cell>
          <cell r="B475" t="str">
            <v>Washington</v>
          </cell>
          <cell r="C475" t="str">
            <v>G</v>
          </cell>
          <cell r="D475">
            <v>200</v>
          </cell>
          <cell r="F475" t="str">
            <v>GENERAL PLANT (WASHINGTON)</v>
          </cell>
          <cell r="G475" t="str">
            <v>392.09</v>
          </cell>
          <cell r="H475" t="str">
            <v>Transp. Eqpt - Trailers</v>
          </cell>
          <cell r="I475">
            <v>793736.04</v>
          </cell>
        </row>
        <row r="476">
          <cell r="A476" t="str">
            <v>39603; Washington</v>
          </cell>
          <cell r="B476" t="str">
            <v>Washington</v>
          </cell>
          <cell r="C476" t="str">
            <v>G</v>
          </cell>
          <cell r="D476">
            <v>200</v>
          </cell>
          <cell r="F476" t="str">
            <v>GENERAL PLANT (WASHINGTON)</v>
          </cell>
          <cell r="G476" t="str">
            <v>396.03</v>
          </cell>
          <cell r="H476" t="str">
            <v>Light Power Operated Equipment</v>
          </cell>
          <cell r="I476">
            <v>1921979.46</v>
          </cell>
        </row>
        <row r="477">
          <cell r="A477" t="str">
            <v>39607; Washington</v>
          </cell>
          <cell r="B477" t="str">
            <v>Washington</v>
          </cell>
          <cell r="C477" t="str">
            <v>G</v>
          </cell>
          <cell r="D477">
            <v>200</v>
          </cell>
          <cell r="F477" t="str">
            <v>GENERAL PLANT (WASHINGTON)</v>
          </cell>
          <cell r="G477" t="str">
            <v>396.07</v>
          </cell>
          <cell r="H477" t="str">
            <v>Heavy Power Operated Equipment</v>
          </cell>
          <cell r="I477">
            <v>6701182.7199999997</v>
          </cell>
        </row>
        <row r="478">
          <cell r="A478" t="str">
            <v xml:space="preserve">0; </v>
          </cell>
          <cell r="F478" t="str">
            <v>GENERAL PLANT (WASHINGTON) Total</v>
          </cell>
          <cell r="I478">
            <v>27282076.609999999</v>
          </cell>
        </row>
        <row r="479">
          <cell r="A479" t="str">
            <v>38920; Wyoming</v>
          </cell>
          <cell r="B479" t="str">
            <v>Wyoming</v>
          </cell>
          <cell r="C479" t="str">
            <v>G</v>
          </cell>
          <cell r="D479">
            <v>500</v>
          </cell>
          <cell r="F479" t="str">
            <v>GENERAL PLANT (WYOMING)</v>
          </cell>
          <cell r="G479" t="str">
            <v>389.20</v>
          </cell>
          <cell r="H479" t="str">
            <v>Land Rights</v>
          </cell>
          <cell r="I479">
            <v>74341.83</v>
          </cell>
        </row>
        <row r="480">
          <cell r="A480" t="str">
            <v>39000; Wyoming</v>
          </cell>
          <cell r="B480" t="str">
            <v>Wyoming</v>
          </cell>
          <cell r="C480" t="str">
            <v>G</v>
          </cell>
          <cell r="D480">
            <v>500</v>
          </cell>
          <cell r="F480" t="str">
            <v>GENERAL PLANT (WYOMING)</v>
          </cell>
          <cell r="G480" t="str">
            <v>390.00</v>
          </cell>
          <cell r="H480" t="str">
            <v>Structures &amp; Improvements</v>
          </cell>
          <cell r="I480">
            <v>8859170.7200000007</v>
          </cell>
        </row>
        <row r="481">
          <cell r="A481" t="str">
            <v>39201; Wyoming</v>
          </cell>
          <cell r="B481" t="str">
            <v>Wyoming</v>
          </cell>
          <cell r="C481" t="str">
            <v>G</v>
          </cell>
          <cell r="D481">
            <v>500</v>
          </cell>
          <cell r="F481" t="str">
            <v>GENERAL PLANT (WYOMING)</v>
          </cell>
          <cell r="G481" t="str">
            <v>392.01</v>
          </cell>
          <cell r="H481" t="str">
            <v>Transp. Eqpt - Light Trucks &amp; Vans</v>
          </cell>
          <cell r="I481">
            <v>5061709.34</v>
          </cell>
        </row>
        <row r="482">
          <cell r="A482" t="str">
            <v>39205; Wyoming</v>
          </cell>
          <cell r="B482" t="str">
            <v>Wyoming</v>
          </cell>
          <cell r="C482" t="str">
            <v>G</v>
          </cell>
          <cell r="D482">
            <v>500</v>
          </cell>
          <cell r="F482" t="str">
            <v>GENERAL PLANT (WYOMING)</v>
          </cell>
          <cell r="G482" t="str">
            <v>392.05</v>
          </cell>
          <cell r="H482" t="str">
            <v>Transp. Eqpt - Medium Trucks</v>
          </cell>
          <cell r="I482">
            <v>5939355.4299999997</v>
          </cell>
        </row>
        <row r="483">
          <cell r="A483" t="str">
            <v>39209; Wyoming</v>
          </cell>
          <cell r="B483" t="str">
            <v>Wyoming</v>
          </cell>
          <cell r="C483" t="str">
            <v>G</v>
          </cell>
          <cell r="D483">
            <v>500</v>
          </cell>
          <cell r="F483" t="str">
            <v>GENERAL PLANT (WYOMING)</v>
          </cell>
          <cell r="G483" t="str">
            <v>392.09</v>
          </cell>
          <cell r="H483" t="str">
            <v>Transp. Eqpt - Trailers</v>
          </cell>
          <cell r="I483">
            <v>2995313.95</v>
          </cell>
        </row>
        <row r="484">
          <cell r="A484" t="str">
            <v>39603; Wyoming</v>
          </cell>
          <cell r="B484" t="str">
            <v>Wyoming</v>
          </cell>
          <cell r="C484" t="str">
            <v>G</v>
          </cell>
          <cell r="D484">
            <v>500</v>
          </cell>
          <cell r="F484" t="str">
            <v>GENERAL PLANT (WYOMING)</v>
          </cell>
          <cell r="G484" t="str">
            <v>396.03</v>
          </cell>
          <cell r="H484" t="str">
            <v>Light Power Operated Equipment</v>
          </cell>
          <cell r="I484">
            <v>3567731.47</v>
          </cell>
        </row>
        <row r="485">
          <cell r="A485" t="str">
            <v>39607; Wyoming</v>
          </cell>
          <cell r="B485" t="str">
            <v>Wyoming</v>
          </cell>
          <cell r="C485" t="str">
            <v>G</v>
          </cell>
          <cell r="D485">
            <v>500</v>
          </cell>
          <cell r="F485" t="str">
            <v>GENERAL PLANT (WYOMING)</v>
          </cell>
          <cell r="G485" t="str">
            <v>396.07</v>
          </cell>
          <cell r="H485" t="str">
            <v>Heavy Power Operated Equipment</v>
          </cell>
          <cell r="I485">
            <v>29898991.57</v>
          </cell>
        </row>
        <row r="486">
          <cell r="A486" t="str">
            <v xml:space="preserve">0; </v>
          </cell>
          <cell r="F486" t="str">
            <v>GENERAL PLANT (WYOMING) Total</v>
          </cell>
          <cell r="I486">
            <v>56396614.310000002</v>
          </cell>
        </row>
        <row r="487">
          <cell r="A487" t="str">
            <v>39000; California</v>
          </cell>
          <cell r="B487" t="str">
            <v>California</v>
          </cell>
          <cell r="C487" t="str">
            <v>G</v>
          </cell>
          <cell r="D487">
            <v>600</v>
          </cell>
          <cell r="F487" t="str">
            <v>GENERAL PLANT (CALIFORNIA)</v>
          </cell>
          <cell r="G487" t="str">
            <v>390.00</v>
          </cell>
          <cell r="H487" t="str">
            <v>Structures &amp; Improvements</v>
          </cell>
          <cell r="I487">
            <v>2954073.24</v>
          </cell>
        </row>
        <row r="488">
          <cell r="A488" t="str">
            <v>39201; California</v>
          </cell>
          <cell r="B488" t="str">
            <v>California</v>
          </cell>
          <cell r="C488" t="str">
            <v>G</v>
          </cell>
          <cell r="D488">
            <v>600</v>
          </cell>
          <cell r="F488" t="str">
            <v>GENERAL PLANT (CALIFORNIA)</v>
          </cell>
          <cell r="G488" t="str">
            <v>392.01</v>
          </cell>
          <cell r="H488" t="str">
            <v>Transp. Eqpt - Light Trucks &amp; Vans</v>
          </cell>
          <cell r="I488">
            <v>1086563.83</v>
          </cell>
        </row>
        <row r="489">
          <cell r="A489" t="str">
            <v>39205; California</v>
          </cell>
          <cell r="B489" t="str">
            <v>California</v>
          </cell>
          <cell r="C489" t="str">
            <v>G</v>
          </cell>
          <cell r="D489">
            <v>600</v>
          </cell>
          <cell r="F489" t="str">
            <v>GENERAL PLANT (CALIFORNIA)</v>
          </cell>
          <cell r="G489" t="str">
            <v>392.05</v>
          </cell>
          <cell r="H489" t="str">
            <v>Transp. Eqpt - Medium Trucks</v>
          </cell>
          <cell r="I489">
            <v>1055548.28</v>
          </cell>
        </row>
        <row r="490">
          <cell r="A490" t="str">
            <v>39209; California</v>
          </cell>
          <cell r="B490" t="str">
            <v>California</v>
          </cell>
          <cell r="C490" t="str">
            <v>G</v>
          </cell>
          <cell r="D490">
            <v>600</v>
          </cell>
          <cell r="F490" t="str">
            <v>GENERAL PLANT (CALIFORNIA)</v>
          </cell>
          <cell r="G490" t="str">
            <v>392.09</v>
          </cell>
          <cell r="H490" t="str">
            <v>Transp. Eqpt - Trailers</v>
          </cell>
          <cell r="I490">
            <v>461951.34</v>
          </cell>
        </row>
        <row r="491">
          <cell r="A491" t="str">
            <v>39603; California</v>
          </cell>
          <cell r="B491" t="str">
            <v>California</v>
          </cell>
          <cell r="C491" t="str">
            <v>G</v>
          </cell>
          <cell r="D491">
            <v>600</v>
          </cell>
          <cell r="F491" t="str">
            <v>GENERAL PLANT (CALIFORNIA)</v>
          </cell>
          <cell r="G491" t="str">
            <v>396.03</v>
          </cell>
          <cell r="H491" t="str">
            <v>Light Power Operated Equipment</v>
          </cell>
          <cell r="I491">
            <v>1197491.3400000001</v>
          </cell>
        </row>
        <row r="492">
          <cell r="A492" t="str">
            <v>39607; California</v>
          </cell>
          <cell r="B492" t="str">
            <v>California</v>
          </cell>
          <cell r="C492" t="str">
            <v>G</v>
          </cell>
          <cell r="D492">
            <v>600</v>
          </cell>
          <cell r="F492" t="str">
            <v>GENERAL PLANT (CALIFORNIA)</v>
          </cell>
          <cell r="G492" t="str">
            <v>396.07</v>
          </cell>
          <cell r="H492" t="str">
            <v>Heavy Power Operated Equipment</v>
          </cell>
          <cell r="I492">
            <v>3402265.82</v>
          </cell>
        </row>
        <row r="493">
          <cell r="A493" t="str">
            <v xml:space="preserve">0; </v>
          </cell>
          <cell r="F493" t="str">
            <v>GENERAL PLANT (CALIFORNIA) Total</v>
          </cell>
          <cell r="I493">
            <v>10157893.85</v>
          </cell>
        </row>
        <row r="494">
          <cell r="A494" t="str">
            <v>39000; AZCOMT</v>
          </cell>
          <cell r="B494" t="str">
            <v>AZCOMT</v>
          </cell>
          <cell r="C494" t="str">
            <v>G</v>
          </cell>
          <cell r="D494">
            <v>150</v>
          </cell>
          <cell r="F494" t="str">
            <v>GENERAL PLANT (AZ, CO, MT, etc.)</v>
          </cell>
          <cell r="G494" t="str">
            <v>390.00</v>
          </cell>
          <cell r="H494" t="str">
            <v>Structures &amp; Improvements</v>
          </cell>
          <cell r="I494">
            <v>383797.68</v>
          </cell>
        </row>
        <row r="495">
          <cell r="A495" t="str">
            <v>39201; AZCOMT</v>
          </cell>
          <cell r="B495" t="str">
            <v>AZCOMT</v>
          </cell>
          <cell r="C495" t="str">
            <v>G</v>
          </cell>
          <cell r="D495">
            <v>150</v>
          </cell>
          <cell r="F495" t="str">
            <v>GENERAL PLANT (AZ, CO, MT, etc.)</v>
          </cell>
          <cell r="G495" t="str">
            <v>392.01</v>
          </cell>
          <cell r="H495" t="str">
            <v>Transp. Eqpt - Light Trucks &amp; Vans</v>
          </cell>
          <cell r="I495">
            <v>581852</v>
          </cell>
        </row>
        <row r="496">
          <cell r="A496" t="str">
            <v>39205; AZCOMT</v>
          </cell>
          <cell r="B496" t="str">
            <v>AZCOMT</v>
          </cell>
          <cell r="C496" t="str">
            <v>G</v>
          </cell>
          <cell r="D496">
            <v>150</v>
          </cell>
          <cell r="F496" t="str">
            <v>GENERAL PLANT (AZ, CO, MT, etc.)</v>
          </cell>
          <cell r="G496" t="str">
            <v>392.05</v>
          </cell>
          <cell r="H496" t="str">
            <v>Transp. Eqpt - Medium Trucks</v>
          </cell>
          <cell r="I496">
            <v>292979.93</v>
          </cell>
        </row>
        <row r="497">
          <cell r="A497" t="str">
            <v>39209; AZCOMT</v>
          </cell>
          <cell r="B497" t="str">
            <v>AZCOMT</v>
          </cell>
          <cell r="C497" t="str">
            <v>G</v>
          </cell>
          <cell r="D497">
            <v>150</v>
          </cell>
          <cell r="F497" t="str">
            <v>GENERAL PLANT (AZ, CO, MT, etc.)</v>
          </cell>
          <cell r="G497" t="str">
            <v>392.09</v>
          </cell>
          <cell r="H497" t="str">
            <v>Transp. Eqpt - Trailers</v>
          </cell>
          <cell r="I497">
            <v>8560.4599999999991</v>
          </cell>
        </row>
        <row r="498">
          <cell r="A498" t="str">
            <v>39607; AZCOMT</v>
          </cell>
          <cell r="B498" t="str">
            <v>AZCOMT</v>
          </cell>
          <cell r="C498" t="str">
            <v>G</v>
          </cell>
          <cell r="D498">
            <v>150</v>
          </cell>
          <cell r="F498" t="str">
            <v>GENERAL PLANT (AZ, CO, MT, etc.)</v>
          </cell>
          <cell r="G498" t="str">
            <v>396.07</v>
          </cell>
          <cell r="H498" t="str">
            <v>Heavy Power Operated Equipment</v>
          </cell>
          <cell r="I498">
            <v>2448697.64</v>
          </cell>
        </row>
        <row r="499">
          <cell r="A499" t="str">
            <v xml:space="preserve">0; </v>
          </cell>
          <cell r="F499" t="str">
            <v>GENERAL PLANT (AZ, CO, MT, etc.) Total</v>
          </cell>
          <cell r="I499">
            <v>3715887.71</v>
          </cell>
        </row>
        <row r="500">
          <cell r="A500" t="str">
            <v>38920; Utah</v>
          </cell>
          <cell r="B500" t="str">
            <v>Utah</v>
          </cell>
          <cell r="C500" t="str">
            <v>G</v>
          </cell>
          <cell r="D500">
            <v>850</v>
          </cell>
          <cell r="F500" t="str">
            <v>GENERAL PLANT (UTAH)</v>
          </cell>
          <cell r="G500" t="str">
            <v>389.20</v>
          </cell>
          <cell r="H500" t="str">
            <v>Land Rights</v>
          </cell>
          <cell r="I500">
            <v>35298.050000000003</v>
          </cell>
        </row>
        <row r="501">
          <cell r="A501" t="str">
            <v>39000; Utah</v>
          </cell>
          <cell r="B501" t="str">
            <v>Utah</v>
          </cell>
          <cell r="C501" t="str">
            <v>G</v>
          </cell>
          <cell r="D501">
            <v>850</v>
          </cell>
          <cell r="F501" t="str">
            <v>GENERAL PLANT (UTAH)</v>
          </cell>
          <cell r="G501" t="str">
            <v>390.00</v>
          </cell>
          <cell r="H501" t="str">
            <v>Structures &amp; Improvements</v>
          </cell>
          <cell r="I501">
            <v>90351122.719999894</v>
          </cell>
        </row>
        <row r="502">
          <cell r="A502" t="str">
            <v>39201; Utah</v>
          </cell>
          <cell r="B502" t="str">
            <v>Utah</v>
          </cell>
          <cell r="C502" t="str">
            <v>G</v>
          </cell>
          <cell r="D502">
            <v>850</v>
          </cell>
          <cell r="F502" t="str">
            <v>GENERAL PLANT (UTAH)</v>
          </cell>
          <cell r="G502" t="str">
            <v>392.01</v>
          </cell>
          <cell r="H502" t="str">
            <v>Transp. Eqpt - Light Trucks &amp; Vans</v>
          </cell>
          <cell r="I502">
            <v>15782371.74</v>
          </cell>
        </row>
        <row r="503">
          <cell r="A503" t="str">
            <v>39205; Utah</v>
          </cell>
          <cell r="B503" t="str">
            <v>Utah</v>
          </cell>
          <cell r="C503" t="str">
            <v>G</v>
          </cell>
          <cell r="D503">
            <v>850</v>
          </cell>
          <cell r="F503" t="str">
            <v>GENERAL PLANT (UTAH)</v>
          </cell>
          <cell r="G503" t="str">
            <v>392.05</v>
          </cell>
          <cell r="H503" t="str">
            <v>Transp. Eqpt - Medium Trucks</v>
          </cell>
          <cell r="I503">
            <v>21495245.66</v>
          </cell>
        </row>
        <row r="504">
          <cell r="A504" t="str">
            <v>39209; Utah</v>
          </cell>
          <cell r="B504" t="str">
            <v>Utah</v>
          </cell>
          <cell r="C504" t="str">
            <v>G</v>
          </cell>
          <cell r="D504">
            <v>850</v>
          </cell>
          <cell r="F504" t="str">
            <v>GENERAL PLANT (UTAH)</v>
          </cell>
          <cell r="G504" t="str">
            <v>392.09</v>
          </cell>
          <cell r="H504" t="str">
            <v>Transp. Eqpt - Trailers</v>
          </cell>
          <cell r="I504">
            <v>7090753.1299999999</v>
          </cell>
        </row>
        <row r="505">
          <cell r="A505" t="str">
            <v>39230; Utah</v>
          </cell>
          <cell r="B505" t="str">
            <v>Utah</v>
          </cell>
          <cell r="C505" t="str">
            <v>G</v>
          </cell>
          <cell r="D505">
            <v>850</v>
          </cell>
          <cell r="F505" t="str">
            <v>GENERAL PLANT (UTAH)</v>
          </cell>
          <cell r="G505" t="str">
            <v>392.30</v>
          </cell>
          <cell r="H505" t="str">
            <v>Aircraft</v>
          </cell>
          <cell r="I505">
            <v>3076269.26</v>
          </cell>
        </row>
        <row r="506">
          <cell r="A506" t="str">
            <v>39603; Utah</v>
          </cell>
          <cell r="B506" t="str">
            <v>Utah</v>
          </cell>
          <cell r="C506" t="str">
            <v>G</v>
          </cell>
          <cell r="D506">
            <v>850</v>
          </cell>
          <cell r="F506" t="str">
            <v>GENERAL PLANT (UTAH)</v>
          </cell>
          <cell r="G506" t="str">
            <v>396.03</v>
          </cell>
          <cell r="H506" t="str">
            <v>Light Power Operated Equipment</v>
          </cell>
          <cell r="I506">
            <v>6295956.5300000003</v>
          </cell>
        </row>
        <row r="507">
          <cell r="A507" t="str">
            <v>39607; Utah</v>
          </cell>
          <cell r="B507" t="str">
            <v>Utah</v>
          </cell>
          <cell r="C507" t="str">
            <v>G</v>
          </cell>
          <cell r="D507">
            <v>850</v>
          </cell>
          <cell r="F507" t="str">
            <v>GENERAL PLANT (UTAH)</v>
          </cell>
          <cell r="G507" t="str">
            <v>396.07</v>
          </cell>
          <cell r="H507" t="str">
            <v>Heavy Power Operated Equipment</v>
          </cell>
          <cell r="I507">
            <v>50520185.099999897</v>
          </cell>
        </row>
        <row r="508">
          <cell r="A508" t="str">
            <v xml:space="preserve">0; </v>
          </cell>
          <cell r="F508" t="str">
            <v>GENERAL PLANT (UTAH) Total</v>
          </cell>
          <cell r="I508">
            <v>194647202.18999979</v>
          </cell>
        </row>
        <row r="509">
          <cell r="A509" t="str">
            <v>38920; Idaho</v>
          </cell>
          <cell r="B509" t="str">
            <v>Idaho</v>
          </cell>
          <cell r="C509" t="str">
            <v>G</v>
          </cell>
          <cell r="D509">
            <v>300</v>
          </cell>
          <cell r="F509" t="str">
            <v>GENERAL PLANT (IDAHO)</v>
          </cell>
          <cell r="G509" t="str">
            <v>389.20</v>
          </cell>
          <cell r="H509" t="str">
            <v>Land Rights</v>
          </cell>
          <cell r="I509">
            <v>4867.6400000000003</v>
          </cell>
        </row>
        <row r="510">
          <cell r="A510" t="str">
            <v>39000; Idaho</v>
          </cell>
          <cell r="B510" t="str">
            <v>Idaho</v>
          </cell>
          <cell r="C510" t="str">
            <v>G</v>
          </cell>
          <cell r="D510">
            <v>300</v>
          </cell>
          <cell r="F510" t="str">
            <v>GENERAL PLANT (IDAHO)</v>
          </cell>
          <cell r="G510" t="str">
            <v>390.00</v>
          </cell>
          <cell r="H510" t="str">
            <v>Structures &amp; Improvements</v>
          </cell>
          <cell r="I510">
            <v>12179348.140000001</v>
          </cell>
        </row>
        <row r="511">
          <cell r="A511" t="str">
            <v>39201; Idaho</v>
          </cell>
          <cell r="B511" t="str">
            <v>Idaho</v>
          </cell>
          <cell r="C511" t="str">
            <v>G</v>
          </cell>
          <cell r="D511">
            <v>300</v>
          </cell>
          <cell r="F511" t="str">
            <v>GENERAL PLANT (IDAHO)</v>
          </cell>
          <cell r="G511" t="str">
            <v>392.01</v>
          </cell>
          <cell r="H511" t="str">
            <v>Transp. Eqpt - Light Trucks &amp; Vans</v>
          </cell>
          <cell r="I511">
            <v>2498605.52</v>
          </cell>
        </row>
        <row r="512">
          <cell r="A512" t="str">
            <v>39205; Idaho</v>
          </cell>
          <cell r="B512" t="str">
            <v>Idaho</v>
          </cell>
          <cell r="C512" t="str">
            <v>G</v>
          </cell>
          <cell r="D512">
            <v>300</v>
          </cell>
          <cell r="F512" t="str">
            <v>GENERAL PLANT (IDAHO)</v>
          </cell>
          <cell r="G512" t="str">
            <v>392.05</v>
          </cell>
          <cell r="H512" t="str">
            <v>Transp. Eqpt - Medium Trucks</v>
          </cell>
          <cell r="I512">
            <v>2964209.9</v>
          </cell>
        </row>
        <row r="513">
          <cell r="A513" t="str">
            <v>39209; Idaho</v>
          </cell>
          <cell r="B513" t="str">
            <v>Idaho</v>
          </cell>
          <cell r="C513" t="str">
            <v>G</v>
          </cell>
          <cell r="D513">
            <v>300</v>
          </cell>
          <cell r="F513" t="str">
            <v>GENERAL PLANT (IDAHO)</v>
          </cell>
          <cell r="G513" t="str">
            <v>392.09</v>
          </cell>
          <cell r="H513" t="str">
            <v>Transp. Eqpt - Trailers</v>
          </cell>
          <cell r="I513">
            <v>978960.98</v>
          </cell>
        </row>
        <row r="514">
          <cell r="A514" t="str">
            <v>39603; Idaho</v>
          </cell>
          <cell r="B514" t="str">
            <v>Idaho</v>
          </cell>
          <cell r="C514" t="str">
            <v>G</v>
          </cell>
          <cell r="D514">
            <v>300</v>
          </cell>
          <cell r="F514" t="str">
            <v>GENERAL PLANT (IDAHO)</v>
          </cell>
          <cell r="G514" t="str">
            <v>396.03</v>
          </cell>
          <cell r="H514" t="str">
            <v>Light Power Operated Equipment</v>
          </cell>
          <cell r="I514">
            <v>2094379.23</v>
          </cell>
        </row>
        <row r="515">
          <cell r="A515" t="str">
            <v>39607; Idaho</v>
          </cell>
          <cell r="B515" t="str">
            <v>Idaho</v>
          </cell>
          <cell r="C515" t="str">
            <v>G</v>
          </cell>
          <cell r="D515">
            <v>300</v>
          </cell>
          <cell r="F515" t="str">
            <v>GENERAL PLANT (IDAHO)</v>
          </cell>
          <cell r="G515" t="str">
            <v>396.07</v>
          </cell>
          <cell r="H515" t="str">
            <v>Heavy Power Operated Equipment</v>
          </cell>
          <cell r="I515">
            <v>6986609.9100000001</v>
          </cell>
        </row>
        <row r="516">
          <cell r="A516" t="str">
            <v xml:space="preserve">0; </v>
          </cell>
          <cell r="F516" t="str">
            <v>GENERAL PLANT (IDAHO) Total</v>
          </cell>
          <cell r="I516">
            <v>27706981.32</v>
          </cell>
        </row>
        <row r="517">
          <cell r="A517">
            <v>390.3</v>
          </cell>
          <cell r="C517" t="str">
            <v>G</v>
          </cell>
          <cell r="F517" t="str">
            <v>GENERAL VINTAGE ACCOUNTS</v>
          </cell>
          <cell r="G517" t="str">
            <v>390.30</v>
          </cell>
          <cell r="H517" t="str">
            <v>Structures and Improvements - Panels</v>
          </cell>
          <cell r="I517">
            <v>12769896.23</v>
          </cell>
        </row>
        <row r="518">
          <cell r="A518">
            <v>391</v>
          </cell>
          <cell r="C518" t="str">
            <v>G</v>
          </cell>
          <cell r="F518" t="str">
            <v>GENERAL VINTAGE ACCOUNTS</v>
          </cell>
          <cell r="G518" t="str">
            <v>391.00</v>
          </cell>
          <cell r="H518" t="str">
            <v>Office Furniture</v>
          </cell>
          <cell r="I518">
            <v>20976668.91</v>
          </cell>
        </row>
        <row r="519">
          <cell r="A519">
            <v>391.2</v>
          </cell>
          <cell r="C519" t="str">
            <v>G</v>
          </cell>
          <cell r="F519" t="str">
            <v>GENERAL VINTAGE ACCOUNTS</v>
          </cell>
          <cell r="G519" t="str">
            <v>391.20</v>
          </cell>
          <cell r="H519" t="str">
            <v>Computer Equipment</v>
          </cell>
          <cell r="I519">
            <v>59024730.960000202</v>
          </cell>
        </row>
        <row r="520">
          <cell r="A520">
            <v>391.3</v>
          </cell>
          <cell r="C520" t="str">
            <v>G</v>
          </cell>
          <cell r="F520" t="str">
            <v>GENERAL VINTAGE ACCOUNTS</v>
          </cell>
          <cell r="G520" t="str">
            <v>391.30</v>
          </cell>
          <cell r="H520" t="str">
            <v>Office Equipment</v>
          </cell>
          <cell r="I520">
            <v>882866.98</v>
          </cell>
        </row>
        <row r="521">
          <cell r="A521">
            <v>393</v>
          </cell>
          <cell r="C521" t="str">
            <v>G</v>
          </cell>
          <cell r="F521" t="str">
            <v>GENERAL VINTAGE ACCOUNTS</v>
          </cell>
          <cell r="G521" t="str">
            <v>393.00</v>
          </cell>
          <cell r="H521" t="str">
            <v>Stores Equipment</v>
          </cell>
          <cell r="I521">
            <v>14124139.470000001</v>
          </cell>
        </row>
        <row r="522">
          <cell r="A522">
            <v>394</v>
          </cell>
          <cell r="C522" t="str">
            <v>G</v>
          </cell>
          <cell r="F522" t="str">
            <v>GENERAL VINTAGE ACCOUNTS</v>
          </cell>
          <cell r="G522" t="str">
            <v>394.00</v>
          </cell>
          <cell r="H522" t="str">
            <v>Tools, Shop and Garage Equipment</v>
          </cell>
          <cell r="I522">
            <v>63134821.560000002</v>
          </cell>
        </row>
        <row r="523">
          <cell r="A523">
            <v>395</v>
          </cell>
          <cell r="C523" t="str">
            <v>G</v>
          </cell>
          <cell r="F523" t="str">
            <v>GENERAL VINTAGE ACCOUNTS</v>
          </cell>
          <cell r="G523" t="str">
            <v>395.00</v>
          </cell>
          <cell r="H523" t="str">
            <v>Laboratory Equipment</v>
          </cell>
          <cell r="I523">
            <v>38028513.660000004</v>
          </cell>
        </row>
        <row r="524">
          <cell r="A524">
            <v>397</v>
          </cell>
          <cell r="C524" t="str">
            <v>G</v>
          </cell>
          <cell r="F524" t="str">
            <v>GENERAL VINTAGE ACCOUNTS</v>
          </cell>
          <cell r="G524" t="str">
            <v>397.00</v>
          </cell>
          <cell r="H524" t="str">
            <v>Communication Equipment</v>
          </cell>
          <cell r="I524">
            <v>293178179.74000001</v>
          </cell>
        </row>
        <row r="525">
          <cell r="A525">
            <v>397.2</v>
          </cell>
          <cell r="C525" t="str">
            <v>G</v>
          </cell>
          <cell r="F525" t="str">
            <v>GENERAL VINTAGE ACCOUNTS</v>
          </cell>
          <cell r="G525" t="str">
            <v>397.20</v>
          </cell>
          <cell r="H525" t="str">
            <v>Mobile Communication Equipment</v>
          </cell>
          <cell r="I525">
            <v>5210694.83</v>
          </cell>
        </row>
        <row r="526">
          <cell r="A526">
            <v>398</v>
          </cell>
          <cell r="C526" t="str">
            <v>G</v>
          </cell>
          <cell r="F526" t="str">
            <v>GENERAL VINTAGE ACCOUNTS</v>
          </cell>
          <cell r="G526" t="str">
            <v>398.00</v>
          </cell>
          <cell r="H526" t="str">
            <v>Miscellaneous Equipment</v>
          </cell>
          <cell r="I526">
            <v>7303828.9500000104</v>
          </cell>
        </row>
        <row r="527">
          <cell r="A527" t="str">
            <v xml:space="preserve">0; </v>
          </cell>
          <cell r="F527" t="str">
            <v>GENERAL VINTAGE ACCOUNTS Total</v>
          </cell>
          <cell r="I527">
            <v>514634341.2900002</v>
          </cell>
        </row>
        <row r="528">
          <cell r="A528" t="str">
            <v xml:space="preserve">0; </v>
          </cell>
          <cell r="C528" t="str">
            <v>G Total</v>
          </cell>
          <cell r="I528">
            <v>969427352.16000009</v>
          </cell>
        </row>
        <row r="529">
          <cell r="A529" t="str">
            <v>39930; Utah</v>
          </cell>
          <cell r="B529" t="str">
            <v>Utah</v>
          </cell>
          <cell r="C529" t="str">
            <v>M</v>
          </cell>
          <cell r="E529">
            <v>800000</v>
          </cell>
          <cell r="F529" t="str">
            <v>MINING OPERATIONS (UTAH)</v>
          </cell>
          <cell r="G529" t="str">
            <v>399.30</v>
          </cell>
          <cell r="H529" t="str">
            <v>Structures &amp; Improvements</v>
          </cell>
          <cell r="I529">
            <v>15693192.640000001</v>
          </cell>
        </row>
        <row r="530">
          <cell r="A530" t="str">
            <v>39931; Utah</v>
          </cell>
          <cell r="B530" t="str">
            <v>Utah</v>
          </cell>
          <cell r="C530" t="str">
            <v>M</v>
          </cell>
          <cell r="E530">
            <v>907918</v>
          </cell>
          <cell r="F530" t="str">
            <v>MINING OPERATIONS (UTAH)</v>
          </cell>
          <cell r="G530" t="str">
            <v>399.31</v>
          </cell>
          <cell r="H530" t="str">
            <v>Structures &amp; Improvements - Prep Plant</v>
          </cell>
          <cell r="I530">
            <v>24395253.870000001</v>
          </cell>
        </row>
        <row r="531">
          <cell r="A531" t="str">
            <v>39941; Utah</v>
          </cell>
          <cell r="B531" t="str">
            <v>Utah</v>
          </cell>
          <cell r="C531" t="str">
            <v>M</v>
          </cell>
          <cell r="E531">
            <v>907918</v>
          </cell>
          <cell r="F531" t="str">
            <v>MINING OPERATIONS (UTAH)</v>
          </cell>
          <cell r="G531" t="str">
            <v>399.41</v>
          </cell>
          <cell r="H531" t="str">
            <v>Surface Processing Equipment - Prep Plant</v>
          </cell>
          <cell r="I531">
            <v>8155178.0899999999</v>
          </cell>
        </row>
        <row r="532">
          <cell r="A532" t="str">
            <v>39944; Utah</v>
          </cell>
          <cell r="B532" t="str">
            <v>Utah</v>
          </cell>
          <cell r="C532" t="str">
            <v>M</v>
          </cell>
          <cell r="E532">
            <v>800000</v>
          </cell>
          <cell r="F532" t="str">
            <v>MINING OPERATIONS (UTAH)</v>
          </cell>
          <cell r="G532" t="str">
            <v>399.44</v>
          </cell>
          <cell r="H532" t="str">
            <v>Surface Electric Power Facilities</v>
          </cell>
          <cell r="I532">
            <v>3424574.61</v>
          </cell>
        </row>
        <row r="533">
          <cell r="A533" t="str">
            <v>39945; Utah</v>
          </cell>
          <cell r="B533" t="str">
            <v>Utah</v>
          </cell>
          <cell r="C533" t="str">
            <v>M</v>
          </cell>
          <cell r="E533">
            <v>800000</v>
          </cell>
          <cell r="F533" t="str">
            <v>MINING OPERATIONS (UTAH)</v>
          </cell>
          <cell r="G533" t="str">
            <v>399.45</v>
          </cell>
          <cell r="H533" t="str">
            <v>Underground Equipment</v>
          </cell>
          <cell r="I533">
            <v>135138069.09999999</v>
          </cell>
        </row>
        <row r="534">
          <cell r="A534" t="str">
            <v>39951; Utah</v>
          </cell>
          <cell r="B534" t="str">
            <v>Utah</v>
          </cell>
          <cell r="C534" t="str">
            <v>M</v>
          </cell>
          <cell r="E534">
            <v>800000</v>
          </cell>
          <cell r="F534" t="str">
            <v>MINING OPERATIONS (UTAH)</v>
          </cell>
          <cell r="G534" t="str">
            <v>399.51</v>
          </cell>
          <cell r="H534" t="str">
            <v>Vehicles</v>
          </cell>
          <cell r="I534">
            <v>1191523.48</v>
          </cell>
        </row>
        <row r="535">
          <cell r="A535" t="str">
            <v>39952; Utah</v>
          </cell>
          <cell r="B535" t="str">
            <v>Utah</v>
          </cell>
          <cell r="C535" t="str">
            <v>M</v>
          </cell>
          <cell r="E535">
            <v>800000</v>
          </cell>
          <cell r="F535" t="str">
            <v>MINING OPERATIONS (UTAH)</v>
          </cell>
          <cell r="G535" t="str">
            <v>399.52</v>
          </cell>
          <cell r="H535" t="str">
            <v>Heavy Construction Equipment</v>
          </cell>
          <cell r="I535">
            <v>5988395.7199999997</v>
          </cell>
        </row>
        <row r="536">
          <cell r="A536" t="str">
            <v>39960; Utah</v>
          </cell>
          <cell r="B536" t="str">
            <v>Utah</v>
          </cell>
          <cell r="C536" t="str">
            <v>M</v>
          </cell>
          <cell r="E536">
            <v>800000</v>
          </cell>
          <cell r="F536" t="str">
            <v>MINING OPERATIONS (UTAH)</v>
          </cell>
          <cell r="G536" t="str">
            <v>399.60</v>
          </cell>
          <cell r="H536" t="str">
            <v>Miscellaneous Equipment</v>
          </cell>
          <cell r="I536">
            <v>2331379.02</v>
          </cell>
        </row>
        <row r="537">
          <cell r="A537" t="str">
            <v>39961; Utah</v>
          </cell>
          <cell r="B537" t="str">
            <v>Utah</v>
          </cell>
          <cell r="C537" t="str">
            <v>M</v>
          </cell>
          <cell r="E537">
            <v>800000</v>
          </cell>
          <cell r="F537" t="str">
            <v>MINING OPERATIONS (UTAH)</v>
          </cell>
          <cell r="G537" t="str">
            <v>399.61</v>
          </cell>
          <cell r="H537" t="str">
            <v>Computer Equipment</v>
          </cell>
          <cell r="I537">
            <v>392405.87</v>
          </cell>
        </row>
        <row r="538">
          <cell r="A538" t="str">
            <v>39970; Utah</v>
          </cell>
          <cell r="B538" t="str">
            <v>Utah</v>
          </cell>
          <cell r="C538" t="str">
            <v>M</v>
          </cell>
          <cell r="E538">
            <v>800000</v>
          </cell>
          <cell r="F538" t="str">
            <v>MINING OPERATIONS (UTAH)</v>
          </cell>
          <cell r="G538" t="str">
            <v>399.70</v>
          </cell>
          <cell r="H538" t="str">
            <v>Mine Development</v>
          </cell>
          <cell r="I538">
            <v>38414876.890000001</v>
          </cell>
        </row>
        <row r="539">
          <cell r="F539" t="str">
            <v>MINING OPERATIONS (UTAH) Total</v>
          </cell>
          <cell r="I539">
            <v>235124849.29000002</v>
          </cell>
        </row>
        <row r="540">
          <cell r="C540" t="str">
            <v>M Total</v>
          </cell>
          <cell r="I540">
            <v>235124849.29000002</v>
          </cell>
        </row>
        <row r="541">
          <cell r="C541" t="str">
            <v>Grand Total</v>
          </cell>
          <cell r="I541">
            <v>21606320187.510002</v>
          </cell>
        </row>
      </sheetData>
      <sheetData sheetId="13" refreshError="1"/>
      <sheetData sheetId="14" refreshError="1"/>
      <sheetData sheetId="15">
        <row r="8">
          <cell r="F8" t="str">
            <v>ACCOUNT</v>
          </cell>
          <cell r="H8">
            <v>40908</v>
          </cell>
          <cell r="J8" t="str">
            <v>RETIREMENTS</v>
          </cell>
          <cell r="L8">
            <v>41274</v>
          </cell>
          <cell r="N8" t="str">
            <v>RETIREMENTS</v>
          </cell>
          <cell r="P8">
            <v>41639</v>
          </cell>
          <cell r="R8">
            <v>40908</v>
          </cell>
          <cell r="T8" t="str">
            <v>RATE</v>
          </cell>
          <cell r="V8" t="str">
            <v>AMOUNT</v>
          </cell>
          <cell r="X8" t="str">
            <v>RETIREMENTS</v>
          </cell>
          <cell r="Z8" t="str">
            <v>PCT</v>
          </cell>
          <cell r="AB8" t="str">
            <v>AMOUNT</v>
          </cell>
          <cell r="AD8">
            <v>41274</v>
          </cell>
          <cell r="AF8" t="str">
            <v>RATE</v>
          </cell>
          <cell r="AH8" t="str">
            <v>AMOUNT</v>
          </cell>
          <cell r="AJ8" t="str">
            <v>RETIREMENTS</v>
          </cell>
          <cell r="AL8" t="str">
            <v>PCT</v>
          </cell>
          <cell r="AN8" t="str">
            <v>AMOUNT</v>
          </cell>
          <cell r="AP8">
            <v>41274</v>
          </cell>
        </row>
        <row r="9">
          <cell r="F9">
            <v>-1</v>
          </cell>
          <cell r="H9">
            <v>-2</v>
          </cell>
          <cell r="J9">
            <v>-3</v>
          </cell>
          <cell r="L9" t="str">
            <v>(4)=(2)+(3)</v>
          </cell>
          <cell r="N9">
            <v>-5</v>
          </cell>
          <cell r="P9" t="str">
            <v>(6)=(4)+(5)</v>
          </cell>
          <cell r="R9">
            <v>-7</v>
          </cell>
          <cell r="T9">
            <v>-8</v>
          </cell>
          <cell r="V9">
            <v>-9</v>
          </cell>
          <cell r="X9">
            <v>-10</v>
          </cell>
          <cell r="AD9" t="str">
            <v>(11)=(7)+(9)+(10)</v>
          </cell>
          <cell r="AF9">
            <v>-12</v>
          </cell>
          <cell r="AH9">
            <v>-13</v>
          </cell>
          <cell r="AJ9">
            <v>-14</v>
          </cell>
          <cell r="AP9" t="str">
            <v>(15)=(11)+(13)+(14)</v>
          </cell>
        </row>
        <row r="11">
          <cell r="B11" t="str">
            <v>Location</v>
          </cell>
          <cell r="E11" t="str">
            <v>STEAM PRODUCTION PLANT</v>
          </cell>
        </row>
        <row r="13">
          <cell r="F13" t="str">
            <v>BLUNDELL</v>
          </cell>
        </row>
        <row r="14">
          <cell r="A14" t="str">
            <v xml:space="preserve">310.20 0181         </v>
          </cell>
          <cell r="B14">
            <v>181</v>
          </cell>
          <cell r="C14" t="str">
            <v>ProdTrans</v>
          </cell>
          <cell r="D14" t="str">
            <v xml:space="preserve">310.20 0181         </v>
          </cell>
          <cell r="E14">
            <v>310.2</v>
          </cell>
          <cell r="F14" t="str">
            <v>Land Rights</v>
          </cell>
          <cell r="H14">
            <v>35883106.869999997</v>
          </cell>
          <cell r="J14">
            <v>0</v>
          </cell>
          <cell r="L14">
            <v>35883106.869999997</v>
          </cell>
          <cell r="N14">
            <v>0</v>
          </cell>
          <cell r="P14">
            <v>35883106.869999997</v>
          </cell>
          <cell r="R14">
            <v>18954981</v>
          </cell>
          <cell r="T14">
            <v>2.27</v>
          </cell>
          <cell r="V14">
            <v>814547</v>
          </cell>
          <cell r="X14">
            <v>0</v>
          </cell>
          <cell r="Z14">
            <v>0</v>
          </cell>
          <cell r="AB14">
            <v>0</v>
          </cell>
          <cell r="AD14">
            <v>19769528</v>
          </cell>
          <cell r="AF14">
            <v>2.27</v>
          </cell>
          <cell r="AH14">
            <v>814547</v>
          </cell>
          <cell r="AJ14">
            <v>0</v>
          </cell>
          <cell r="AL14">
            <v>0</v>
          </cell>
          <cell r="AN14">
            <v>0</v>
          </cell>
          <cell r="AP14">
            <v>20584075</v>
          </cell>
        </row>
        <row r="15">
          <cell r="A15" t="str">
            <v xml:space="preserve">311.00 0181         </v>
          </cell>
          <cell r="B15">
            <v>181</v>
          </cell>
          <cell r="C15" t="str">
            <v>ProdTrans</v>
          </cell>
          <cell r="D15" t="str">
            <v xml:space="preserve">311.00 0181         </v>
          </cell>
          <cell r="E15">
            <v>311</v>
          </cell>
          <cell r="F15" t="str">
            <v>Structures and Improvements</v>
          </cell>
          <cell r="H15">
            <v>8026576.1799999997</v>
          </cell>
          <cell r="J15">
            <v>-19101.739999999998</v>
          </cell>
          <cell r="L15">
            <v>8007474.4399999995</v>
          </cell>
          <cell r="N15">
            <v>-19707.560000000001</v>
          </cell>
          <cell r="P15">
            <v>7987766.8799999999</v>
          </cell>
          <cell r="R15">
            <v>4056001</v>
          </cell>
          <cell r="T15">
            <v>1.69</v>
          </cell>
          <cell r="V15">
            <v>135488</v>
          </cell>
          <cell r="X15">
            <v>-19101.739999999998</v>
          </cell>
          <cell r="Z15">
            <v>-30</v>
          </cell>
          <cell r="AB15">
            <v>-5730.5219999999999</v>
          </cell>
          <cell r="AD15">
            <v>4166656.7379999999</v>
          </cell>
          <cell r="AF15">
            <v>1.69</v>
          </cell>
          <cell r="AH15">
            <v>135160</v>
          </cell>
          <cell r="AJ15">
            <v>-19707.560000000001</v>
          </cell>
          <cell r="AL15">
            <v>-30</v>
          </cell>
          <cell r="AN15">
            <v>-5912.268</v>
          </cell>
          <cell r="AP15">
            <v>4276196.91</v>
          </cell>
        </row>
        <row r="16">
          <cell r="A16" t="str">
            <v xml:space="preserve">312.00 0181         </v>
          </cell>
          <cell r="B16">
            <v>181</v>
          </cell>
          <cell r="C16" t="str">
            <v>ProdTrans</v>
          </cell>
          <cell r="D16" t="str">
            <v xml:space="preserve">312.00 0181         </v>
          </cell>
          <cell r="E16">
            <v>312</v>
          </cell>
          <cell r="F16" t="str">
            <v>Boiler Plant Equipment</v>
          </cell>
          <cell r="H16">
            <v>28217346.91</v>
          </cell>
          <cell r="J16">
            <v>-224670.18</v>
          </cell>
          <cell r="L16">
            <v>27992676.73</v>
          </cell>
          <cell r="N16">
            <v>-234822.98999999996</v>
          </cell>
          <cell r="P16">
            <v>27757853.740000002</v>
          </cell>
          <cell r="R16">
            <v>12572148</v>
          </cell>
          <cell r="T16">
            <v>3.14</v>
          </cell>
          <cell r="V16">
            <v>882497</v>
          </cell>
          <cell r="X16">
            <v>-224670.18</v>
          </cell>
          <cell r="Z16">
            <v>-10</v>
          </cell>
          <cell r="AB16">
            <v>-22467.017999999996</v>
          </cell>
          <cell r="AD16">
            <v>13207507.802000001</v>
          </cell>
          <cell r="AF16">
            <v>3.14</v>
          </cell>
          <cell r="AH16">
            <v>875283</v>
          </cell>
          <cell r="AJ16">
            <v>-234822.98999999996</v>
          </cell>
          <cell r="AL16">
            <v>-10</v>
          </cell>
          <cell r="AN16">
            <v>-23482.298999999995</v>
          </cell>
          <cell r="AP16">
            <v>13824485.513</v>
          </cell>
        </row>
        <row r="17">
          <cell r="A17" t="str">
            <v xml:space="preserve">314.00 0181         </v>
          </cell>
          <cell r="B17">
            <v>181</v>
          </cell>
          <cell r="C17" t="str">
            <v>ProdTrans</v>
          </cell>
          <cell r="D17" t="str">
            <v xml:space="preserve">314.00 0181         </v>
          </cell>
          <cell r="E17">
            <v>314</v>
          </cell>
          <cell r="F17" t="str">
            <v>Turbogenerator Units</v>
          </cell>
          <cell r="H17">
            <v>32037766.34</v>
          </cell>
          <cell r="J17">
            <v>-236289.24000000005</v>
          </cell>
          <cell r="L17">
            <v>31801477.100000001</v>
          </cell>
          <cell r="N17">
            <v>-248067.71999999994</v>
          </cell>
          <cell r="P17">
            <v>31553409.380000003</v>
          </cell>
          <cell r="R17">
            <v>11896784</v>
          </cell>
          <cell r="T17">
            <v>2.12</v>
          </cell>
          <cell r="V17">
            <v>676696</v>
          </cell>
          <cell r="X17">
            <v>-236289.24000000005</v>
          </cell>
          <cell r="Z17">
            <v>-15</v>
          </cell>
          <cell r="AB17">
            <v>-35443.386000000006</v>
          </cell>
          <cell r="AD17">
            <v>12301747.374</v>
          </cell>
          <cell r="AF17">
            <v>2.12</v>
          </cell>
          <cell r="AH17">
            <v>671562</v>
          </cell>
          <cell r="AJ17">
            <v>-248067.71999999994</v>
          </cell>
          <cell r="AL17">
            <v>-15</v>
          </cell>
          <cell r="AN17">
            <v>-37210.157999999996</v>
          </cell>
          <cell r="AP17">
            <v>12688031.495999999</v>
          </cell>
        </row>
        <row r="18">
          <cell r="A18" t="str">
            <v xml:space="preserve">315.00 0181         </v>
          </cell>
          <cell r="B18">
            <v>181</v>
          </cell>
          <cell r="C18" t="str">
            <v>ProdTrans</v>
          </cell>
          <cell r="D18" t="str">
            <v xml:space="preserve">315.00 0181         </v>
          </cell>
          <cell r="E18">
            <v>315</v>
          </cell>
          <cell r="F18" t="str">
            <v>Accessory Electric Equipment</v>
          </cell>
          <cell r="H18">
            <v>7501209.7300000004</v>
          </cell>
          <cell r="J18">
            <v>-16803.150000000005</v>
          </cell>
          <cell r="L18">
            <v>7484406.5800000001</v>
          </cell>
          <cell r="N18">
            <v>-17696.71</v>
          </cell>
          <cell r="P18">
            <v>7466709.8700000001</v>
          </cell>
          <cell r="R18">
            <v>3310874</v>
          </cell>
          <cell r="T18">
            <v>1.61</v>
          </cell>
          <cell r="V18">
            <v>120634</v>
          </cell>
          <cell r="X18">
            <v>-16803.150000000005</v>
          </cell>
          <cell r="Z18">
            <v>-10</v>
          </cell>
          <cell r="AB18">
            <v>-1680.3150000000005</v>
          </cell>
          <cell r="AD18">
            <v>3413024.5350000001</v>
          </cell>
          <cell r="AF18">
            <v>1.61</v>
          </cell>
          <cell r="AH18">
            <v>120356</v>
          </cell>
          <cell r="AJ18">
            <v>-17696.71</v>
          </cell>
          <cell r="AL18">
            <v>-10</v>
          </cell>
          <cell r="AN18">
            <v>-1769.6709999999998</v>
          </cell>
          <cell r="AP18">
            <v>3513914.1540000001</v>
          </cell>
        </row>
        <row r="19">
          <cell r="A19" t="str">
            <v xml:space="preserve">316.00 0181         </v>
          </cell>
          <cell r="B19">
            <v>181</v>
          </cell>
          <cell r="C19" t="str">
            <v>ProdTrans</v>
          </cell>
          <cell r="D19" t="str">
            <v xml:space="preserve">316.00 0181         </v>
          </cell>
          <cell r="E19">
            <v>316</v>
          </cell>
          <cell r="F19" t="str">
            <v>Miscellaneous Power Plant Equipment</v>
          </cell>
          <cell r="H19">
            <v>1241261.6299999999</v>
          </cell>
          <cell r="J19">
            <v>-20004.310000000001</v>
          </cell>
          <cell r="L19">
            <v>1221257.3199999998</v>
          </cell>
          <cell r="N19">
            <v>-20004.310000000001</v>
          </cell>
          <cell r="P19">
            <v>1201253.0099999998</v>
          </cell>
          <cell r="R19">
            <v>447831</v>
          </cell>
          <cell r="T19">
            <v>1.96</v>
          </cell>
          <cell r="V19">
            <v>24133</v>
          </cell>
          <cell r="X19">
            <v>-20004.310000000001</v>
          </cell>
          <cell r="Z19">
            <v>-10</v>
          </cell>
          <cell r="AB19">
            <v>-2000.431</v>
          </cell>
          <cell r="AD19">
            <v>449959.25900000002</v>
          </cell>
          <cell r="AF19">
            <v>1.96</v>
          </cell>
          <cell r="AH19">
            <v>23741</v>
          </cell>
          <cell r="AJ19">
            <v>-20004.310000000001</v>
          </cell>
          <cell r="AL19">
            <v>-10</v>
          </cell>
          <cell r="AN19">
            <v>-2000.431</v>
          </cell>
          <cell r="AP19">
            <v>451695.51800000004</v>
          </cell>
        </row>
        <row r="20">
          <cell r="A20">
            <v>0</v>
          </cell>
          <cell r="F20" t="str">
            <v>TOTAL BLUNDELL</v>
          </cell>
          <cell r="H20">
            <v>112907267.66</v>
          </cell>
          <cell r="J20">
            <v>-516868.62000000005</v>
          </cell>
          <cell r="L20">
            <v>112390399.03999998</v>
          </cell>
          <cell r="N20">
            <v>-540299.28999999992</v>
          </cell>
          <cell r="P20">
            <v>111850099.75000001</v>
          </cell>
          <cell r="R20">
            <v>51238619</v>
          </cell>
          <cell r="V20">
            <v>2653995</v>
          </cell>
          <cell r="X20">
            <v>-516868.62000000005</v>
          </cell>
          <cell r="AB20">
            <v>-67321.672000000006</v>
          </cell>
          <cell r="AD20">
            <v>53308423.708000004</v>
          </cell>
          <cell r="AH20">
            <v>2640649</v>
          </cell>
          <cell r="AJ20">
            <v>-540299.28999999992</v>
          </cell>
          <cell r="AN20">
            <v>-70374.82699999999</v>
          </cell>
          <cell r="AP20">
            <v>55338398.590999998</v>
          </cell>
        </row>
        <row r="21">
          <cell r="A21">
            <v>0</v>
          </cell>
        </row>
        <row r="22">
          <cell r="A22">
            <v>0</v>
          </cell>
          <cell r="F22" t="str">
            <v>CARBON</v>
          </cell>
        </row>
        <row r="23">
          <cell r="A23" t="str">
            <v xml:space="preserve">311.00 0101         </v>
          </cell>
          <cell r="B23">
            <v>101</v>
          </cell>
          <cell r="C23" t="str">
            <v>ProdTrans</v>
          </cell>
          <cell r="D23" t="str">
            <v xml:space="preserve">311.00 0101         </v>
          </cell>
          <cell r="E23">
            <v>311</v>
          </cell>
          <cell r="F23" t="str">
            <v>Structures and Improvements</v>
          </cell>
          <cell r="H23">
            <v>15364075.57</v>
          </cell>
          <cell r="J23">
            <v>-50484.289999999979</v>
          </cell>
          <cell r="L23">
            <v>15313591.280000001</v>
          </cell>
          <cell r="N23">
            <v>-51969.62</v>
          </cell>
          <cell r="P23">
            <v>15261621.660000002</v>
          </cell>
          <cell r="R23">
            <v>9043571</v>
          </cell>
          <cell r="T23">
            <v>2.5499999999999998</v>
          </cell>
          <cell r="V23">
            <v>391140</v>
          </cell>
          <cell r="X23">
            <v>-50484.289999999979</v>
          </cell>
          <cell r="Z23">
            <v>-30</v>
          </cell>
          <cell r="AB23">
            <v>-15145.286999999993</v>
          </cell>
          <cell r="AD23">
            <v>9369081.4230000004</v>
          </cell>
          <cell r="AF23">
            <v>2.5499999999999998</v>
          </cell>
          <cell r="AH23">
            <v>389834</v>
          </cell>
          <cell r="AJ23">
            <v>-51969.62</v>
          </cell>
          <cell r="AL23">
            <v>-30</v>
          </cell>
          <cell r="AN23">
            <v>-15590.886</v>
          </cell>
          <cell r="AP23">
            <v>9691354.9170000013</v>
          </cell>
        </row>
        <row r="24">
          <cell r="A24" t="str">
            <v xml:space="preserve">312.00 0101         </v>
          </cell>
          <cell r="B24">
            <v>101</v>
          </cell>
          <cell r="C24" t="str">
            <v>ProdTrans</v>
          </cell>
          <cell r="D24" t="str">
            <v xml:space="preserve">312.00 0101         </v>
          </cell>
          <cell r="E24">
            <v>312</v>
          </cell>
          <cell r="F24" t="str">
            <v>Boiler Plant Equipment</v>
          </cell>
          <cell r="H24">
            <v>68831424.890000001</v>
          </cell>
          <cell r="J24">
            <v>-525222.25999999989</v>
          </cell>
          <cell r="L24">
            <v>68306202.629999995</v>
          </cell>
          <cell r="N24">
            <v>-542397.47000000009</v>
          </cell>
          <cell r="P24">
            <v>67763805.159999996</v>
          </cell>
          <cell r="R24">
            <v>36934687</v>
          </cell>
          <cell r="T24">
            <v>3.25</v>
          </cell>
          <cell r="V24">
            <v>2228486</v>
          </cell>
          <cell r="X24">
            <v>-525222.25999999989</v>
          </cell>
          <cell r="Z24">
            <v>-10</v>
          </cell>
          <cell r="AB24">
            <v>-52522.225999999988</v>
          </cell>
          <cell r="AD24">
            <v>38585428.513999999</v>
          </cell>
          <cell r="AF24">
            <v>3.25</v>
          </cell>
          <cell r="AH24">
            <v>2211138</v>
          </cell>
          <cell r="AJ24">
            <v>-542397.47000000009</v>
          </cell>
          <cell r="AL24">
            <v>-10</v>
          </cell>
          <cell r="AN24">
            <v>-54239.74700000001</v>
          </cell>
          <cell r="AP24">
            <v>40199929.296999998</v>
          </cell>
        </row>
        <row r="25">
          <cell r="A25" t="str">
            <v xml:space="preserve">314.00 0101         </v>
          </cell>
          <cell r="B25">
            <v>101</v>
          </cell>
          <cell r="C25" t="str">
            <v>ProdTrans</v>
          </cell>
          <cell r="D25" t="str">
            <v xml:space="preserve">314.00 0101         </v>
          </cell>
          <cell r="E25">
            <v>314</v>
          </cell>
          <cell r="F25" t="str">
            <v>Turbogenerator Units</v>
          </cell>
          <cell r="H25">
            <v>28351048.870000001</v>
          </cell>
          <cell r="J25">
            <v>-254299.33999999994</v>
          </cell>
          <cell r="L25">
            <v>28096749.530000001</v>
          </cell>
          <cell r="N25">
            <v>-261850.21000000005</v>
          </cell>
          <cell r="P25">
            <v>27834899.32</v>
          </cell>
          <cell r="R25">
            <v>14895098</v>
          </cell>
          <cell r="T25">
            <v>3</v>
          </cell>
          <cell r="V25">
            <v>846717</v>
          </cell>
          <cell r="X25">
            <v>-254299.33999999994</v>
          </cell>
          <cell r="Z25">
            <v>-15</v>
          </cell>
          <cell r="AB25">
            <v>-38144.900999999991</v>
          </cell>
          <cell r="AD25">
            <v>15449370.759</v>
          </cell>
          <cell r="AF25">
            <v>3</v>
          </cell>
          <cell r="AH25">
            <v>838975</v>
          </cell>
          <cell r="AJ25">
            <v>-261850.21000000005</v>
          </cell>
          <cell r="AL25">
            <v>-15</v>
          </cell>
          <cell r="AN25">
            <v>-39277.531500000012</v>
          </cell>
          <cell r="AP25">
            <v>15987218.017499998</v>
          </cell>
        </row>
        <row r="26">
          <cell r="A26" t="str">
            <v xml:space="preserve">315.00 0101         </v>
          </cell>
          <cell r="B26">
            <v>101</v>
          </cell>
          <cell r="C26" t="str">
            <v>ProdTrans</v>
          </cell>
          <cell r="D26" t="str">
            <v xml:space="preserve">315.00 0101         </v>
          </cell>
          <cell r="E26">
            <v>315</v>
          </cell>
          <cell r="F26" t="str">
            <v>Accessory Electric Equipment</v>
          </cell>
          <cell r="H26">
            <v>6218094.1699999999</v>
          </cell>
          <cell r="J26">
            <v>-27291.839999999993</v>
          </cell>
          <cell r="L26">
            <v>6190802.3300000001</v>
          </cell>
          <cell r="N26">
            <v>-28451.760000000002</v>
          </cell>
          <cell r="P26">
            <v>6162350.5700000003</v>
          </cell>
          <cell r="R26">
            <v>3254763</v>
          </cell>
          <cell r="T26">
            <v>2.31</v>
          </cell>
          <cell r="V26">
            <v>143323</v>
          </cell>
          <cell r="X26">
            <v>-27291.839999999993</v>
          </cell>
          <cell r="Z26">
            <v>-10</v>
          </cell>
          <cell r="AB26">
            <v>-2729.1839999999993</v>
          </cell>
          <cell r="AD26">
            <v>3368064.9760000003</v>
          </cell>
          <cell r="AF26">
            <v>2.31</v>
          </cell>
          <cell r="AH26">
            <v>142679</v>
          </cell>
          <cell r="AJ26">
            <v>-28451.760000000002</v>
          </cell>
          <cell r="AL26">
            <v>-10</v>
          </cell>
          <cell r="AN26">
            <v>-2845.1760000000004</v>
          </cell>
          <cell r="AP26">
            <v>3479447.0400000005</v>
          </cell>
        </row>
        <row r="27">
          <cell r="A27" t="str">
            <v xml:space="preserve">316.00 0101         </v>
          </cell>
          <cell r="B27">
            <v>101</v>
          </cell>
          <cell r="C27" t="str">
            <v>ProdTrans</v>
          </cell>
          <cell r="D27" t="str">
            <v xml:space="preserve">316.00 0101         </v>
          </cell>
          <cell r="E27">
            <v>316</v>
          </cell>
          <cell r="F27" t="str">
            <v>Miscellaneous Power Plant Equipment</v>
          </cell>
          <cell r="H27">
            <v>809545.62</v>
          </cell>
          <cell r="J27">
            <v>-12006.87</v>
          </cell>
          <cell r="L27">
            <v>797538.75</v>
          </cell>
          <cell r="N27">
            <v>-12006.85</v>
          </cell>
          <cell r="P27">
            <v>785531.9</v>
          </cell>
          <cell r="R27">
            <v>313789</v>
          </cell>
          <cell r="T27">
            <v>2.58</v>
          </cell>
          <cell r="V27">
            <v>20731</v>
          </cell>
          <cell r="X27">
            <v>-12006.87</v>
          </cell>
          <cell r="Z27">
            <v>-10</v>
          </cell>
          <cell r="AB27">
            <v>-1200.6870000000001</v>
          </cell>
          <cell r="AD27">
            <v>321312.44300000003</v>
          </cell>
          <cell r="AF27">
            <v>2.58</v>
          </cell>
          <cell r="AH27">
            <v>20422</v>
          </cell>
          <cell r="AJ27">
            <v>-12006.85</v>
          </cell>
          <cell r="AL27">
            <v>-10</v>
          </cell>
          <cell r="AN27">
            <v>-1200.6849999999999</v>
          </cell>
          <cell r="AP27">
            <v>328526.90800000005</v>
          </cell>
        </row>
        <row r="28">
          <cell r="A28">
            <v>0</v>
          </cell>
          <cell r="F28" t="str">
            <v>TOTAL CARBON</v>
          </cell>
          <cell r="H28">
            <v>119574189.12000002</v>
          </cell>
          <cell r="J28">
            <v>-869304.59999999974</v>
          </cell>
          <cell r="L28">
            <v>118704884.52</v>
          </cell>
          <cell r="N28">
            <v>-896675.91000000015</v>
          </cell>
          <cell r="P28">
            <v>117808208.60999998</v>
          </cell>
          <cell r="R28">
            <v>64441908</v>
          </cell>
          <cell r="V28">
            <v>3630397</v>
          </cell>
          <cell r="X28">
            <v>-869304.59999999974</v>
          </cell>
          <cell r="AB28">
            <v>-109742.28499999996</v>
          </cell>
          <cell r="AD28">
            <v>67093258.115000002</v>
          </cell>
          <cell r="AH28">
            <v>3603048</v>
          </cell>
          <cell r="AJ28">
            <v>-896675.91000000015</v>
          </cell>
          <cell r="AN28">
            <v>-113154.02550000003</v>
          </cell>
          <cell r="AP28">
            <v>69686476.179500014</v>
          </cell>
        </row>
        <row r="29">
          <cell r="A29">
            <v>0</v>
          </cell>
        </row>
        <row r="30">
          <cell r="A30">
            <v>0</v>
          </cell>
          <cell r="F30" t="str">
            <v>CHOLLA</v>
          </cell>
        </row>
        <row r="31">
          <cell r="A31" t="str">
            <v xml:space="preserve">310.20 0102         </v>
          </cell>
          <cell r="B31">
            <v>102</v>
          </cell>
          <cell r="C31" t="str">
            <v>ProdTrans</v>
          </cell>
          <cell r="D31" t="str">
            <v xml:space="preserve">310.20 0102         </v>
          </cell>
          <cell r="E31">
            <v>310.2</v>
          </cell>
          <cell r="F31" t="str">
            <v>Land Rights</v>
          </cell>
          <cell r="H31">
            <v>1201891.8500000001</v>
          </cell>
          <cell r="J31">
            <v>0</v>
          </cell>
          <cell r="L31">
            <v>1201891.8500000001</v>
          </cell>
          <cell r="N31">
            <v>0</v>
          </cell>
          <cell r="P31">
            <v>1201891.8500000001</v>
          </cell>
          <cell r="R31">
            <v>121464</v>
          </cell>
          <cell r="T31">
            <v>2.94</v>
          </cell>
          <cell r="V31">
            <v>35336</v>
          </cell>
          <cell r="X31">
            <v>0</v>
          </cell>
          <cell r="Z31">
            <v>0</v>
          </cell>
          <cell r="AB31">
            <v>0</v>
          </cell>
          <cell r="AD31">
            <v>156800</v>
          </cell>
          <cell r="AF31">
            <v>2.94</v>
          </cell>
          <cell r="AH31">
            <v>35336</v>
          </cell>
          <cell r="AJ31">
            <v>0</v>
          </cell>
          <cell r="AL31">
            <v>0</v>
          </cell>
          <cell r="AN31">
            <v>0</v>
          </cell>
          <cell r="AP31">
            <v>192136</v>
          </cell>
        </row>
        <row r="32">
          <cell r="A32" t="str">
            <v xml:space="preserve">311.00 0102         </v>
          </cell>
          <cell r="B32">
            <v>102</v>
          </cell>
          <cell r="C32" t="str">
            <v>ProdTrans</v>
          </cell>
          <cell r="D32" t="str">
            <v xml:space="preserve">311.00 0102         </v>
          </cell>
          <cell r="E32">
            <v>311</v>
          </cell>
          <cell r="F32" t="str">
            <v>Structures and Improvements</v>
          </cell>
          <cell r="H32">
            <v>59823656.619999997</v>
          </cell>
          <cell r="J32">
            <v>-144588.84000000003</v>
          </cell>
          <cell r="L32">
            <v>59679067.779999994</v>
          </cell>
          <cell r="N32">
            <v>-149332.13</v>
          </cell>
          <cell r="P32">
            <v>59529735.649999991</v>
          </cell>
          <cell r="R32">
            <v>22580228</v>
          </cell>
          <cell r="T32">
            <v>1.57</v>
          </cell>
          <cell r="V32">
            <v>938096</v>
          </cell>
          <cell r="X32">
            <v>-144588.84000000003</v>
          </cell>
          <cell r="Z32">
            <v>-30</v>
          </cell>
          <cell r="AB32">
            <v>-43376.652000000009</v>
          </cell>
          <cell r="AD32">
            <v>23330358.508000001</v>
          </cell>
          <cell r="AF32">
            <v>1.57</v>
          </cell>
          <cell r="AH32">
            <v>935789</v>
          </cell>
          <cell r="AJ32">
            <v>-149332.13</v>
          </cell>
          <cell r="AL32">
            <v>-30</v>
          </cell>
          <cell r="AN32">
            <v>-44799.639000000003</v>
          </cell>
          <cell r="AP32">
            <v>24072015.739000004</v>
          </cell>
        </row>
        <row r="33">
          <cell r="A33" t="str">
            <v xml:space="preserve">312.00 0102         </v>
          </cell>
          <cell r="B33">
            <v>102</v>
          </cell>
          <cell r="C33" t="str">
            <v>ProdTrans</v>
          </cell>
          <cell r="D33" t="str">
            <v xml:space="preserve">312.00 0102         </v>
          </cell>
          <cell r="E33">
            <v>312</v>
          </cell>
          <cell r="F33" t="str">
            <v>Boiler Plant Equipment</v>
          </cell>
          <cell r="H33">
            <v>325922912.70999998</v>
          </cell>
          <cell r="J33">
            <v>-2331654.4300000006</v>
          </cell>
          <cell r="L33">
            <v>323591258.27999997</v>
          </cell>
          <cell r="N33">
            <v>-2414193.6799999997</v>
          </cell>
          <cell r="P33">
            <v>321177064.59999996</v>
          </cell>
          <cell r="R33">
            <v>95109183</v>
          </cell>
          <cell r="T33">
            <v>1.5</v>
          </cell>
          <cell r="V33">
            <v>4871356</v>
          </cell>
          <cell r="X33">
            <v>-2331654.4300000006</v>
          </cell>
          <cell r="Z33">
            <v>-10</v>
          </cell>
          <cell r="AB33">
            <v>-233165.44300000006</v>
          </cell>
          <cell r="AD33">
            <v>97415719.126999989</v>
          </cell>
          <cell r="AF33">
            <v>1.5</v>
          </cell>
          <cell r="AH33">
            <v>4835762</v>
          </cell>
          <cell r="AJ33">
            <v>-2414193.6799999997</v>
          </cell>
          <cell r="AL33">
            <v>-10</v>
          </cell>
          <cell r="AN33">
            <v>-241419.36799999996</v>
          </cell>
          <cell r="AP33">
            <v>99595868.078999996</v>
          </cell>
        </row>
        <row r="34">
          <cell r="A34" t="str">
            <v xml:space="preserve">314.00 0102         </v>
          </cell>
          <cell r="B34">
            <v>102</v>
          </cell>
          <cell r="C34" t="str">
            <v>ProdTrans</v>
          </cell>
          <cell r="D34" t="str">
            <v xml:space="preserve">314.00 0102         </v>
          </cell>
          <cell r="E34">
            <v>314</v>
          </cell>
          <cell r="F34" t="str">
            <v>Turbogenerator Units</v>
          </cell>
          <cell r="H34">
            <v>66047987.369999997</v>
          </cell>
          <cell r="J34">
            <v>-704400.02000000014</v>
          </cell>
          <cell r="L34">
            <v>65343587.349999994</v>
          </cell>
          <cell r="N34">
            <v>-719501.55</v>
          </cell>
          <cell r="P34">
            <v>64624085.799999997</v>
          </cell>
          <cell r="R34">
            <v>23812449</v>
          </cell>
          <cell r="T34">
            <v>1.71</v>
          </cell>
          <cell r="V34">
            <v>1123398</v>
          </cell>
          <cell r="X34">
            <v>-704400.02000000014</v>
          </cell>
          <cell r="Z34">
            <v>-15</v>
          </cell>
          <cell r="AB34">
            <v>-105660.00300000003</v>
          </cell>
          <cell r="AD34">
            <v>24125786.977000002</v>
          </cell>
          <cell r="AF34">
            <v>1.71</v>
          </cell>
          <cell r="AH34">
            <v>1111224</v>
          </cell>
          <cell r="AJ34">
            <v>-719501.55</v>
          </cell>
          <cell r="AL34">
            <v>-15</v>
          </cell>
          <cell r="AN34">
            <v>-107925.2325</v>
          </cell>
          <cell r="AP34">
            <v>24409584.194499999</v>
          </cell>
        </row>
        <row r="35">
          <cell r="A35" t="str">
            <v xml:space="preserve">315.00 0102         </v>
          </cell>
          <cell r="B35">
            <v>102</v>
          </cell>
          <cell r="C35" t="str">
            <v>ProdTrans</v>
          </cell>
          <cell r="D35" t="str">
            <v xml:space="preserve">315.00 0102         </v>
          </cell>
          <cell r="E35">
            <v>315</v>
          </cell>
          <cell r="F35" t="str">
            <v>Accessory Electric Equipment</v>
          </cell>
          <cell r="H35">
            <v>66675755.640000001</v>
          </cell>
          <cell r="J35">
            <v>-183012.45000000004</v>
          </cell>
          <cell r="L35">
            <v>66492743.189999998</v>
          </cell>
          <cell r="N35">
            <v>-192654.27999999994</v>
          </cell>
          <cell r="P35">
            <v>66300088.909999996</v>
          </cell>
          <cell r="R35">
            <v>25673903</v>
          </cell>
          <cell r="T35">
            <v>1.29</v>
          </cell>
          <cell r="V35">
            <v>858937</v>
          </cell>
          <cell r="X35">
            <v>-183012.45000000004</v>
          </cell>
          <cell r="Z35">
            <v>-10</v>
          </cell>
          <cell r="AB35">
            <v>-18301.245000000006</v>
          </cell>
          <cell r="AD35">
            <v>26331526.305</v>
          </cell>
          <cell r="AF35">
            <v>1.29</v>
          </cell>
          <cell r="AH35">
            <v>856514</v>
          </cell>
          <cell r="AJ35">
            <v>-192654.27999999994</v>
          </cell>
          <cell r="AL35">
            <v>-10</v>
          </cell>
          <cell r="AN35">
            <v>-19265.427999999993</v>
          </cell>
          <cell r="AP35">
            <v>26976120.596999999</v>
          </cell>
        </row>
        <row r="36">
          <cell r="A36" t="str">
            <v xml:space="preserve">316.00 0102         </v>
          </cell>
          <cell r="B36">
            <v>102</v>
          </cell>
          <cell r="C36" t="str">
            <v>ProdTrans</v>
          </cell>
          <cell r="D36" t="str">
            <v xml:space="preserve">316.00 0102         </v>
          </cell>
          <cell r="E36">
            <v>316</v>
          </cell>
          <cell r="F36" t="str">
            <v>Miscellaneous Power Plant Equipment</v>
          </cell>
          <cell r="H36">
            <v>4155951.08</v>
          </cell>
          <cell r="J36">
            <v>-74438.559999999983</v>
          </cell>
          <cell r="L36">
            <v>4081512.52</v>
          </cell>
          <cell r="N36">
            <v>-74438.559999999983</v>
          </cell>
          <cell r="P36">
            <v>4007073.96</v>
          </cell>
          <cell r="R36">
            <v>1440057</v>
          </cell>
          <cell r="T36">
            <v>1.68</v>
          </cell>
          <cell r="V36">
            <v>69195</v>
          </cell>
          <cell r="X36">
            <v>-74438.559999999983</v>
          </cell>
          <cell r="Z36">
            <v>-10</v>
          </cell>
          <cell r="AB36">
            <v>-7443.8559999999989</v>
          </cell>
          <cell r="AD36">
            <v>1427369.584</v>
          </cell>
          <cell r="AF36">
            <v>1.68</v>
          </cell>
          <cell r="AH36">
            <v>67944</v>
          </cell>
          <cell r="AJ36">
            <v>-74438.559999999983</v>
          </cell>
          <cell r="AL36">
            <v>-10</v>
          </cell>
          <cell r="AN36">
            <v>-7443.8559999999989</v>
          </cell>
          <cell r="AP36">
            <v>1413431.1680000001</v>
          </cell>
        </row>
        <row r="37">
          <cell r="A37">
            <v>0</v>
          </cell>
          <cell r="F37" t="str">
            <v>TOTAL CHOLLA</v>
          </cell>
          <cell r="H37">
            <v>523828155.26999992</v>
          </cell>
          <cell r="J37">
            <v>-3438094.3000000007</v>
          </cell>
          <cell r="L37">
            <v>520390060.96999997</v>
          </cell>
          <cell r="N37">
            <v>-3550120.1999999993</v>
          </cell>
          <cell r="P37">
            <v>516839940.76999992</v>
          </cell>
          <cell r="R37">
            <v>168737284</v>
          </cell>
          <cell r="V37">
            <v>7896318</v>
          </cell>
          <cell r="X37">
            <v>-3438094.3000000007</v>
          </cell>
          <cell r="AB37">
            <v>-407947.19900000008</v>
          </cell>
          <cell r="AD37">
            <v>172787560.50099999</v>
          </cell>
          <cell r="AH37">
            <v>7842569</v>
          </cell>
          <cell r="AJ37">
            <v>-3550120.1999999993</v>
          </cell>
          <cell r="AN37">
            <v>-420853.52349999995</v>
          </cell>
          <cell r="AP37">
            <v>176659155.7775</v>
          </cell>
        </row>
        <row r="38">
          <cell r="A38">
            <v>0</v>
          </cell>
        </row>
        <row r="39">
          <cell r="A39">
            <v>0</v>
          </cell>
          <cell r="F39" t="str">
            <v>COLSTRIP</v>
          </cell>
        </row>
        <row r="40">
          <cell r="A40" t="str">
            <v xml:space="preserve">311.00 0103         </v>
          </cell>
          <cell r="B40">
            <v>103</v>
          </cell>
          <cell r="C40" t="str">
            <v>ProdTrans</v>
          </cell>
          <cell r="D40" t="str">
            <v xml:space="preserve">311.00 0103         </v>
          </cell>
          <cell r="E40">
            <v>311</v>
          </cell>
          <cell r="F40" t="str">
            <v>Structures and Improvements</v>
          </cell>
          <cell r="H40">
            <v>58963335.350000001</v>
          </cell>
          <cell r="J40">
            <v>-156452.87</v>
          </cell>
          <cell r="L40">
            <v>58806882.480000004</v>
          </cell>
          <cell r="N40">
            <v>-161315.34999999995</v>
          </cell>
          <cell r="P40">
            <v>58645567.130000003</v>
          </cell>
          <cell r="R40">
            <v>32403454</v>
          </cell>
          <cell r="T40">
            <v>1.38</v>
          </cell>
          <cell r="V40">
            <v>812615</v>
          </cell>
          <cell r="X40">
            <v>-156452.87</v>
          </cell>
          <cell r="Z40">
            <v>-30</v>
          </cell>
          <cell r="AB40">
            <v>-46935.860999999997</v>
          </cell>
          <cell r="AD40">
            <v>33012680.268999998</v>
          </cell>
          <cell r="AF40">
            <v>1.38</v>
          </cell>
          <cell r="AH40">
            <v>810422</v>
          </cell>
          <cell r="AJ40">
            <v>-161315.34999999995</v>
          </cell>
          <cell r="AL40">
            <v>-30</v>
          </cell>
          <cell r="AN40">
            <v>-48394.604999999981</v>
          </cell>
          <cell r="AP40">
            <v>33613392.313999996</v>
          </cell>
        </row>
        <row r="41">
          <cell r="A41" t="str">
            <v xml:space="preserve">312.00 0103         </v>
          </cell>
          <cell r="B41">
            <v>103</v>
          </cell>
          <cell r="C41" t="str">
            <v>ProdTrans</v>
          </cell>
          <cell r="D41" t="str">
            <v xml:space="preserve">312.00 0103         </v>
          </cell>
          <cell r="E41">
            <v>312</v>
          </cell>
          <cell r="F41" t="str">
            <v>Boiler Plant Equipment</v>
          </cell>
          <cell r="H41">
            <v>114250014.19</v>
          </cell>
          <cell r="J41">
            <v>-1328633.6600000001</v>
          </cell>
          <cell r="L41">
            <v>112921380.53</v>
          </cell>
          <cell r="N41">
            <v>-1367953.63</v>
          </cell>
          <cell r="P41">
            <v>111553426.90000001</v>
          </cell>
          <cell r="R41">
            <v>62967414</v>
          </cell>
          <cell r="T41">
            <v>1.5</v>
          </cell>
          <cell r="V41">
            <v>1703785</v>
          </cell>
          <cell r="X41">
            <v>-1328633.6600000001</v>
          </cell>
          <cell r="Z41">
            <v>-10</v>
          </cell>
          <cell r="AB41">
            <v>-132863.36600000001</v>
          </cell>
          <cell r="AD41">
            <v>63209701.974000007</v>
          </cell>
          <cell r="AF41">
            <v>1.5</v>
          </cell>
          <cell r="AH41">
            <v>1683561</v>
          </cell>
          <cell r="AJ41">
            <v>-1367953.63</v>
          </cell>
          <cell r="AL41">
            <v>-10</v>
          </cell>
          <cell r="AN41">
            <v>-136795.36299999998</v>
          </cell>
          <cell r="AP41">
            <v>63388513.981000006</v>
          </cell>
        </row>
        <row r="42">
          <cell r="A42" t="str">
            <v xml:space="preserve">314.00 0103         </v>
          </cell>
          <cell r="B42">
            <v>103</v>
          </cell>
          <cell r="C42" t="str">
            <v>ProdTrans</v>
          </cell>
          <cell r="D42" t="str">
            <v xml:space="preserve">314.00 0103         </v>
          </cell>
          <cell r="E42">
            <v>314</v>
          </cell>
          <cell r="F42" t="str">
            <v>Turbogenerator Units</v>
          </cell>
          <cell r="H42">
            <v>34705785.420000002</v>
          </cell>
          <cell r="J42">
            <v>-343330.44000000006</v>
          </cell>
          <cell r="L42">
            <v>34362454.980000004</v>
          </cell>
          <cell r="N42">
            <v>-356240.86000000016</v>
          </cell>
          <cell r="P42">
            <v>34006214.120000005</v>
          </cell>
          <cell r="R42">
            <v>14945002</v>
          </cell>
          <cell r="T42">
            <v>1.86</v>
          </cell>
          <cell r="V42">
            <v>642335</v>
          </cell>
          <cell r="X42">
            <v>-343330.44000000006</v>
          </cell>
          <cell r="Z42">
            <v>-15</v>
          </cell>
          <cell r="AB42">
            <v>-51499.566000000006</v>
          </cell>
          <cell r="AD42">
            <v>15192506.994000001</v>
          </cell>
          <cell r="AF42">
            <v>1.86</v>
          </cell>
          <cell r="AH42">
            <v>635829</v>
          </cell>
          <cell r="AJ42">
            <v>-356240.86000000016</v>
          </cell>
          <cell r="AL42">
            <v>-15</v>
          </cell>
          <cell r="AN42">
            <v>-53436.129000000023</v>
          </cell>
          <cell r="AP42">
            <v>15418659.005000001</v>
          </cell>
        </row>
        <row r="43">
          <cell r="A43" t="str">
            <v xml:space="preserve">315.00 0103         </v>
          </cell>
          <cell r="B43">
            <v>103</v>
          </cell>
          <cell r="C43" t="str">
            <v>ProdTrans</v>
          </cell>
          <cell r="D43" t="str">
            <v xml:space="preserve">315.00 0103         </v>
          </cell>
          <cell r="E43">
            <v>315</v>
          </cell>
          <cell r="F43" t="str">
            <v>Accessory Electric Equipment</v>
          </cell>
          <cell r="H43">
            <v>8949684.2100000009</v>
          </cell>
          <cell r="J43">
            <v>-27210.139999999996</v>
          </cell>
          <cell r="L43">
            <v>8922474.0700000003</v>
          </cell>
          <cell r="N43">
            <v>-28587.85</v>
          </cell>
          <cell r="P43">
            <v>8893886.2200000007</v>
          </cell>
          <cell r="R43">
            <v>5153507</v>
          </cell>
          <cell r="T43">
            <v>1.31</v>
          </cell>
          <cell r="V43">
            <v>117063</v>
          </cell>
          <cell r="X43">
            <v>-27210.139999999996</v>
          </cell>
          <cell r="Z43">
            <v>-10</v>
          </cell>
          <cell r="AB43">
            <v>-2721.0139999999997</v>
          </cell>
          <cell r="AD43">
            <v>5240638.8459999999</v>
          </cell>
          <cell r="AF43">
            <v>1.31</v>
          </cell>
          <cell r="AH43">
            <v>116697</v>
          </cell>
          <cell r="AJ43">
            <v>-28587.85</v>
          </cell>
          <cell r="AL43">
            <v>-10</v>
          </cell>
          <cell r="AN43">
            <v>-2858.7849999999999</v>
          </cell>
          <cell r="AP43">
            <v>5325889.2110000001</v>
          </cell>
        </row>
        <row r="44">
          <cell r="A44" t="str">
            <v xml:space="preserve">316.00 0103         </v>
          </cell>
          <cell r="B44">
            <v>103</v>
          </cell>
          <cell r="C44" t="str">
            <v>ProdTrans</v>
          </cell>
          <cell r="D44" t="str">
            <v xml:space="preserve">316.00 0103         </v>
          </cell>
          <cell r="E44">
            <v>316</v>
          </cell>
          <cell r="F44" t="str">
            <v>Miscellaneous Power Plant Equipment</v>
          </cell>
          <cell r="H44">
            <v>2203473.2799999998</v>
          </cell>
          <cell r="J44">
            <v>-39469.180000000015</v>
          </cell>
          <cell r="L44">
            <v>2164004.0999999996</v>
          </cell>
          <cell r="N44">
            <v>-39469.180000000015</v>
          </cell>
          <cell r="P44">
            <v>2124534.9199999995</v>
          </cell>
          <cell r="R44">
            <v>1034382</v>
          </cell>
          <cell r="T44">
            <v>1.85</v>
          </cell>
          <cell r="V44">
            <v>40399</v>
          </cell>
          <cell r="X44">
            <v>-39469.180000000015</v>
          </cell>
          <cell r="Z44">
            <v>-10</v>
          </cell>
          <cell r="AB44">
            <v>-3946.9180000000015</v>
          </cell>
          <cell r="AD44">
            <v>1031364.902</v>
          </cell>
          <cell r="AF44">
            <v>1.85</v>
          </cell>
          <cell r="AH44">
            <v>39669</v>
          </cell>
          <cell r="AJ44">
            <v>-39469.180000000015</v>
          </cell>
          <cell r="AL44">
            <v>-10</v>
          </cell>
          <cell r="AN44">
            <v>-3946.9180000000015</v>
          </cell>
          <cell r="AP44">
            <v>1027617.804</v>
          </cell>
        </row>
        <row r="45">
          <cell r="A45">
            <v>0</v>
          </cell>
          <cell r="F45" t="str">
            <v>TOTAL COLSTRIP</v>
          </cell>
          <cell r="H45">
            <v>219072292.44999999</v>
          </cell>
          <cell r="J45">
            <v>-1895096.29</v>
          </cell>
          <cell r="L45">
            <v>217177196.16</v>
          </cell>
          <cell r="N45">
            <v>-1953566.8699999999</v>
          </cell>
          <cell r="P45">
            <v>215223629.28999999</v>
          </cell>
          <cell r="R45">
            <v>116503759</v>
          </cell>
          <cell r="V45">
            <v>3316197</v>
          </cell>
          <cell r="X45">
            <v>-1895096.29</v>
          </cell>
          <cell r="AB45">
            <v>-237966.72500000001</v>
          </cell>
          <cell r="AD45">
            <v>117686892.985</v>
          </cell>
          <cell r="AH45">
            <v>3286178</v>
          </cell>
          <cell r="AJ45">
            <v>-1953566.8699999999</v>
          </cell>
          <cell r="AN45">
            <v>-245431.8</v>
          </cell>
          <cell r="AP45">
            <v>118774072.315</v>
          </cell>
        </row>
        <row r="46">
          <cell r="A46">
            <v>0</v>
          </cell>
        </row>
        <row r="47">
          <cell r="A47">
            <v>0</v>
          </cell>
          <cell r="F47" t="str">
            <v>CRAIG</v>
          </cell>
        </row>
        <row r="48">
          <cell r="A48" t="str">
            <v xml:space="preserve">311.00 0104         </v>
          </cell>
          <cell r="B48">
            <v>104</v>
          </cell>
          <cell r="C48" t="str">
            <v>ProdTrans</v>
          </cell>
          <cell r="D48" t="str">
            <v xml:space="preserve">311.00 0104         </v>
          </cell>
          <cell r="E48">
            <v>311</v>
          </cell>
          <cell r="F48" t="str">
            <v>Structures and Improvements</v>
          </cell>
          <cell r="H48">
            <v>36736993.539999999</v>
          </cell>
          <cell r="J48">
            <v>-114694.22000000004</v>
          </cell>
          <cell r="L48">
            <v>36622299.32</v>
          </cell>
          <cell r="N48">
            <v>-118139.12</v>
          </cell>
          <cell r="P48">
            <v>36504160.200000003</v>
          </cell>
          <cell r="R48">
            <v>21837142</v>
          </cell>
          <cell r="T48">
            <v>2.0299999999999998</v>
          </cell>
          <cell r="V48">
            <v>744597</v>
          </cell>
          <cell r="X48">
            <v>-114694.22000000004</v>
          </cell>
          <cell r="Z48">
            <v>-30</v>
          </cell>
          <cell r="AB48">
            <v>-34408.266000000018</v>
          </cell>
          <cell r="AD48">
            <v>22432636.514000002</v>
          </cell>
          <cell r="AF48">
            <v>2.0299999999999998</v>
          </cell>
          <cell r="AH48">
            <v>742234</v>
          </cell>
          <cell r="AJ48">
            <v>-118139.12</v>
          </cell>
          <cell r="AL48">
            <v>-30</v>
          </cell>
          <cell r="AN48">
            <v>-35441.735999999997</v>
          </cell>
          <cell r="AP48">
            <v>23021289.658</v>
          </cell>
        </row>
        <row r="49">
          <cell r="A49" t="str">
            <v xml:space="preserve">312.00 0104         </v>
          </cell>
          <cell r="B49">
            <v>104</v>
          </cell>
          <cell r="C49" t="str">
            <v>ProdTrans</v>
          </cell>
          <cell r="D49" t="str">
            <v xml:space="preserve">312.00 0104         </v>
          </cell>
          <cell r="E49">
            <v>312</v>
          </cell>
          <cell r="F49" t="str">
            <v>Boiler Plant Equipment</v>
          </cell>
          <cell r="H49">
            <v>93178559.280000001</v>
          </cell>
          <cell r="J49">
            <v>-972100.15999999992</v>
          </cell>
          <cell r="L49">
            <v>92206459.120000005</v>
          </cell>
          <cell r="N49">
            <v>-995138.40000000014</v>
          </cell>
          <cell r="P49">
            <v>91211320.719999999</v>
          </cell>
          <cell r="R49">
            <v>45033353</v>
          </cell>
          <cell r="T49">
            <v>2.4500000000000002</v>
          </cell>
          <cell r="V49">
            <v>2270966</v>
          </cell>
          <cell r="X49">
            <v>-972100.15999999992</v>
          </cell>
          <cell r="Z49">
            <v>-10</v>
          </cell>
          <cell r="AB49">
            <v>-97210.016000000003</v>
          </cell>
          <cell r="AD49">
            <v>46235008.824000001</v>
          </cell>
          <cell r="AF49">
            <v>2.4500000000000002</v>
          </cell>
          <cell r="AH49">
            <v>2246868</v>
          </cell>
          <cell r="AJ49">
            <v>-995138.40000000014</v>
          </cell>
          <cell r="AL49">
            <v>-10</v>
          </cell>
          <cell r="AN49">
            <v>-99513.840000000026</v>
          </cell>
          <cell r="AP49">
            <v>47387224.583999999</v>
          </cell>
        </row>
        <row r="50">
          <cell r="A50" t="str">
            <v xml:space="preserve">314.00 0104         </v>
          </cell>
          <cell r="B50">
            <v>104</v>
          </cell>
          <cell r="C50" t="str">
            <v>ProdTrans</v>
          </cell>
          <cell r="D50" t="str">
            <v xml:space="preserve">314.00 0104         </v>
          </cell>
          <cell r="E50">
            <v>314</v>
          </cell>
          <cell r="F50" t="str">
            <v>Turbogenerator Units</v>
          </cell>
          <cell r="H50">
            <v>26345535.329999998</v>
          </cell>
          <cell r="J50">
            <v>-276711.86</v>
          </cell>
          <cell r="L50">
            <v>26068823.469999999</v>
          </cell>
          <cell r="N50">
            <v>-281214.65999999997</v>
          </cell>
          <cell r="P50">
            <v>25787608.809999999</v>
          </cell>
          <cell r="R50">
            <v>10376414</v>
          </cell>
          <cell r="T50">
            <v>2.4</v>
          </cell>
          <cell r="V50">
            <v>628972</v>
          </cell>
          <cell r="X50">
            <v>-276711.86</v>
          </cell>
          <cell r="Z50">
            <v>-15</v>
          </cell>
          <cell r="AB50">
            <v>-41506.779000000002</v>
          </cell>
          <cell r="AD50">
            <v>10687167.361000001</v>
          </cell>
          <cell r="AF50">
            <v>2.4</v>
          </cell>
          <cell r="AH50">
            <v>622277</v>
          </cell>
          <cell r="AJ50">
            <v>-281214.65999999997</v>
          </cell>
          <cell r="AL50">
            <v>-15</v>
          </cell>
          <cell r="AN50">
            <v>-42182.198999999993</v>
          </cell>
          <cell r="AP50">
            <v>10986047.502000002</v>
          </cell>
        </row>
        <row r="51">
          <cell r="A51" t="str">
            <v xml:space="preserve">315.00 0104         </v>
          </cell>
          <cell r="B51">
            <v>104</v>
          </cell>
          <cell r="C51" t="str">
            <v>ProdTrans</v>
          </cell>
          <cell r="D51" t="str">
            <v xml:space="preserve">315.00 0104         </v>
          </cell>
          <cell r="E51">
            <v>315</v>
          </cell>
          <cell r="F51" t="str">
            <v>Accessory Electric Equipment</v>
          </cell>
          <cell r="H51">
            <v>16876687.699999999</v>
          </cell>
          <cell r="J51">
            <v>-64810.159999999989</v>
          </cell>
          <cell r="L51">
            <v>16811877.539999999</v>
          </cell>
          <cell r="N51">
            <v>-67567.77999999997</v>
          </cell>
          <cell r="P51">
            <v>16744309.76</v>
          </cell>
          <cell r="R51">
            <v>10257023</v>
          </cell>
          <cell r="T51">
            <v>1.96</v>
          </cell>
          <cell r="V51">
            <v>330148</v>
          </cell>
          <cell r="X51">
            <v>-64810.159999999989</v>
          </cell>
          <cell r="Z51">
            <v>-10</v>
          </cell>
          <cell r="AB51">
            <v>-6481.0159999999987</v>
          </cell>
          <cell r="AD51">
            <v>10515879.823999999</v>
          </cell>
          <cell r="AF51">
            <v>1.96</v>
          </cell>
          <cell r="AH51">
            <v>328851</v>
          </cell>
          <cell r="AJ51">
            <v>-67567.77999999997</v>
          </cell>
          <cell r="AL51">
            <v>-10</v>
          </cell>
          <cell r="AN51">
            <v>-6756.7779999999966</v>
          </cell>
          <cell r="AP51">
            <v>10770406.265999999</v>
          </cell>
        </row>
        <row r="52">
          <cell r="A52" t="str">
            <v xml:space="preserve">316.00 0104         </v>
          </cell>
          <cell r="B52">
            <v>104</v>
          </cell>
          <cell r="C52" t="str">
            <v>ProdTrans</v>
          </cell>
          <cell r="D52" t="str">
            <v xml:space="preserve">316.00 0104         </v>
          </cell>
          <cell r="E52">
            <v>316</v>
          </cell>
          <cell r="F52" t="str">
            <v>Miscellaneous Power Plant Equipment</v>
          </cell>
          <cell r="H52">
            <v>1714396.36</v>
          </cell>
          <cell r="J52">
            <v>-34192.159999999996</v>
          </cell>
          <cell r="L52">
            <v>1680204.2000000002</v>
          </cell>
          <cell r="N52">
            <v>-34192.159999999996</v>
          </cell>
          <cell r="P52">
            <v>1646012.0400000003</v>
          </cell>
          <cell r="R52">
            <v>896624</v>
          </cell>
          <cell r="T52">
            <v>2.42</v>
          </cell>
          <cell r="V52">
            <v>41075</v>
          </cell>
          <cell r="X52">
            <v>-34192.159999999996</v>
          </cell>
          <cell r="Z52">
            <v>-10</v>
          </cell>
          <cell r="AB52">
            <v>-3419.2159999999999</v>
          </cell>
          <cell r="AD52">
            <v>900087.62399999995</v>
          </cell>
          <cell r="AF52">
            <v>2.42</v>
          </cell>
          <cell r="AH52">
            <v>40247</v>
          </cell>
          <cell r="AJ52">
            <v>-34192.159999999996</v>
          </cell>
          <cell r="AL52">
            <v>-10</v>
          </cell>
          <cell r="AN52">
            <v>-3419.2159999999999</v>
          </cell>
          <cell r="AP52">
            <v>902723.24799999991</v>
          </cell>
        </row>
        <row r="53">
          <cell r="A53">
            <v>0</v>
          </cell>
          <cell r="F53" t="str">
            <v>TOTAL CRAIG</v>
          </cell>
          <cell r="H53">
            <v>174852172.20999998</v>
          </cell>
          <cell r="J53">
            <v>-1462508.5599999996</v>
          </cell>
          <cell r="L53">
            <v>173389663.64999998</v>
          </cell>
          <cell r="N53">
            <v>-1496252.1199999999</v>
          </cell>
          <cell r="P53">
            <v>171893411.52999997</v>
          </cell>
          <cell r="R53">
            <v>88400556</v>
          </cell>
          <cell r="V53">
            <v>4015758</v>
          </cell>
          <cell r="X53">
            <v>-1462508.5599999996</v>
          </cell>
          <cell r="AB53">
            <v>-183025.29300000001</v>
          </cell>
          <cell r="AD53">
            <v>90770780.147</v>
          </cell>
          <cell r="AH53">
            <v>3980477</v>
          </cell>
          <cell r="AJ53">
            <v>-1496252.1199999999</v>
          </cell>
          <cell r="AN53">
            <v>-187313.769</v>
          </cell>
          <cell r="AP53">
            <v>93067691.258000001</v>
          </cell>
        </row>
        <row r="54">
          <cell r="A54">
            <v>0</v>
          </cell>
        </row>
        <row r="55">
          <cell r="A55">
            <v>0</v>
          </cell>
          <cell r="F55" t="str">
            <v>DAVE JOHNSTON</v>
          </cell>
        </row>
        <row r="56">
          <cell r="A56" t="str">
            <v xml:space="preserve">310.20 0105         </v>
          </cell>
          <cell r="B56">
            <v>105</v>
          </cell>
          <cell r="C56" t="str">
            <v>ProdTrans</v>
          </cell>
          <cell r="D56" t="str">
            <v xml:space="preserve">310.20 0105         </v>
          </cell>
          <cell r="E56">
            <v>310.2</v>
          </cell>
          <cell r="F56" t="str">
            <v>Land Rights</v>
          </cell>
          <cell r="H56">
            <v>99970.26</v>
          </cell>
          <cell r="J56">
            <v>0</v>
          </cell>
          <cell r="L56">
            <v>99970.26</v>
          </cell>
          <cell r="N56">
            <v>0</v>
          </cell>
          <cell r="P56">
            <v>99970.26</v>
          </cell>
          <cell r="R56">
            <v>63605</v>
          </cell>
          <cell r="T56">
            <v>1.77</v>
          </cell>
          <cell r="V56">
            <v>1769</v>
          </cell>
          <cell r="X56">
            <v>0</v>
          </cell>
          <cell r="Z56">
            <v>0</v>
          </cell>
          <cell r="AB56">
            <v>0</v>
          </cell>
          <cell r="AD56">
            <v>65374</v>
          </cell>
          <cell r="AF56">
            <v>1.77</v>
          </cell>
          <cell r="AH56">
            <v>1769</v>
          </cell>
          <cell r="AJ56">
            <v>0</v>
          </cell>
          <cell r="AL56">
            <v>0</v>
          </cell>
          <cell r="AN56">
            <v>0</v>
          </cell>
          <cell r="AP56">
            <v>67143</v>
          </cell>
        </row>
        <row r="57">
          <cell r="A57" t="str">
            <v xml:space="preserve">311.00 0105         </v>
          </cell>
          <cell r="B57">
            <v>105</v>
          </cell>
          <cell r="C57" t="str">
            <v>ProdTrans</v>
          </cell>
          <cell r="D57" t="str">
            <v xml:space="preserve">311.00 0105         </v>
          </cell>
          <cell r="E57">
            <v>311</v>
          </cell>
          <cell r="F57" t="str">
            <v>Structures and Improvements</v>
          </cell>
          <cell r="H57">
            <v>138592968.06</v>
          </cell>
          <cell r="J57">
            <v>-238106.46999999997</v>
          </cell>
          <cell r="L57">
            <v>138354861.59</v>
          </cell>
          <cell r="N57">
            <v>-246160.03</v>
          </cell>
          <cell r="P57">
            <v>138108701.56</v>
          </cell>
          <cell r="R57">
            <v>33274404</v>
          </cell>
          <cell r="T57">
            <v>2.77</v>
          </cell>
          <cell r="V57">
            <v>3835727</v>
          </cell>
          <cell r="X57">
            <v>-238106.46999999997</v>
          </cell>
          <cell r="Z57">
            <v>-30</v>
          </cell>
          <cell r="AB57">
            <v>-71431.940999999992</v>
          </cell>
          <cell r="AD57">
            <v>36800592.589000002</v>
          </cell>
          <cell r="AF57">
            <v>2.77</v>
          </cell>
          <cell r="AH57">
            <v>3829020</v>
          </cell>
          <cell r="AJ57">
            <v>-246160.03</v>
          </cell>
          <cell r="AL57">
            <v>-30</v>
          </cell>
          <cell r="AN57">
            <v>-73848.009000000005</v>
          </cell>
          <cell r="AP57">
            <v>40309604.549999997</v>
          </cell>
        </row>
        <row r="58">
          <cell r="A58" t="str">
            <v xml:space="preserve">312.00 0105         </v>
          </cell>
          <cell r="B58">
            <v>105</v>
          </cell>
          <cell r="C58" t="str">
            <v>ProdTrans</v>
          </cell>
          <cell r="D58" t="str">
            <v xml:space="preserve">312.00 0105         </v>
          </cell>
          <cell r="E58">
            <v>312</v>
          </cell>
          <cell r="F58" t="str">
            <v>Boiler Plant Equipment</v>
          </cell>
          <cell r="H58">
            <v>575213448.22000003</v>
          </cell>
          <cell r="J58">
            <v>-2870894.9199999995</v>
          </cell>
          <cell r="L58">
            <v>572342553.30000007</v>
          </cell>
          <cell r="N58">
            <v>-3017942.85</v>
          </cell>
          <cell r="P58">
            <v>569324610.45000005</v>
          </cell>
          <cell r="R58">
            <v>153351223</v>
          </cell>
          <cell r="T58">
            <v>2.88</v>
          </cell>
          <cell r="V58">
            <v>16524806</v>
          </cell>
          <cell r="X58">
            <v>-2870894.9199999995</v>
          </cell>
          <cell r="Z58">
            <v>-10</v>
          </cell>
          <cell r="AB58">
            <v>-287089.49199999997</v>
          </cell>
          <cell r="AD58">
            <v>166718044.588</v>
          </cell>
          <cell r="AF58">
            <v>2.88</v>
          </cell>
          <cell r="AH58">
            <v>16440007</v>
          </cell>
          <cell r="AJ58">
            <v>-3017942.85</v>
          </cell>
          <cell r="AL58">
            <v>-10</v>
          </cell>
          <cell r="AN58">
            <v>-301794.28499999997</v>
          </cell>
          <cell r="AP58">
            <v>179838314.45300001</v>
          </cell>
        </row>
        <row r="59">
          <cell r="A59" t="str">
            <v xml:space="preserve">314.00 0105         </v>
          </cell>
          <cell r="B59">
            <v>105</v>
          </cell>
          <cell r="C59" t="str">
            <v>ProdTrans</v>
          </cell>
          <cell r="D59" t="str">
            <v xml:space="preserve">314.00 0105         </v>
          </cell>
          <cell r="E59">
            <v>314</v>
          </cell>
          <cell r="F59" t="str">
            <v>Turbogenerator Units</v>
          </cell>
          <cell r="H59">
            <v>91968161.640000001</v>
          </cell>
          <cell r="J59">
            <v>-864714.89</v>
          </cell>
          <cell r="L59">
            <v>91103446.75</v>
          </cell>
          <cell r="N59">
            <v>-890853.53999999992</v>
          </cell>
          <cell r="P59">
            <v>90212593.209999993</v>
          </cell>
          <cell r="R59">
            <v>36805513</v>
          </cell>
          <cell r="T59">
            <v>2.87</v>
          </cell>
          <cell r="V59">
            <v>2627078</v>
          </cell>
          <cell r="X59">
            <v>-864714.89</v>
          </cell>
          <cell r="Z59">
            <v>-15</v>
          </cell>
          <cell r="AB59">
            <v>-129707.2335</v>
          </cell>
          <cell r="AD59">
            <v>38438168.876500003</v>
          </cell>
          <cell r="AF59">
            <v>2.87</v>
          </cell>
          <cell r="AH59">
            <v>2601885</v>
          </cell>
          <cell r="AJ59">
            <v>-890853.53999999992</v>
          </cell>
          <cell r="AL59">
            <v>-15</v>
          </cell>
          <cell r="AN59">
            <v>-133628.03099999999</v>
          </cell>
          <cell r="AP59">
            <v>40015572.305500001</v>
          </cell>
        </row>
        <row r="60">
          <cell r="A60" t="str">
            <v xml:space="preserve">315.00 0105         </v>
          </cell>
          <cell r="B60">
            <v>105</v>
          </cell>
          <cell r="C60" t="str">
            <v>ProdTrans</v>
          </cell>
          <cell r="D60" t="str">
            <v xml:space="preserve">315.00 0105         </v>
          </cell>
          <cell r="E60">
            <v>315</v>
          </cell>
          <cell r="F60" t="str">
            <v>Accessory Electric Equipment</v>
          </cell>
          <cell r="H60">
            <v>53047376.119999997</v>
          </cell>
          <cell r="J60">
            <v>-107681.62999999998</v>
          </cell>
          <cell r="L60">
            <v>52939694.489999995</v>
          </cell>
          <cell r="N60">
            <v>-112573.86999999997</v>
          </cell>
          <cell r="P60">
            <v>52827120.619999997</v>
          </cell>
          <cell r="R60">
            <v>12322395</v>
          </cell>
          <cell r="T60">
            <v>2.2400000000000002</v>
          </cell>
          <cell r="V60">
            <v>1187055</v>
          </cell>
          <cell r="X60">
            <v>-107681.62999999998</v>
          </cell>
          <cell r="Z60">
            <v>-10</v>
          </cell>
          <cell r="AB60">
            <v>-10768.162999999999</v>
          </cell>
          <cell r="AD60">
            <v>13391000.206999999</v>
          </cell>
          <cell r="AF60">
            <v>2.2400000000000002</v>
          </cell>
          <cell r="AH60">
            <v>1184588</v>
          </cell>
          <cell r="AJ60">
            <v>-112573.86999999997</v>
          </cell>
          <cell r="AL60">
            <v>-10</v>
          </cell>
          <cell r="AN60">
            <v>-11257.386999999997</v>
          </cell>
          <cell r="AP60">
            <v>14451756.949999999</v>
          </cell>
        </row>
        <row r="61">
          <cell r="A61" t="str">
            <v xml:space="preserve">316.00 0105         </v>
          </cell>
          <cell r="B61">
            <v>105</v>
          </cell>
          <cell r="C61" t="str">
            <v>ProdTrans</v>
          </cell>
          <cell r="D61" t="str">
            <v xml:space="preserve">316.00 0105         </v>
          </cell>
          <cell r="E61">
            <v>316</v>
          </cell>
          <cell r="F61" t="str">
            <v>Miscellaneous Power Plant Equipment</v>
          </cell>
          <cell r="H61">
            <v>8457617.3599999994</v>
          </cell>
          <cell r="J61">
            <v>-116457.26000000001</v>
          </cell>
          <cell r="L61">
            <v>8341160.0999999996</v>
          </cell>
          <cell r="N61">
            <v>-116457.26000000001</v>
          </cell>
          <cell r="P61">
            <v>8224702.8399999999</v>
          </cell>
          <cell r="R61">
            <v>1742727</v>
          </cell>
          <cell r="T61">
            <v>4.88</v>
          </cell>
          <cell r="V61">
            <v>409890</v>
          </cell>
          <cell r="X61">
            <v>-116457.26000000001</v>
          </cell>
          <cell r="Z61">
            <v>-10</v>
          </cell>
          <cell r="AB61">
            <v>-11645.726000000001</v>
          </cell>
          <cell r="AD61">
            <v>2024514.014</v>
          </cell>
          <cell r="AF61">
            <v>4.88</v>
          </cell>
          <cell r="AH61">
            <v>404207</v>
          </cell>
          <cell r="AJ61">
            <v>-116457.26000000001</v>
          </cell>
          <cell r="AL61">
            <v>-10</v>
          </cell>
          <cell r="AN61">
            <v>-11645.726000000001</v>
          </cell>
          <cell r="AP61">
            <v>2300618.0279999999</v>
          </cell>
        </row>
        <row r="62">
          <cell r="A62">
            <v>0</v>
          </cell>
          <cell r="F62" t="str">
            <v>TOTAL DAVE JOHNSTON</v>
          </cell>
          <cell r="H62">
            <v>867379541.65999997</v>
          </cell>
          <cell r="J62">
            <v>-4197855.17</v>
          </cell>
          <cell r="L62">
            <v>863181686.49000013</v>
          </cell>
          <cell r="N62">
            <v>-4383987.55</v>
          </cell>
          <cell r="P62">
            <v>858797698.94000006</v>
          </cell>
          <cell r="R62">
            <v>237559867</v>
          </cell>
          <cell r="V62">
            <v>24586325</v>
          </cell>
          <cell r="X62">
            <v>-4197855.17</v>
          </cell>
          <cell r="AB62">
            <v>-510642.55549999996</v>
          </cell>
          <cell r="AD62">
            <v>257437694.27449998</v>
          </cell>
          <cell r="AH62">
            <v>24461476</v>
          </cell>
          <cell r="AJ62">
            <v>-4383987.55</v>
          </cell>
          <cell r="AN62">
            <v>-532173.43799999997</v>
          </cell>
          <cell r="AP62">
            <v>276983009.28650004</v>
          </cell>
        </row>
        <row r="63">
          <cell r="A63">
            <v>0</v>
          </cell>
        </row>
        <row r="64">
          <cell r="A64">
            <v>0</v>
          </cell>
          <cell r="F64" t="str">
            <v>GADSBY</v>
          </cell>
        </row>
        <row r="65">
          <cell r="A65" t="str">
            <v xml:space="preserve">311.00 0106         </v>
          </cell>
          <cell r="B65">
            <v>106</v>
          </cell>
          <cell r="C65" t="str">
            <v>ProdTrans</v>
          </cell>
          <cell r="D65" t="str">
            <v xml:space="preserve">311.00 0106         </v>
          </cell>
          <cell r="E65">
            <v>311</v>
          </cell>
          <cell r="F65" t="str">
            <v>Structures and Improvements</v>
          </cell>
          <cell r="H65">
            <v>15268515.08</v>
          </cell>
          <cell r="J65">
            <v>-60189.56</v>
          </cell>
          <cell r="L65">
            <v>15208325.52</v>
          </cell>
          <cell r="N65">
            <v>-61847.72</v>
          </cell>
          <cell r="P65">
            <v>15146477.799999999</v>
          </cell>
          <cell r="R65">
            <v>15723548</v>
          </cell>
          <cell r="T65">
            <v>1.28</v>
          </cell>
          <cell r="V65">
            <v>195052</v>
          </cell>
          <cell r="X65">
            <v>-60189.56</v>
          </cell>
          <cell r="Z65">
            <v>-30</v>
          </cell>
          <cell r="AB65">
            <v>-18056.867999999999</v>
          </cell>
          <cell r="AD65">
            <v>15840353.571999999</v>
          </cell>
          <cell r="AF65">
            <v>1.28</v>
          </cell>
          <cell r="AH65">
            <v>194271</v>
          </cell>
          <cell r="AJ65">
            <v>-61847.72</v>
          </cell>
          <cell r="AL65">
            <v>-30</v>
          </cell>
          <cell r="AN65">
            <v>-18554.316000000003</v>
          </cell>
          <cell r="AP65">
            <v>15954222.535999998</v>
          </cell>
        </row>
        <row r="66">
          <cell r="A66" t="str">
            <v xml:space="preserve">312.00 0106         </v>
          </cell>
          <cell r="B66">
            <v>106</v>
          </cell>
          <cell r="C66" t="str">
            <v>ProdTrans</v>
          </cell>
          <cell r="D66" t="str">
            <v xml:space="preserve">312.00 0106         </v>
          </cell>
          <cell r="E66">
            <v>312</v>
          </cell>
          <cell r="F66" t="str">
            <v>Boiler Plant Equipment</v>
          </cell>
          <cell r="H66">
            <v>37464585.539999999</v>
          </cell>
          <cell r="J66">
            <v>-510562.20999999985</v>
          </cell>
          <cell r="L66">
            <v>36954023.329999998</v>
          </cell>
          <cell r="N66">
            <v>-518044.40999999986</v>
          </cell>
          <cell r="P66">
            <v>36435978.920000002</v>
          </cell>
          <cell r="R66">
            <v>38411429</v>
          </cell>
          <cell r="T66">
            <v>1.36</v>
          </cell>
          <cell r="V66">
            <v>506047</v>
          </cell>
          <cell r="X66">
            <v>-510562.20999999985</v>
          </cell>
          <cell r="Z66">
            <v>-10</v>
          </cell>
          <cell r="AB66">
            <v>-51056.22099999999</v>
          </cell>
          <cell r="AD66">
            <v>38355857.568999998</v>
          </cell>
          <cell r="AF66">
            <v>1.36</v>
          </cell>
          <cell r="AH66">
            <v>499052</v>
          </cell>
          <cell r="AJ66">
            <v>-518044.40999999986</v>
          </cell>
          <cell r="AL66">
            <v>-10</v>
          </cell>
          <cell r="AN66">
            <v>-51804.440999999984</v>
          </cell>
          <cell r="AP66">
            <v>38285060.718000002</v>
          </cell>
        </row>
        <row r="67">
          <cell r="A67" t="str">
            <v xml:space="preserve">314.00 0106         </v>
          </cell>
          <cell r="B67">
            <v>106</v>
          </cell>
          <cell r="C67" t="str">
            <v>ProdTrans</v>
          </cell>
          <cell r="D67" t="str">
            <v xml:space="preserve">314.00 0106         </v>
          </cell>
          <cell r="E67">
            <v>314</v>
          </cell>
          <cell r="F67" t="str">
            <v>Turbogenerator Units</v>
          </cell>
          <cell r="H67">
            <v>18863810.73</v>
          </cell>
          <cell r="J67">
            <v>-351563.44999999995</v>
          </cell>
          <cell r="L67">
            <v>18512247.280000001</v>
          </cell>
          <cell r="N67">
            <v>-351701.93</v>
          </cell>
          <cell r="P67">
            <v>18160545.350000001</v>
          </cell>
          <cell r="R67">
            <v>19218312</v>
          </cell>
          <cell r="T67">
            <v>1.07</v>
          </cell>
          <cell r="V67">
            <v>199962</v>
          </cell>
          <cell r="X67">
            <v>-351563.44999999995</v>
          </cell>
          <cell r="Z67">
            <v>-15</v>
          </cell>
          <cell r="AB67">
            <v>-52734.517499999987</v>
          </cell>
          <cell r="AD67">
            <v>19013976.032500003</v>
          </cell>
          <cell r="AF67">
            <v>1.07</v>
          </cell>
          <cell r="AH67">
            <v>196199</v>
          </cell>
          <cell r="AJ67">
            <v>-351701.93</v>
          </cell>
          <cell r="AL67">
            <v>-15</v>
          </cell>
          <cell r="AN67">
            <v>-52755.289499999999</v>
          </cell>
          <cell r="AP67">
            <v>18805717.813000001</v>
          </cell>
        </row>
        <row r="68">
          <cell r="A68" t="str">
            <v xml:space="preserve">315.00 0106         </v>
          </cell>
          <cell r="B68">
            <v>106</v>
          </cell>
          <cell r="C68" t="str">
            <v>ProdTrans</v>
          </cell>
          <cell r="D68" t="str">
            <v xml:space="preserve">315.00 0106         </v>
          </cell>
          <cell r="E68">
            <v>315</v>
          </cell>
          <cell r="F68" t="str">
            <v>Accessory Electric Equipment</v>
          </cell>
          <cell r="H68">
            <v>7862653.5800000001</v>
          </cell>
          <cell r="J68">
            <v>-42519.92000000002</v>
          </cell>
          <cell r="L68">
            <v>7820133.6600000001</v>
          </cell>
          <cell r="N68">
            <v>-44114.3</v>
          </cell>
          <cell r="P68">
            <v>7776019.3600000003</v>
          </cell>
          <cell r="R68">
            <v>6383412</v>
          </cell>
          <cell r="T68">
            <v>0.97</v>
          </cell>
          <cell r="V68">
            <v>76062</v>
          </cell>
          <cell r="X68">
            <v>-42519.92000000002</v>
          </cell>
          <cell r="Z68">
            <v>-10</v>
          </cell>
          <cell r="AB68">
            <v>-4251.992000000002</v>
          </cell>
          <cell r="AD68">
            <v>6412702.0880000005</v>
          </cell>
          <cell r="AF68">
            <v>0.97</v>
          </cell>
          <cell r="AH68">
            <v>75641</v>
          </cell>
          <cell r="AJ68">
            <v>-44114.3</v>
          </cell>
          <cell r="AL68">
            <v>-10</v>
          </cell>
          <cell r="AN68">
            <v>-4411.43</v>
          </cell>
          <cell r="AP68">
            <v>6439817.3580000009</v>
          </cell>
        </row>
        <row r="69">
          <cell r="A69" t="str">
            <v xml:space="preserve">316.00 0106         </v>
          </cell>
          <cell r="B69">
            <v>106</v>
          </cell>
          <cell r="C69" t="str">
            <v>ProdTrans</v>
          </cell>
          <cell r="D69" t="str">
            <v xml:space="preserve">316.00 0106         </v>
          </cell>
          <cell r="E69">
            <v>316</v>
          </cell>
          <cell r="F69" t="str">
            <v>Miscellaneous Power Plant Equipment</v>
          </cell>
          <cell r="H69">
            <v>457978.74</v>
          </cell>
          <cell r="J69">
            <v>-9530.14</v>
          </cell>
          <cell r="L69">
            <v>448448.6</v>
          </cell>
          <cell r="N69">
            <v>-9530.14</v>
          </cell>
          <cell r="P69">
            <v>438918.45999999996</v>
          </cell>
          <cell r="R69">
            <v>400569</v>
          </cell>
          <cell r="T69">
            <v>3.08</v>
          </cell>
          <cell r="V69">
            <v>13959</v>
          </cell>
          <cell r="X69">
            <v>-9530.14</v>
          </cell>
          <cell r="Z69">
            <v>-10</v>
          </cell>
          <cell r="AB69">
            <v>-953.0139999999999</v>
          </cell>
          <cell r="AD69">
            <v>404044.84599999996</v>
          </cell>
          <cell r="AF69">
            <v>3.08</v>
          </cell>
          <cell r="AH69">
            <v>13665</v>
          </cell>
          <cell r="AJ69">
            <v>-9530.14</v>
          </cell>
          <cell r="AL69">
            <v>-10</v>
          </cell>
          <cell r="AN69">
            <v>-953.0139999999999</v>
          </cell>
          <cell r="AP69">
            <v>407226.69199999992</v>
          </cell>
        </row>
        <row r="70">
          <cell r="A70">
            <v>0</v>
          </cell>
          <cell r="F70" t="str">
            <v>TOTAL GADSBY</v>
          </cell>
          <cell r="H70">
            <v>79917543.669999987</v>
          </cell>
          <cell r="J70">
            <v>-974365.2799999998</v>
          </cell>
          <cell r="L70">
            <v>78943178.389999986</v>
          </cell>
          <cell r="N70">
            <v>-985238.49999999988</v>
          </cell>
          <cell r="P70">
            <v>77957939.889999986</v>
          </cell>
          <cell r="R70">
            <v>80137270</v>
          </cell>
          <cell r="V70">
            <v>991082</v>
          </cell>
          <cell r="X70">
            <v>-974365.2799999998</v>
          </cell>
          <cell r="AB70">
            <v>-127052.61249999997</v>
          </cell>
          <cell r="AD70">
            <v>80026934.107500002</v>
          </cell>
          <cell r="AH70">
            <v>978828</v>
          </cell>
          <cell r="AJ70">
            <v>-985238.49999999988</v>
          </cell>
          <cell r="AN70">
            <v>-128478.49049999999</v>
          </cell>
          <cell r="AP70">
            <v>79892045.116999999</v>
          </cell>
        </row>
        <row r="71">
          <cell r="A71">
            <v>0</v>
          </cell>
        </row>
        <row r="72">
          <cell r="A72">
            <v>0</v>
          </cell>
          <cell r="F72" t="str">
            <v>HAYDEN</v>
          </cell>
        </row>
        <row r="73">
          <cell r="A73" t="str">
            <v xml:space="preserve">311.00 0107         </v>
          </cell>
          <cell r="B73">
            <v>107</v>
          </cell>
          <cell r="C73" t="str">
            <v>ProdTrans</v>
          </cell>
          <cell r="D73" t="str">
            <v xml:space="preserve">311.00 0107         </v>
          </cell>
          <cell r="E73">
            <v>311</v>
          </cell>
          <cell r="F73" t="str">
            <v>Structures and Improvements</v>
          </cell>
          <cell r="H73">
            <v>17564004.789999999</v>
          </cell>
          <cell r="J73">
            <v>-32999.49</v>
          </cell>
          <cell r="L73">
            <v>17531005.300000001</v>
          </cell>
          <cell r="N73">
            <v>-34067.390000000007</v>
          </cell>
          <cell r="P73">
            <v>17496937.91</v>
          </cell>
          <cell r="R73">
            <v>4268155</v>
          </cell>
          <cell r="T73">
            <v>1.94</v>
          </cell>
          <cell r="V73">
            <v>340422</v>
          </cell>
          <cell r="X73">
            <v>-32999.49</v>
          </cell>
          <cell r="Z73">
            <v>-30</v>
          </cell>
          <cell r="AB73">
            <v>-9899.8469999999998</v>
          </cell>
          <cell r="AD73">
            <v>4565677.6629999997</v>
          </cell>
          <cell r="AF73">
            <v>1.94</v>
          </cell>
          <cell r="AH73">
            <v>339771</v>
          </cell>
          <cell r="AJ73">
            <v>-34067.390000000007</v>
          </cell>
          <cell r="AL73">
            <v>-30</v>
          </cell>
          <cell r="AN73">
            <v>-10220.217000000002</v>
          </cell>
          <cell r="AP73">
            <v>4861161.0559999999</v>
          </cell>
        </row>
        <row r="74">
          <cell r="A74" t="str">
            <v xml:space="preserve">312.00 0107         </v>
          </cell>
          <cell r="B74">
            <v>107</v>
          </cell>
          <cell r="C74" t="str">
            <v>ProdTrans</v>
          </cell>
          <cell r="D74" t="str">
            <v xml:space="preserve">312.00 0107         </v>
          </cell>
          <cell r="E74">
            <v>312</v>
          </cell>
          <cell r="F74" t="str">
            <v>Boiler Plant Equipment</v>
          </cell>
          <cell r="H74">
            <v>52104183.170000002</v>
          </cell>
          <cell r="J74">
            <v>-451740.52</v>
          </cell>
          <cell r="L74">
            <v>51652442.649999999</v>
          </cell>
          <cell r="N74">
            <v>-468279.97</v>
          </cell>
          <cell r="P74">
            <v>51184162.68</v>
          </cell>
          <cell r="R74">
            <v>28185580</v>
          </cell>
          <cell r="T74">
            <v>2.72</v>
          </cell>
          <cell r="V74">
            <v>1411090</v>
          </cell>
          <cell r="X74">
            <v>-451740.52</v>
          </cell>
          <cell r="Z74">
            <v>-10</v>
          </cell>
          <cell r="AB74">
            <v>-45174.052000000003</v>
          </cell>
          <cell r="AD74">
            <v>29099755.427999999</v>
          </cell>
          <cell r="AF74">
            <v>2.72</v>
          </cell>
          <cell r="AH74">
            <v>1398578</v>
          </cell>
          <cell r="AJ74">
            <v>-468279.97</v>
          </cell>
          <cell r="AL74">
            <v>-10</v>
          </cell>
          <cell r="AN74">
            <v>-46827.996999999996</v>
          </cell>
          <cell r="AP74">
            <v>29983225.460999999</v>
          </cell>
        </row>
        <row r="75">
          <cell r="A75" t="str">
            <v xml:space="preserve">314.00 0107         </v>
          </cell>
          <cell r="B75">
            <v>107</v>
          </cell>
          <cell r="C75" t="str">
            <v>ProdTrans</v>
          </cell>
          <cell r="D75" t="str">
            <v xml:space="preserve">314.00 0107         </v>
          </cell>
          <cell r="E75">
            <v>314</v>
          </cell>
          <cell r="F75" t="str">
            <v>Turbogenerator Units</v>
          </cell>
          <cell r="H75">
            <v>7979216.1900000004</v>
          </cell>
          <cell r="J75">
            <v>-94961.760000000009</v>
          </cell>
          <cell r="L75">
            <v>7884254.4300000006</v>
          </cell>
          <cell r="N75">
            <v>-96524.98000000001</v>
          </cell>
          <cell r="P75">
            <v>7787729.4500000002</v>
          </cell>
          <cell r="R75">
            <v>4140125</v>
          </cell>
          <cell r="T75">
            <v>2.1800000000000002</v>
          </cell>
          <cell r="V75">
            <v>172912</v>
          </cell>
          <cell r="X75">
            <v>-94961.760000000009</v>
          </cell>
          <cell r="Z75">
            <v>-15</v>
          </cell>
          <cell r="AB75">
            <v>-14244.264000000001</v>
          </cell>
          <cell r="AD75">
            <v>4203830.9759999998</v>
          </cell>
          <cell r="AF75">
            <v>2.1800000000000002</v>
          </cell>
          <cell r="AH75">
            <v>170825</v>
          </cell>
          <cell r="AJ75">
            <v>-96524.98000000001</v>
          </cell>
          <cell r="AL75">
            <v>-15</v>
          </cell>
          <cell r="AN75">
            <v>-14478.747000000001</v>
          </cell>
          <cell r="AP75">
            <v>4263652.2489999989</v>
          </cell>
        </row>
        <row r="76">
          <cell r="A76" t="str">
            <v xml:space="preserve">315.00 0107         </v>
          </cell>
          <cell r="B76">
            <v>107</v>
          </cell>
          <cell r="C76" t="str">
            <v>ProdTrans</v>
          </cell>
          <cell r="D76" t="str">
            <v xml:space="preserve">315.00 0107         </v>
          </cell>
          <cell r="E76">
            <v>315</v>
          </cell>
          <cell r="F76" t="str">
            <v>Accessory Electric Equipment</v>
          </cell>
          <cell r="H76">
            <v>2532418.13</v>
          </cell>
          <cell r="J76">
            <v>-12877.410000000002</v>
          </cell>
          <cell r="L76">
            <v>2519540.7199999997</v>
          </cell>
          <cell r="N76">
            <v>-13390.240000000002</v>
          </cell>
          <cell r="P76">
            <v>2506150.4799999995</v>
          </cell>
          <cell r="R76">
            <v>1839935</v>
          </cell>
          <cell r="T76">
            <v>1.73</v>
          </cell>
          <cell r="V76">
            <v>43699</v>
          </cell>
          <cell r="X76">
            <v>-12877.410000000002</v>
          </cell>
          <cell r="Z76">
            <v>-10</v>
          </cell>
          <cell r="AB76">
            <v>-1287.7410000000002</v>
          </cell>
          <cell r="AD76">
            <v>1869468.8490000002</v>
          </cell>
          <cell r="AF76">
            <v>1.73</v>
          </cell>
          <cell r="AH76">
            <v>43472</v>
          </cell>
          <cell r="AJ76">
            <v>-13390.240000000002</v>
          </cell>
          <cell r="AL76">
            <v>-10</v>
          </cell>
          <cell r="AN76">
            <v>-1339.0240000000003</v>
          </cell>
          <cell r="AP76">
            <v>1898211.5850000002</v>
          </cell>
        </row>
        <row r="77">
          <cell r="A77" t="str">
            <v xml:space="preserve">316.00 0107         </v>
          </cell>
          <cell r="B77">
            <v>107</v>
          </cell>
          <cell r="C77" t="str">
            <v>ProdTrans</v>
          </cell>
          <cell r="D77" t="str">
            <v xml:space="preserve">316.00 0107         </v>
          </cell>
          <cell r="E77">
            <v>316</v>
          </cell>
          <cell r="F77" t="str">
            <v>Miscellaneous Power Plant Equipment</v>
          </cell>
          <cell r="H77">
            <v>1204187.6200000001</v>
          </cell>
          <cell r="J77">
            <v>-23200.519999999997</v>
          </cell>
          <cell r="L77">
            <v>1180987.1000000001</v>
          </cell>
          <cell r="N77">
            <v>-23200.53</v>
          </cell>
          <cell r="P77">
            <v>1157786.57</v>
          </cell>
          <cell r="R77">
            <v>678648</v>
          </cell>
          <cell r="T77">
            <v>2.46</v>
          </cell>
          <cell r="V77">
            <v>29338</v>
          </cell>
          <cell r="X77">
            <v>-23200.519999999997</v>
          </cell>
          <cell r="Z77">
            <v>-10</v>
          </cell>
          <cell r="AB77">
            <v>-2320.0519999999997</v>
          </cell>
          <cell r="AD77">
            <v>682465.42799999996</v>
          </cell>
          <cell r="AF77">
            <v>2.46</v>
          </cell>
          <cell r="AH77">
            <v>28767</v>
          </cell>
          <cell r="AJ77">
            <v>-23200.53</v>
          </cell>
          <cell r="AL77">
            <v>-10</v>
          </cell>
          <cell r="AN77">
            <v>-2320.0529999999999</v>
          </cell>
          <cell r="AP77">
            <v>685711.84499999997</v>
          </cell>
        </row>
        <row r="78">
          <cell r="A78">
            <v>0</v>
          </cell>
          <cell r="F78" t="str">
            <v>TOTAL HAYDEN</v>
          </cell>
          <cell r="H78">
            <v>81384009.900000006</v>
          </cell>
          <cell r="J78">
            <v>-615779.70000000007</v>
          </cell>
          <cell r="L78">
            <v>80768230.200000003</v>
          </cell>
          <cell r="N78">
            <v>-635463.11</v>
          </cell>
          <cell r="P78">
            <v>80132767.090000004</v>
          </cell>
          <cell r="R78">
            <v>39112443</v>
          </cell>
          <cell r="V78">
            <v>1997461</v>
          </cell>
          <cell r="X78">
            <v>-615779.70000000007</v>
          </cell>
          <cell r="AB78">
            <v>-72925.955999999991</v>
          </cell>
          <cell r="AD78">
            <v>40421198.344000004</v>
          </cell>
          <cell r="AH78">
            <v>1981413</v>
          </cell>
          <cell r="AJ78">
            <v>-635463.11</v>
          </cell>
          <cell r="AN78">
            <v>-75186.038</v>
          </cell>
          <cell r="AP78">
            <v>41691962.195999995</v>
          </cell>
        </row>
        <row r="79">
          <cell r="A79">
            <v>0</v>
          </cell>
        </row>
        <row r="80">
          <cell r="A80">
            <v>0</v>
          </cell>
          <cell r="F80" t="str">
            <v>HUNTER</v>
          </cell>
        </row>
        <row r="81">
          <cell r="A81" t="str">
            <v xml:space="preserve">310.20 0108         </v>
          </cell>
          <cell r="B81">
            <v>108</v>
          </cell>
          <cell r="C81" t="str">
            <v>ProdTrans</v>
          </cell>
          <cell r="D81" t="str">
            <v xml:space="preserve">310.20 0108         </v>
          </cell>
          <cell r="E81">
            <v>310.2</v>
          </cell>
          <cell r="F81" t="str">
            <v>Land Rights</v>
          </cell>
          <cell r="H81">
            <v>246337.54</v>
          </cell>
          <cell r="J81">
            <v>0</v>
          </cell>
          <cell r="L81">
            <v>246337.54</v>
          </cell>
          <cell r="N81">
            <v>0</v>
          </cell>
          <cell r="P81">
            <v>246337.54</v>
          </cell>
          <cell r="R81">
            <v>129260</v>
          </cell>
          <cell r="T81">
            <v>1.29</v>
          </cell>
          <cell r="V81">
            <v>3178</v>
          </cell>
          <cell r="X81">
            <v>0</v>
          </cell>
          <cell r="Z81">
            <v>0</v>
          </cell>
          <cell r="AB81">
            <v>0</v>
          </cell>
          <cell r="AD81">
            <v>132438</v>
          </cell>
          <cell r="AF81">
            <v>1.29</v>
          </cell>
          <cell r="AH81">
            <v>3178</v>
          </cell>
          <cell r="AJ81">
            <v>0</v>
          </cell>
          <cell r="AL81">
            <v>0</v>
          </cell>
          <cell r="AN81">
            <v>0</v>
          </cell>
          <cell r="AP81">
            <v>135616</v>
          </cell>
        </row>
        <row r="82">
          <cell r="A82" t="str">
            <v xml:space="preserve">311.00 0108         </v>
          </cell>
          <cell r="B82">
            <v>108</v>
          </cell>
          <cell r="C82" t="str">
            <v>ProdTrans</v>
          </cell>
          <cell r="D82" t="str">
            <v xml:space="preserve">311.00 0108         </v>
          </cell>
          <cell r="E82">
            <v>311</v>
          </cell>
          <cell r="F82" t="str">
            <v>Structures and Improvements</v>
          </cell>
          <cell r="H82">
            <v>206941130.49000001</v>
          </cell>
          <cell r="J82">
            <v>-617685.29000000015</v>
          </cell>
          <cell r="L82">
            <v>206323445.20000002</v>
          </cell>
          <cell r="N82">
            <v>-636405.47999999986</v>
          </cell>
          <cell r="P82">
            <v>205687039.72000003</v>
          </cell>
          <cell r="R82">
            <v>112578914</v>
          </cell>
          <cell r="T82">
            <v>1.51</v>
          </cell>
          <cell r="V82">
            <v>3120148</v>
          </cell>
          <cell r="X82">
            <v>-617685.29000000015</v>
          </cell>
          <cell r="Z82">
            <v>-30</v>
          </cell>
          <cell r="AB82">
            <v>-185305.58700000003</v>
          </cell>
          <cell r="AD82">
            <v>114896071.123</v>
          </cell>
          <cell r="AF82">
            <v>1.51</v>
          </cell>
          <cell r="AH82">
            <v>3110679</v>
          </cell>
          <cell r="AJ82">
            <v>-636405.47999999986</v>
          </cell>
          <cell r="AL82">
            <v>-30</v>
          </cell>
          <cell r="AN82">
            <v>-190921.64399999994</v>
          </cell>
          <cell r="AP82">
            <v>117179422.999</v>
          </cell>
        </row>
        <row r="83">
          <cell r="A83" t="str">
            <v xml:space="preserve">312.00 0108         </v>
          </cell>
          <cell r="B83">
            <v>108</v>
          </cell>
          <cell r="C83" t="str">
            <v>ProdTrans</v>
          </cell>
          <cell r="D83" t="str">
            <v xml:space="preserve">312.00 0108         </v>
          </cell>
          <cell r="E83">
            <v>312</v>
          </cell>
          <cell r="F83" t="str">
            <v>Boiler Plant Equipment</v>
          </cell>
          <cell r="H83">
            <v>632231547.27999997</v>
          </cell>
          <cell r="J83">
            <v>-5625583.3800000008</v>
          </cell>
          <cell r="L83">
            <v>626605963.89999998</v>
          </cell>
          <cell r="N83">
            <v>-5792087.2299999995</v>
          </cell>
          <cell r="P83">
            <v>620813876.66999996</v>
          </cell>
          <cell r="R83">
            <v>236747622</v>
          </cell>
          <cell r="T83">
            <v>1.83</v>
          </cell>
          <cell r="V83">
            <v>11518363</v>
          </cell>
          <cell r="X83">
            <v>-5625583.3800000008</v>
          </cell>
          <cell r="Z83">
            <v>-10</v>
          </cell>
          <cell r="AB83">
            <v>-562558.33800000011</v>
          </cell>
          <cell r="AD83">
            <v>242077843.28200001</v>
          </cell>
          <cell r="AF83">
            <v>1.83</v>
          </cell>
          <cell r="AH83">
            <v>11413892</v>
          </cell>
          <cell r="AJ83">
            <v>-5792087.2299999995</v>
          </cell>
          <cell r="AL83">
            <v>-10</v>
          </cell>
          <cell r="AN83">
            <v>-579208.723</v>
          </cell>
          <cell r="AP83">
            <v>247120439.32900003</v>
          </cell>
        </row>
        <row r="84">
          <cell r="A84" t="str">
            <v xml:space="preserve">314.00 0108         </v>
          </cell>
          <cell r="B84">
            <v>108</v>
          </cell>
          <cell r="C84" t="str">
            <v>ProdTrans</v>
          </cell>
          <cell r="D84" t="str">
            <v xml:space="preserve">314.00 0108         </v>
          </cell>
          <cell r="E84">
            <v>314</v>
          </cell>
          <cell r="F84" t="str">
            <v>Turbogenerator Units</v>
          </cell>
          <cell r="H84">
            <v>189228621.09999999</v>
          </cell>
          <cell r="J84">
            <v>-1453660.1600000001</v>
          </cell>
          <cell r="L84">
            <v>187774960.94</v>
          </cell>
          <cell r="N84">
            <v>-1513503.9399999997</v>
          </cell>
          <cell r="P84">
            <v>186261457</v>
          </cell>
          <cell r="R84">
            <v>57761424</v>
          </cell>
          <cell r="T84">
            <v>2.2599999999999998</v>
          </cell>
          <cell r="V84">
            <v>4260140</v>
          </cell>
          <cell r="X84">
            <v>-1453660.1600000001</v>
          </cell>
          <cell r="Z84">
            <v>-15</v>
          </cell>
          <cell r="AB84">
            <v>-218049.02400000003</v>
          </cell>
          <cell r="AD84">
            <v>60349854.816000007</v>
          </cell>
          <cell r="AF84">
            <v>2.2599999999999998</v>
          </cell>
          <cell r="AH84">
            <v>4226612</v>
          </cell>
          <cell r="AJ84">
            <v>-1513503.9399999997</v>
          </cell>
          <cell r="AL84">
            <v>-15</v>
          </cell>
          <cell r="AN84">
            <v>-227025.59099999993</v>
          </cell>
          <cell r="AP84">
            <v>62835937.285000011</v>
          </cell>
        </row>
        <row r="85">
          <cell r="A85" t="str">
            <v xml:space="preserve">315.00 0108         </v>
          </cell>
          <cell r="B85">
            <v>108</v>
          </cell>
          <cell r="C85" t="str">
            <v>ProdTrans</v>
          </cell>
          <cell r="D85" t="str">
            <v xml:space="preserve">315.00 0108         </v>
          </cell>
          <cell r="E85">
            <v>315</v>
          </cell>
          <cell r="F85" t="str">
            <v>Accessory Electric Equipment</v>
          </cell>
          <cell r="H85">
            <v>98505362.329999998</v>
          </cell>
          <cell r="J85">
            <v>-339546.5</v>
          </cell>
          <cell r="L85">
            <v>98165815.829999998</v>
          </cell>
          <cell r="N85">
            <v>-355139.13999999996</v>
          </cell>
          <cell r="P85">
            <v>97810676.689999998</v>
          </cell>
          <cell r="R85">
            <v>52502381</v>
          </cell>
          <cell r="T85">
            <v>1.49</v>
          </cell>
          <cell r="V85">
            <v>1465200</v>
          </cell>
          <cell r="X85">
            <v>-339546.5</v>
          </cell>
          <cell r="Z85">
            <v>-10</v>
          </cell>
          <cell r="AB85">
            <v>-33954.65</v>
          </cell>
          <cell r="AD85">
            <v>53594079.850000001</v>
          </cell>
          <cell r="AF85">
            <v>1.49</v>
          </cell>
          <cell r="AH85">
            <v>1460025</v>
          </cell>
          <cell r="AJ85">
            <v>-355139.13999999996</v>
          </cell>
          <cell r="AL85">
            <v>-10</v>
          </cell>
          <cell r="AN85">
            <v>-35513.913999999997</v>
          </cell>
          <cell r="AP85">
            <v>54663451.796000004</v>
          </cell>
        </row>
        <row r="86">
          <cell r="A86" t="str">
            <v xml:space="preserve">316.00 0108         </v>
          </cell>
          <cell r="B86">
            <v>108</v>
          </cell>
          <cell r="C86" t="str">
            <v>ProdTrans</v>
          </cell>
          <cell r="D86" t="str">
            <v xml:space="preserve">316.00 0108         </v>
          </cell>
          <cell r="E86">
            <v>316</v>
          </cell>
          <cell r="F86" t="str">
            <v>Miscellaneous Power Plant Equipment</v>
          </cell>
          <cell r="H86">
            <v>3645567.81</v>
          </cell>
          <cell r="J86">
            <v>-69221.059999999983</v>
          </cell>
          <cell r="L86">
            <v>3576346.75</v>
          </cell>
          <cell r="N86">
            <v>-69221.059999999983</v>
          </cell>
          <cell r="P86">
            <v>3507125.69</v>
          </cell>
          <cell r="R86">
            <v>1606519</v>
          </cell>
          <cell r="T86">
            <v>1.94</v>
          </cell>
          <cell r="V86">
            <v>70053</v>
          </cell>
          <cell r="X86">
            <v>-69221.059999999983</v>
          </cell>
          <cell r="Z86">
            <v>-10</v>
          </cell>
          <cell r="AB86">
            <v>-6922.1059999999989</v>
          </cell>
          <cell r="AD86">
            <v>1600428.834</v>
          </cell>
          <cell r="AF86">
            <v>1.94</v>
          </cell>
          <cell r="AH86">
            <v>68710</v>
          </cell>
          <cell r="AJ86">
            <v>-69221.059999999983</v>
          </cell>
          <cell r="AL86">
            <v>-10</v>
          </cell>
          <cell r="AN86">
            <v>-6922.1059999999989</v>
          </cell>
          <cell r="AP86">
            <v>1592995.6680000001</v>
          </cell>
        </row>
        <row r="87">
          <cell r="A87">
            <v>0</v>
          </cell>
          <cell r="F87" t="str">
            <v>TOTAL HUNTER</v>
          </cell>
          <cell r="H87">
            <v>1130798566.55</v>
          </cell>
          <cell r="J87">
            <v>-8105696.3900000006</v>
          </cell>
          <cell r="L87">
            <v>1122692870.1599998</v>
          </cell>
          <cell r="N87">
            <v>-8366356.8499999978</v>
          </cell>
          <cell r="P87">
            <v>1114326513.3099999</v>
          </cell>
          <cell r="R87">
            <v>461326120</v>
          </cell>
          <cell r="V87">
            <v>20437082</v>
          </cell>
          <cell r="X87">
            <v>-8105696.3900000006</v>
          </cell>
          <cell r="AB87">
            <v>-1006789.7050000003</v>
          </cell>
          <cell r="AD87">
            <v>472650715.90499997</v>
          </cell>
          <cell r="AH87">
            <v>20283096</v>
          </cell>
          <cell r="AJ87">
            <v>-8366356.8499999978</v>
          </cell>
          <cell r="AN87">
            <v>-1039591.9779999999</v>
          </cell>
          <cell r="AP87">
            <v>483527863.07700002</v>
          </cell>
        </row>
        <row r="88">
          <cell r="A88">
            <v>0</v>
          </cell>
        </row>
        <row r="89">
          <cell r="A89">
            <v>0</v>
          </cell>
          <cell r="F89" t="str">
            <v>HUNTINGTON</v>
          </cell>
        </row>
        <row r="90">
          <cell r="A90" t="str">
            <v xml:space="preserve">311.00 0109         </v>
          </cell>
          <cell r="B90">
            <v>109</v>
          </cell>
          <cell r="C90" t="str">
            <v>ProdTrans</v>
          </cell>
          <cell r="D90" t="str">
            <v xml:space="preserve">311.00 0109         </v>
          </cell>
          <cell r="E90">
            <v>311</v>
          </cell>
          <cell r="F90" t="str">
            <v>Structures and Improvements</v>
          </cell>
          <cell r="H90">
            <v>116716543.27</v>
          </cell>
          <cell r="J90">
            <v>-355506.82000000018</v>
          </cell>
          <cell r="L90">
            <v>116361036.45</v>
          </cell>
          <cell r="N90">
            <v>-366164.66000000009</v>
          </cell>
          <cell r="P90">
            <v>115994871.79000001</v>
          </cell>
          <cell r="R90">
            <v>59563288</v>
          </cell>
          <cell r="T90">
            <v>1.77</v>
          </cell>
          <cell r="V90">
            <v>2062737</v>
          </cell>
          <cell r="X90">
            <v>-355506.82000000018</v>
          </cell>
          <cell r="Z90">
            <v>-30</v>
          </cell>
          <cell r="AB90">
            <v>-106652.04600000005</v>
          </cell>
          <cell r="AD90">
            <v>61163866.134000003</v>
          </cell>
          <cell r="AF90">
            <v>1.77</v>
          </cell>
          <cell r="AH90">
            <v>2056350</v>
          </cell>
          <cell r="AJ90">
            <v>-366164.66000000009</v>
          </cell>
          <cell r="AL90">
            <v>-30</v>
          </cell>
          <cell r="AN90">
            <v>-109849.39800000003</v>
          </cell>
          <cell r="AP90">
            <v>62744202.076000005</v>
          </cell>
        </row>
        <row r="91">
          <cell r="A91" t="str">
            <v xml:space="preserve">312.00 0109         </v>
          </cell>
          <cell r="B91">
            <v>109</v>
          </cell>
          <cell r="C91" t="str">
            <v>ProdTrans</v>
          </cell>
          <cell r="D91" t="str">
            <v xml:space="preserve">312.00 0109         </v>
          </cell>
          <cell r="E91">
            <v>312</v>
          </cell>
          <cell r="F91" t="str">
            <v>Boiler Plant Equipment</v>
          </cell>
          <cell r="H91">
            <v>527118936.17000002</v>
          </cell>
          <cell r="J91">
            <v>-2542103.7700000009</v>
          </cell>
          <cell r="L91">
            <v>524576832.40000004</v>
          </cell>
          <cell r="N91">
            <v>-2677494.62</v>
          </cell>
          <cell r="P91">
            <v>521899337.78000003</v>
          </cell>
          <cell r="R91">
            <v>124574585</v>
          </cell>
          <cell r="T91">
            <v>2.63</v>
          </cell>
          <cell r="V91">
            <v>13829799</v>
          </cell>
          <cell r="X91">
            <v>-2542103.7700000009</v>
          </cell>
          <cell r="Z91">
            <v>-10</v>
          </cell>
          <cell r="AB91">
            <v>-254210.37700000009</v>
          </cell>
          <cell r="AD91">
            <v>135608069.85299999</v>
          </cell>
          <cell r="AF91">
            <v>2.63</v>
          </cell>
          <cell r="AH91">
            <v>13761162</v>
          </cell>
          <cell r="AJ91">
            <v>-2677494.62</v>
          </cell>
          <cell r="AL91">
            <v>-10</v>
          </cell>
          <cell r="AN91">
            <v>-267749.46200000006</v>
          </cell>
          <cell r="AP91">
            <v>146423987.77099997</v>
          </cell>
        </row>
        <row r="92">
          <cell r="A92" t="str">
            <v xml:space="preserve">314.00 0109         </v>
          </cell>
          <cell r="B92">
            <v>109</v>
          </cell>
          <cell r="C92" t="str">
            <v>ProdTrans</v>
          </cell>
          <cell r="D92" t="str">
            <v xml:space="preserve">314.00 0109         </v>
          </cell>
          <cell r="E92">
            <v>314</v>
          </cell>
          <cell r="F92" t="str">
            <v>Turbogenerator Units</v>
          </cell>
          <cell r="H92">
            <v>122867593.25</v>
          </cell>
          <cell r="J92">
            <v>-973763.61000000034</v>
          </cell>
          <cell r="L92">
            <v>121893829.64</v>
          </cell>
          <cell r="N92">
            <v>-1010005.2200000003</v>
          </cell>
          <cell r="P92">
            <v>120883824.42</v>
          </cell>
          <cell r="R92">
            <v>39389991</v>
          </cell>
          <cell r="T92">
            <v>2.5299999999999998</v>
          </cell>
          <cell r="V92">
            <v>3096232</v>
          </cell>
          <cell r="X92">
            <v>-973763.61000000034</v>
          </cell>
          <cell r="Z92">
            <v>-15</v>
          </cell>
          <cell r="AB92">
            <v>-146064.54150000005</v>
          </cell>
          <cell r="AD92">
            <v>41366394.848499998</v>
          </cell>
          <cell r="AF92">
            <v>2.5299999999999998</v>
          </cell>
          <cell r="AH92">
            <v>3071137</v>
          </cell>
          <cell r="AJ92">
            <v>-1010005.2200000003</v>
          </cell>
          <cell r="AL92">
            <v>-15</v>
          </cell>
          <cell r="AN92">
            <v>-151500.78300000005</v>
          </cell>
          <cell r="AP92">
            <v>43276025.8455</v>
          </cell>
        </row>
        <row r="93">
          <cell r="A93" t="str">
            <v xml:space="preserve">315.00 0109         </v>
          </cell>
          <cell r="B93">
            <v>109</v>
          </cell>
          <cell r="C93" t="str">
            <v>ProdTrans</v>
          </cell>
          <cell r="D93" t="str">
            <v xml:space="preserve">315.00 0109         </v>
          </cell>
          <cell r="E93">
            <v>315</v>
          </cell>
          <cell r="F93" t="str">
            <v>Accessory Electric Equipment</v>
          </cell>
          <cell r="H93">
            <v>46421368.829999998</v>
          </cell>
          <cell r="J93">
            <v>-135428.10000000003</v>
          </cell>
          <cell r="L93">
            <v>46285940.729999997</v>
          </cell>
          <cell r="N93">
            <v>-141266.82</v>
          </cell>
          <cell r="P93">
            <v>46144673.909999996</v>
          </cell>
          <cell r="R93">
            <v>19034731</v>
          </cell>
          <cell r="T93">
            <v>1.81</v>
          </cell>
          <cell r="V93">
            <v>839001</v>
          </cell>
          <cell r="X93">
            <v>-135428.10000000003</v>
          </cell>
          <cell r="Z93">
            <v>-10</v>
          </cell>
          <cell r="AB93">
            <v>-13542.810000000005</v>
          </cell>
          <cell r="AD93">
            <v>19724761.09</v>
          </cell>
          <cell r="AF93">
            <v>1.81</v>
          </cell>
          <cell r="AH93">
            <v>836497</v>
          </cell>
          <cell r="AJ93">
            <v>-141266.82</v>
          </cell>
          <cell r="AL93">
            <v>-10</v>
          </cell>
          <cell r="AN93">
            <v>-14126.682000000003</v>
          </cell>
          <cell r="AP93">
            <v>20405864.588</v>
          </cell>
        </row>
        <row r="94">
          <cell r="A94" t="str">
            <v xml:space="preserve">316.00 0109         </v>
          </cell>
          <cell r="B94">
            <v>109</v>
          </cell>
          <cell r="C94" t="str">
            <v>ProdTrans</v>
          </cell>
          <cell r="D94" t="str">
            <v xml:space="preserve">316.00 0109         </v>
          </cell>
          <cell r="E94">
            <v>316</v>
          </cell>
          <cell r="F94" t="str">
            <v>Miscellaneous Power Plant Equipment</v>
          </cell>
          <cell r="H94">
            <v>2717959.41</v>
          </cell>
          <cell r="J94">
            <v>-44684.62</v>
          </cell>
          <cell r="L94">
            <v>2673274.79</v>
          </cell>
          <cell r="N94">
            <v>-44684.61</v>
          </cell>
          <cell r="P94">
            <v>2628590.1800000002</v>
          </cell>
          <cell r="R94">
            <v>821110</v>
          </cell>
          <cell r="T94">
            <v>2.5499999999999998</v>
          </cell>
          <cell r="V94">
            <v>68738</v>
          </cell>
          <cell r="X94">
            <v>-44684.62</v>
          </cell>
          <cell r="Z94">
            <v>-10</v>
          </cell>
          <cell r="AB94">
            <v>-4468.4620000000004</v>
          </cell>
          <cell r="AD94">
            <v>840694.91799999995</v>
          </cell>
          <cell r="AF94">
            <v>2.5499999999999998</v>
          </cell>
          <cell r="AH94">
            <v>67599</v>
          </cell>
          <cell r="AJ94">
            <v>-44684.61</v>
          </cell>
          <cell r="AL94">
            <v>-10</v>
          </cell>
          <cell r="AN94">
            <v>-4468.4609999999993</v>
          </cell>
          <cell r="AP94">
            <v>859140.84699999995</v>
          </cell>
        </row>
        <row r="95">
          <cell r="A95">
            <v>0</v>
          </cell>
          <cell r="F95" t="str">
            <v>TOTAL HUNTINGTON</v>
          </cell>
          <cell r="H95">
            <v>815842400.93000007</v>
          </cell>
          <cell r="J95">
            <v>-4051486.9200000018</v>
          </cell>
          <cell r="L95">
            <v>811790914.00999999</v>
          </cell>
          <cell r="N95">
            <v>-4239615.9300000006</v>
          </cell>
          <cell r="P95">
            <v>807551298.07999992</v>
          </cell>
          <cell r="R95">
            <v>243383705</v>
          </cell>
          <cell r="V95">
            <v>19896507</v>
          </cell>
          <cell r="X95">
            <v>-4051486.9200000018</v>
          </cell>
          <cell r="AB95">
            <v>-524938.23650000023</v>
          </cell>
          <cell r="AD95">
            <v>258703786.84350002</v>
          </cell>
          <cell r="AH95">
            <v>19792745</v>
          </cell>
          <cell r="AJ95">
            <v>-4239615.9300000006</v>
          </cell>
          <cell r="AN95">
            <v>-547694.7860000002</v>
          </cell>
          <cell r="AP95">
            <v>273709221.12749994</v>
          </cell>
        </row>
        <row r="96">
          <cell r="A96">
            <v>0</v>
          </cell>
        </row>
        <row r="97">
          <cell r="A97">
            <v>0</v>
          </cell>
          <cell r="F97" t="str">
            <v>JAMES RIVER</v>
          </cell>
        </row>
        <row r="98">
          <cell r="A98" t="str">
            <v xml:space="preserve">311.00 0191         </v>
          </cell>
          <cell r="B98">
            <v>191</v>
          </cell>
          <cell r="C98" t="str">
            <v>ProdTrans</v>
          </cell>
          <cell r="D98" t="str">
            <v xml:space="preserve">311.00 0191         </v>
          </cell>
          <cell r="E98">
            <v>311</v>
          </cell>
          <cell r="F98" t="str">
            <v>Structures and Improvements</v>
          </cell>
          <cell r="H98">
            <v>5733734.1399999997</v>
          </cell>
          <cell r="J98">
            <v>-10744.5</v>
          </cell>
          <cell r="L98">
            <v>5722989.6399999997</v>
          </cell>
          <cell r="N98">
            <v>-11104.79</v>
          </cell>
          <cell r="P98">
            <v>5711884.8499999996</v>
          </cell>
          <cell r="R98">
            <v>4411588</v>
          </cell>
          <cell r="T98">
            <v>5.18</v>
          </cell>
          <cell r="V98">
            <v>296729</v>
          </cell>
          <cell r="X98">
            <v>-10744.5</v>
          </cell>
          <cell r="Z98">
            <v>-30</v>
          </cell>
          <cell r="AB98">
            <v>-3223.35</v>
          </cell>
          <cell r="AD98">
            <v>4694349.1500000004</v>
          </cell>
          <cell r="AF98">
            <v>5.18</v>
          </cell>
          <cell r="AH98">
            <v>296163</v>
          </cell>
          <cell r="AJ98">
            <v>-11104.79</v>
          </cell>
          <cell r="AL98">
            <v>-30</v>
          </cell>
          <cell r="AN98">
            <v>-3331.4369999999999</v>
          </cell>
          <cell r="AP98">
            <v>4976075.9230000004</v>
          </cell>
        </row>
        <row r="99">
          <cell r="A99" t="str">
            <v xml:space="preserve">312.00 0191         </v>
          </cell>
          <cell r="B99">
            <v>191</v>
          </cell>
          <cell r="C99" t="str">
            <v>ProdTrans</v>
          </cell>
          <cell r="D99" t="str">
            <v xml:space="preserve">312.00 0191         </v>
          </cell>
          <cell r="E99">
            <v>312</v>
          </cell>
          <cell r="F99" t="str">
            <v>Boiler Plant Equipment</v>
          </cell>
          <cell r="H99">
            <v>5798092.3600000003</v>
          </cell>
          <cell r="J99">
            <v>-38986.67</v>
          </cell>
          <cell r="L99">
            <v>5759105.6900000004</v>
          </cell>
          <cell r="N99">
            <v>-41658.61</v>
          </cell>
          <cell r="P99">
            <v>5717447.0800000001</v>
          </cell>
          <cell r="R99">
            <v>4457732</v>
          </cell>
          <cell r="T99">
            <v>5.25</v>
          </cell>
          <cell r="V99">
            <v>303376</v>
          </cell>
          <cell r="X99">
            <v>-38986.67</v>
          </cell>
          <cell r="Z99">
            <v>-10</v>
          </cell>
          <cell r="AB99">
            <v>-3898.6669999999995</v>
          </cell>
          <cell r="AD99">
            <v>4718222.6629999997</v>
          </cell>
          <cell r="AF99">
            <v>5.25</v>
          </cell>
          <cell r="AH99">
            <v>301260</v>
          </cell>
          <cell r="AJ99">
            <v>-41658.61</v>
          </cell>
          <cell r="AL99">
            <v>-10</v>
          </cell>
          <cell r="AN99">
            <v>-4165.8609999999999</v>
          </cell>
          <cell r="AP99">
            <v>4973658.1919999998</v>
          </cell>
        </row>
        <row r="100">
          <cell r="A100" t="str">
            <v xml:space="preserve">314.00 0191         </v>
          </cell>
          <cell r="B100">
            <v>191</v>
          </cell>
          <cell r="C100" t="str">
            <v>ProdTrans</v>
          </cell>
          <cell r="D100" t="str">
            <v xml:space="preserve">314.00 0191         </v>
          </cell>
          <cell r="E100">
            <v>314</v>
          </cell>
          <cell r="F100" t="str">
            <v>Turbogenerator Units</v>
          </cell>
          <cell r="H100">
            <v>18616437.710000001</v>
          </cell>
          <cell r="J100">
            <v>-151432.75</v>
          </cell>
          <cell r="L100">
            <v>18465004.960000001</v>
          </cell>
          <cell r="N100">
            <v>-162616.89000000001</v>
          </cell>
          <cell r="P100">
            <v>18302388.07</v>
          </cell>
          <cell r="R100">
            <v>14291857</v>
          </cell>
          <cell r="T100">
            <v>5.35</v>
          </cell>
          <cell r="V100">
            <v>991929</v>
          </cell>
          <cell r="X100">
            <v>-151432.75</v>
          </cell>
          <cell r="Z100">
            <v>-15</v>
          </cell>
          <cell r="AB100">
            <v>-22714.912499999999</v>
          </cell>
          <cell r="AD100">
            <v>15109638.3375</v>
          </cell>
          <cell r="AF100">
            <v>5.35</v>
          </cell>
          <cell r="AH100">
            <v>983528</v>
          </cell>
          <cell r="AJ100">
            <v>-162616.89000000001</v>
          </cell>
          <cell r="AL100">
            <v>-15</v>
          </cell>
          <cell r="AN100">
            <v>-24392.533500000001</v>
          </cell>
          <cell r="AP100">
            <v>15906156.913999999</v>
          </cell>
        </row>
        <row r="101">
          <cell r="A101" t="str">
            <v xml:space="preserve">315.00 0191         </v>
          </cell>
          <cell r="B101">
            <v>191</v>
          </cell>
          <cell r="C101" t="str">
            <v>ProdTrans</v>
          </cell>
          <cell r="D101" t="str">
            <v xml:space="preserve">315.00 0191         </v>
          </cell>
          <cell r="E101">
            <v>315</v>
          </cell>
          <cell r="F101" t="str">
            <v>Accessory Electric Equipment</v>
          </cell>
          <cell r="H101">
            <v>4302275.7699999996</v>
          </cell>
          <cell r="J101">
            <v>-7324.01</v>
          </cell>
          <cell r="L101">
            <v>4294951.76</v>
          </cell>
          <cell r="N101">
            <v>-7756.57</v>
          </cell>
          <cell r="P101">
            <v>4287195.1899999995</v>
          </cell>
          <cell r="R101">
            <v>3297379</v>
          </cell>
          <cell r="T101">
            <v>5.2</v>
          </cell>
          <cell r="V101">
            <v>223528</v>
          </cell>
          <cell r="X101">
            <v>-7324.01</v>
          </cell>
          <cell r="Z101">
            <v>-10</v>
          </cell>
          <cell r="AB101">
            <v>-732.40100000000007</v>
          </cell>
          <cell r="AD101">
            <v>3512850.5890000002</v>
          </cell>
          <cell r="AF101">
            <v>5.2</v>
          </cell>
          <cell r="AH101">
            <v>223136</v>
          </cell>
          <cell r="AJ101">
            <v>-7756.57</v>
          </cell>
          <cell r="AL101">
            <v>-10</v>
          </cell>
          <cell r="AN101">
            <v>-775.65699999999993</v>
          </cell>
          <cell r="AP101">
            <v>3727454.3620000002</v>
          </cell>
        </row>
        <row r="102">
          <cell r="A102">
            <v>0</v>
          </cell>
          <cell r="F102" t="str">
            <v>TOTAL JAMES RIVER</v>
          </cell>
          <cell r="H102">
            <v>34450539.980000004</v>
          </cell>
          <cell r="J102">
            <v>-208487.93</v>
          </cell>
          <cell r="L102">
            <v>34242052.049999997</v>
          </cell>
          <cell r="N102">
            <v>-223136.86000000002</v>
          </cell>
          <cell r="P102">
            <v>34018915.189999998</v>
          </cell>
          <cell r="R102">
            <v>26458556</v>
          </cell>
          <cell r="V102">
            <v>1815562</v>
          </cell>
          <cell r="X102">
            <v>-208487.93</v>
          </cell>
          <cell r="AB102">
            <v>-30569.3305</v>
          </cell>
          <cell r="AD102">
            <v>28035060.739500001</v>
          </cell>
          <cell r="AH102">
            <v>1804087</v>
          </cell>
          <cell r="AJ102">
            <v>-223136.86000000002</v>
          </cell>
          <cell r="AN102">
            <v>-32665.488499999999</v>
          </cell>
          <cell r="AP102">
            <v>29583345.390999999</v>
          </cell>
        </row>
        <row r="103">
          <cell r="A103">
            <v>0</v>
          </cell>
        </row>
        <row r="104">
          <cell r="A104">
            <v>0</v>
          </cell>
          <cell r="F104" t="str">
            <v>JIM BRIDGER</v>
          </cell>
        </row>
        <row r="105">
          <cell r="A105" t="str">
            <v xml:space="preserve">310.20 0110         </v>
          </cell>
          <cell r="B105">
            <v>110</v>
          </cell>
          <cell r="C105" t="str">
            <v>ProdTrans</v>
          </cell>
          <cell r="D105" t="str">
            <v xml:space="preserve">310.20 0110         </v>
          </cell>
          <cell r="E105">
            <v>310.2</v>
          </cell>
          <cell r="F105" t="str">
            <v>Land Rights</v>
          </cell>
          <cell r="H105">
            <v>281111.09999999998</v>
          </cell>
          <cell r="J105">
            <v>0</v>
          </cell>
          <cell r="L105">
            <v>281111.09999999998</v>
          </cell>
          <cell r="N105">
            <v>0</v>
          </cell>
          <cell r="P105">
            <v>281111.09999999998</v>
          </cell>
          <cell r="R105">
            <v>177737</v>
          </cell>
          <cell r="T105">
            <v>1.25</v>
          </cell>
          <cell r="V105">
            <v>3514</v>
          </cell>
          <cell r="X105">
            <v>0</v>
          </cell>
          <cell r="Z105">
            <v>0</v>
          </cell>
          <cell r="AB105">
            <v>0</v>
          </cell>
          <cell r="AD105">
            <v>181251</v>
          </cell>
          <cell r="AF105">
            <v>1.25</v>
          </cell>
          <cell r="AH105">
            <v>3514</v>
          </cell>
          <cell r="AJ105">
            <v>0</v>
          </cell>
          <cell r="AL105">
            <v>0</v>
          </cell>
          <cell r="AN105">
            <v>0</v>
          </cell>
          <cell r="AP105">
            <v>184765</v>
          </cell>
        </row>
        <row r="106">
          <cell r="A106" t="str">
            <v xml:space="preserve">311.00 0110         </v>
          </cell>
          <cell r="B106">
            <v>110</v>
          </cell>
          <cell r="C106" t="str">
            <v>ProdTrans</v>
          </cell>
          <cell r="D106" t="str">
            <v xml:space="preserve">311.00 0110         </v>
          </cell>
          <cell r="E106">
            <v>311</v>
          </cell>
          <cell r="F106" t="str">
            <v>Structures and Improvements</v>
          </cell>
          <cell r="H106">
            <v>140256250.56</v>
          </cell>
          <cell r="J106">
            <v>-453602.04000000004</v>
          </cell>
          <cell r="L106">
            <v>139802648.52000001</v>
          </cell>
          <cell r="N106">
            <v>-467091.2699999999</v>
          </cell>
          <cell r="P106">
            <v>139335557.25</v>
          </cell>
          <cell r="R106">
            <v>87044687</v>
          </cell>
          <cell r="T106">
            <v>1.58</v>
          </cell>
          <cell r="V106">
            <v>2212465</v>
          </cell>
          <cell r="X106">
            <v>-453602.04000000004</v>
          </cell>
          <cell r="Z106">
            <v>-30</v>
          </cell>
          <cell r="AB106">
            <v>-136080.61200000002</v>
          </cell>
          <cell r="AD106">
            <v>88667469.34799999</v>
          </cell>
          <cell r="AF106">
            <v>1.58</v>
          </cell>
          <cell r="AH106">
            <v>2205192</v>
          </cell>
          <cell r="AJ106">
            <v>-467091.2699999999</v>
          </cell>
          <cell r="AL106">
            <v>-30</v>
          </cell>
          <cell r="AN106">
            <v>-140127.38099999996</v>
          </cell>
          <cell r="AP106">
            <v>90265442.696999997</v>
          </cell>
        </row>
        <row r="107">
          <cell r="A107" t="str">
            <v xml:space="preserve">312.00 0110         </v>
          </cell>
          <cell r="B107">
            <v>110</v>
          </cell>
          <cell r="C107" t="str">
            <v>ProdTrans</v>
          </cell>
          <cell r="D107" t="str">
            <v xml:space="preserve">312.00 0110         </v>
          </cell>
          <cell r="E107">
            <v>312</v>
          </cell>
          <cell r="F107" t="str">
            <v>Boiler Plant Equipment</v>
          </cell>
          <cell r="H107">
            <v>675358589.64999998</v>
          </cell>
          <cell r="J107">
            <v>-6063355.0499999998</v>
          </cell>
          <cell r="L107">
            <v>669295234.60000002</v>
          </cell>
          <cell r="N107">
            <v>-6230578.1700000009</v>
          </cell>
          <cell r="P107">
            <v>663064656.43000007</v>
          </cell>
          <cell r="R107">
            <v>293188983</v>
          </cell>
          <cell r="T107">
            <v>2.02</v>
          </cell>
          <cell r="V107">
            <v>13581004</v>
          </cell>
          <cell r="X107">
            <v>-6063355.0499999998</v>
          </cell>
          <cell r="Z107">
            <v>-10</v>
          </cell>
          <cell r="AB107">
            <v>-606335.505</v>
          </cell>
          <cell r="AD107">
            <v>300100296.44499999</v>
          </cell>
          <cell r="AF107">
            <v>2.02</v>
          </cell>
          <cell r="AH107">
            <v>13456835</v>
          </cell>
          <cell r="AJ107">
            <v>-6230578.1700000009</v>
          </cell>
          <cell r="AL107">
            <v>-10</v>
          </cell>
          <cell r="AN107">
            <v>-623057.81700000016</v>
          </cell>
          <cell r="AP107">
            <v>306703495.458</v>
          </cell>
        </row>
        <row r="108">
          <cell r="A108" t="str">
            <v xml:space="preserve">314.00 0110         </v>
          </cell>
          <cell r="B108">
            <v>110</v>
          </cell>
          <cell r="C108" t="str">
            <v>ProdTrans</v>
          </cell>
          <cell r="D108" t="str">
            <v xml:space="preserve">314.00 0110         </v>
          </cell>
          <cell r="E108">
            <v>314</v>
          </cell>
          <cell r="F108" t="str">
            <v>Turbogenerator Units</v>
          </cell>
          <cell r="H108">
            <v>175249865.94</v>
          </cell>
          <cell r="J108">
            <v>-1515723.39</v>
          </cell>
          <cell r="L108">
            <v>173734142.55000001</v>
          </cell>
          <cell r="N108">
            <v>-1572304.4200000002</v>
          </cell>
          <cell r="P108">
            <v>172161838.13000003</v>
          </cell>
          <cell r="R108">
            <v>69160935</v>
          </cell>
          <cell r="T108">
            <v>2.35</v>
          </cell>
          <cell r="V108">
            <v>4100562</v>
          </cell>
          <cell r="X108">
            <v>-1515723.39</v>
          </cell>
          <cell r="Z108">
            <v>-15</v>
          </cell>
          <cell r="AB108">
            <v>-227358.50849999997</v>
          </cell>
          <cell r="AD108">
            <v>71518415.101500005</v>
          </cell>
          <cell r="AF108">
            <v>2.35</v>
          </cell>
          <cell r="AH108">
            <v>4064278</v>
          </cell>
          <cell r="AJ108">
            <v>-1572304.4200000002</v>
          </cell>
          <cell r="AL108">
            <v>-15</v>
          </cell>
          <cell r="AN108">
            <v>-235845.663</v>
          </cell>
          <cell r="AP108">
            <v>73774543.0185</v>
          </cell>
        </row>
        <row r="109">
          <cell r="A109" t="str">
            <v xml:space="preserve">315.00 0110         </v>
          </cell>
          <cell r="B109">
            <v>110</v>
          </cell>
          <cell r="C109" t="str">
            <v>ProdTrans</v>
          </cell>
          <cell r="D109" t="str">
            <v xml:space="preserve">315.00 0110         </v>
          </cell>
          <cell r="E109">
            <v>315</v>
          </cell>
          <cell r="F109" t="str">
            <v>Accessory Electric Equipment</v>
          </cell>
          <cell r="H109">
            <v>58882346.939999998</v>
          </cell>
          <cell r="J109">
            <v>-239598.99999999994</v>
          </cell>
          <cell r="L109">
            <v>58642747.939999998</v>
          </cell>
          <cell r="N109">
            <v>-249884.35999999996</v>
          </cell>
          <cell r="P109">
            <v>58392863.579999998</v>
          </cell>
          <cell r="R109">
            <v>35406510</v>
          </cell>
          <cell r="T109">
            <v>1.49</v>
          </cell>
          <cell r="V109">
            <v>875562</v>
          </cell>
          <cell r="X109">
            <v>-239598.99999999994</v>
          </cell>
          <cell r="Z109">
            <v>-10</v>
          </cell>
          <cell r="AB109">
            <v>-23959.899999999994</v>
          </cell>
          <cell r="AD109">
            <v>36018513.100000001</v>
          </cell>
          <cell r="AF109">
            <v>1.49</v>
          </cell>
          <cell r="AH109">
            <v>871915</v>
          </cell>
          <cell r="AJ109">
            <v>-249884.35999999996</v>
          </cell>
          <cell r="AL109">
            <v>-10</v>
          </cell>
          <cell r="AN109">
            <v>-24988.435999999998</v>
          </cell>
          <cell r="AP109">
            <v>36615555.304000005</v>
          </cell>
        </row>
        <row r="110">
          <cell r="A110" t="str">
            <v xml:space="preserve">316.00 0110         </v>
          </cell>
          <cell r="B110">
            <v>110</v>
          </cell>
          <cell r="C110" t="str">
            <v>ProdTrans</v>
          </cell>
          <cell r="D110" t="str">
            <v xml:space="preserve">316.00 0110         </v>
          </cell>
          <cell r="E110">
            <v>316</v>
          </cell>
          <cell r="F110" t="str">
            <v>Miscellaneous Power Plant Equipment</v>
          </cell>
          <cell r="H110">
            <v>3722954.18</v>
          </cell>
          <cell r="J110">
            <v>-71241.69</v>
          </cell>
          <cell r="L110">
            <v>3651712.49</v>
          </cell>
          <cell r="N110">
            <v>-71241.69</v>
          </cell>
          <cell r="P110">
            <v>3580470.8000000003</v>
          </cell>
          <cell r="R110">
            <v>1789680</v>
          </cell>
          <cell r="T110">
            <v>1.95</v>
          </cell>
          <cell r="V110">
            <v>71903</v>
          </cell>
          <cell r="X110">
            <v>-71241.69</v>
          </cell>
          <cell r="Z110">
            <v>-10</v>
          </cell>
          <cell r="AB110">
            <v>-7124.1689999999999</v>
          </cell>
          <cell r="AD110">
            <v>1783217.1410000001</v>
          </cell>
          <cell r="AF110">
            <v>1.95</v>
          </cell>
          <cell r="AH110">
            <v>70514</v>
          </cell>
          <cell r="AJ110">
            <v>-71241.69</v>
          </cell>
          <cell r="AL110">
            <v>-10</v>
          </cell>
          <cell r="AN110">
            <v>-7124.1689999999999</v>
          </cell>
          <cell r="AP110">
            <v>1775365.2820000001</v>
          </cell>
        </row>
        <row r="111">
          <cell r="A111">
            <v>0</v>
          </cell>
          <cell r="F111" t="str">
            <v>TOTAL JIM BRIDGER</v>
          </cell>
          <cell r="H111">
            <v>1053751118.37</v>
          </cell>
          <cell r="J111">
            <v>-8343521.1699999999</v>
          </cell>
          <cell r="L111">
            <v>1045407597.2</v>
          </cell>
          <cell r="N111">
            <v>-8591099.9100000001</v>
          </cell>
          <cell r="P111">
            <v>1036816497.2900001</v>
          </cell>
          <cell r="R111">
            <v>486768532</v>
          </cell>
          <cell r="V111">
            <v>20845010</v>
          </cell>
          <cell r="X111">
            <v>-8343521.1699999999</v>
          </cell>
          <cell r="AB111">
            <v>-1000858.6945000001</v>
          </cell>
          <cell r="AD111">
            <v>498269162.13550001</v>
          </cell>
          <cell r="AH111">
            <v>20672248</v>
          </cell>
          <cell r="AJ111">
            <v>-8591099.9100000001</v>
          </cell>
          <cell r="AN111">
            <v>-1031143.466</v>
          </cell>
          <cell r="AP111">
            <v>509319166.75949997</v>
          </cell>
        </row>
        <row r="112">
          <cell r="A112">
            <v>0</v>
          </cell>
        </row>
        <row r="113">
          <cell r="A113">
            <v>0</v>
          </cell>
          <cell r="F113" t="str">
            <v>NAUGHTON</v>
          </cell>
        </row>
        <row r="114">
          <cell r="A114" t="str">
            <v xml:space="preserve">310.20 0111         </v>
          </cell>
          <cell r="B114">
            <v>111</v>
          </cell>
          <cell r="C114" t="str">
            <v>ProdTrans</v>
          </cell>
          <cell r="D114" t="str">
            <v xml:space="preserve">310.20 0111         </v>
          </cell>
          <cell r="E114">
            <v>310.2</v>
          </cell>
          <cell r="F114" t="str">
            <v>Land Rights</v>
          </cell>
          <cell r="H114">
            <v>15015.87</v>
          </cell>
          <cell r="J114">
            <v>0</v>
          </cell>
          <cell r="L114">
            <v>15015.87</v>
          </cell>
          <cell r="N114">
            <v>0</v>
          </cell>
          <cell r="P114">
            <v>15015.87</v>
          </cell>
          <cell r="R114">
            <v>11039</v>
          </cell>
          <cell r="T114">
            <v>1.39</v>
          </cell>
          <cell r="V114">
            <v>209</v>
          </cell>
          <cell r="X114">
            <v>0</v>
          </cell>
          <cell r="Z114">
            <v>0</v>
          </cell>
          <cell r="AB114">
            <v>0</v>
          </cell>
          <cell r="AD114">
            <v>11248</v>
          </cell>
          <cell r="AF114">
            <v>1.39</v>
          </cell>
          <cell r="AH114">
            <v>209</v>
          </cell>
          <cell r="AJ114">
            <v>0</v>
          </cell>
          <cell r="AL114">
            <v>0</v>
          </cell>
          <cell r="AN114">
            <v>0</v>
          </cell>
          <cell r="AP114">
            <v>11457</v>
          </cell>
        </row>
        <row r="115">
          <cell r="A115" t="str">
            <v xml:space="preserve">311.00 0111         </v>
          </cell>
          <cell r="B115">
            <v>111</v>
          </cell>
          <cell r="C115" t="str">
            <v>ProdTrans</v>
          </cell>
          <cell r="D115" t="str">
            <v xml:space="preserve">311.00 0111         </v>
          </cell>
          <cell r="E115">
            <v>311</v>
          </cell>
          <cell r="F115" t="str">
            <v>Structures and Improvements</v>
          </cell>
          <cell r="H115">
            <v>70399222.079999998</v>
          </cell>
          <cell r="J115">
            <v>-181827.88999999996</v>
          </cell>
          <cell r="L115">
            <v>70217394.189999998</v>
          </cell>
          <cell r="N115">
            <v>-187556.09999999989</v>
          </cell>
          <cell r="P115">
            <v>70029838.090000004</v>
          </cell>
          <cell r="R115">
            <v>36837724</v>
          </cell>
          <cell r="T115">
            <v>2.63</v>
          </cell>
          <cell r="V115">
            <v>1849109</v>
          </cell>
          <cell r="X115">
            <v>-181827.88999999996</v>
          </cell>
          <cell r="Z115">
            <v>-30</v>
          </cell>
          <cell r="AB115">
            <v>-54548.366999999984</v>
          </cell>
          <cell r="AD115">
            <v>38450456.743000001</v>
          </cell>
          <cell r="AF115">
            <v>2.63</v>
          </cell>
          <cell r="AH115">
            <v>1844251</v>
          </cell>
          <cell r="AJ115">
            <v>-187556.09999999989</v>
          </cell>
          <cell r="AL115">
            <v>-30</v>
          </cell>
          <cell r="AN115">
            <v>-56266.829999999965</v>
          </cell>
          <cell r="AP115">
            <v>40050884.813000001</v>
          </cell>
        </row>
        <row r="116">
          <cell r="A116" t="str">
            <v xml:space="preserve">312.00 0111         </v>
          </cell>
          <cell r="B116">
            <v>111</v>
          </cell>
          <cell r="C116" t="str">
            <v>ProdTrans</v>
          </cell>
          <cell r="D116" t="str">
            <v xml:space="preserve">312.00 0111         </v>
          </cell>
          <cell r="E116">
            <v>312</v>
          </cell>
          <cell r="F116" t="str">
            <v>Boiler Plant Equipment</v>
          </cell>
          <cell r="H116">
            <v>443090329.81</v>
          </cell>
          <cell r="J116">
            <v>-2550716.2000000002</v>
          </cell>
          <cell r="L116">
            <v>440539613.61000001</v>
          </cell>
          <cell r="N116">
            <v>-2660476.59</v>
          </cell>
          <cell r="P116">
            <v>437879137.02000004</v>
          </cell>
          <cell r="R116">
            <v>132342952</v>
          </cell>
          <cell r="T116">
            <v>2.82</v>
          </cell>
          <cell r="V116">
            <v>12459182</v>
          </cell>
          <cell r="X116">
            <v>-2550716.2000000002</v>
          </cell>
          <cell r="Z116">
            <v>-10</v>
          </cell>
          <cell r="AB116">
            <v>-255071.62</v>
          </cell>
          <cell r="AD116">
            <v>141996346.18000001</v>
          </cell>
          <cell r="AF116">
            <v>2.82</v>
          </cell>
          <cell r="AH116">
            <v>12385704</v>
          </cell>
          <cell r="AJ116">
            <v>-2660476.59</v>
          </cell>
          <cell r="AL116">
            <v>-10</v>
          </cell>
          <cell r="AN116">
            <v>-266047.65899999999</v>
          </cell>
          <cell r="AP116">
            <v>151455525.93099999</v>
          </cell>
        </row>
        <row r="117">
          <cell r="A117" t="str">
            <v xml:space="preserve">314.00 0111         </v>
          </cell>
          <cell r="B117">
            <v>111</v>
          </cell>
          <cell r="C117" t="str">
            <v>ProdTrans</v>
          </cell>
          <cell r="D117" t="str">
            <v xml:space="preserve">314.00 0111         </v>
          </cell>
          <cell r="E117">
            <v>314</v>
          </cell>
          <cell r="F117" t="str">
            <v>Turbogenerator Units</v>
          </cell>
          <cell r="H117">
            <v>76375657.129999995</v>
          </cell>
          <cell r="J117">
            <v>-630187.02999999991</v>
          </cell>
          <cell r="L117">
            <v>75745470.099999994</v>
          </cell>
          <cell r="N117">
            <v>-653185.20000000019</v>
          </cell>
          <cell r="P117">
            <v>75092284.899999991</v>
          </cell>
          <cell r="R117">
            <v>30448941</v>
          </cell>
          <cell r="T117">
            <v>3.09</v>
          </cell>
          <cell r="V117">
            <v>2350271</v>
          </cell>
          <cell r="X117">
            <v>-630187.02999999991</v>
          </cell>
          <cell r="Z117">
            <v>-15</v>
          </cell>
          <cell r="AB117">
            <v>-94528.054499999998</v>
          </cell>
          <cell r="AD117">
            <v>32074496.9155</v>
          </cell>
          <cell r="AF117">
            <v>3.09</v>
          </cell>
          <cell r="AH117">
            <v>2330443</v>
          </cell>
          <cell r="AJ117">
            <v>-653185.20000000019</v>
          </cell>
          <cell r="AL117">
            <v>-15</v>
          </cell>
          <cell r="AN117">
            <v>-97977.780000000042</v>
          </cell>
          <cell r="AP117">
            <v>33653776.935499996</v>
          </cell>
        </row>
        <row r="118">
          <cell r="A118" t="str">
            <v xml:space="preserve">315.00 0111         </v>
          </cell>
          <cell r="B118">
            <v>111</v>
          </cell>
          <cell r="C118" t="str">
            <v>ProdTrans</v>
          </cell>
          <cell r="D118" t="str">
            <v xml:space="preserve">315.00 0111         </v>
          </cell>
          <cell r="E118">
            <v>315</v>
          </cell>
          <cell r="F118" t="str">
            <v>Accessory Electric Equipment</v>
          </cell>
          <cell r="H118">
            <v>23006767.68</v>
          </cell>
          <cell r="J118">
            <v>-81084.979999999967</v>
          </cell>
          <cell r="L118">
            <v>22925682.699999999</v>
          </cell>
          <cell r="N118">
            <v>-84667.79</v>
          </cell>
          <cell r="P118">
            <v>22841014.91</v>
          </cell>
          <cell r="R118">
            <v>11920358</v>
          </cell>
          <cell r="T118">
            <v>2.37</v>
          </cell>
          <cell r="V118">
            <v>544300</v>
          </cell>
          <cell r="X118">
            <v>-81084.979999999967</v>
          </cell>
          <cell r="Z118">
            <v>-10</v>
          </cell>
          <cell r="AB118">
            <v>-8108.4979999999969</v>
          </cell>
          <cell r="AD118">
            <v>12375464.522</v>
          </cell>
          <cell r="AF118">
            <v>2.37</v>
          </cell>
          <cell r="AH118">
            <v>542335</v>
          </cell>
          <cell r="AJ118">
            <v>-84667.79</v>
          </cell>
          <cell r="AL118">
            <v>-10</v>
          </cell>
          <cell r="AN118">
            <v>-8466.7789999999986</v>
          </cell>
          <cell r="AP118">
            <v>12824664.953000002</v>
          </cell>
        </row>
        <row r="119">
          <cell r="A119" t="str">
            <v xml:space="preserve">316.00 0111         </v>
          </cell>
          <cell r="B119">
            <v>111</v>
          </cell>
          <cell r="C119" t="str">
            <v>ProdTrans</v>
          </cell>
          <cell r="D119" t="str">
            <v xml:space="preserve">316.00 0111         </v>
          </cell>
          <cell r="E119">
            <v>316</v>
          </cell>
          <cell r="F119" t="str">
            <v>Miscellaneous Power Plant Equipment</v>
          </cell>
          <cell r="H119">
            <v>2011397.3</v>
          </cell>
          <cell r="J119">
            <v>-35165.389999999992</v>
          </cell>
          <cell r="L119">
            <v>1976231.9100000001</v>
          </cell>
          <cell r="N119">
            <v>-35165.389999999992</v>
          </cell>
          <cell r="P119">
            <v>1941066.5200000003</v>
          </cell>
          <cell r="R119">
            <v>640479</v>
          </cell>
          <cell r="T119">
            <v>2.75</v>
          </cell>
          <cell r="V119">
            <v>54830</v>
          </cell>
          <cell r="X119">
            <v>-35165.389999999992</v>
          </cell>
          <cell r="Z119">
            <v>-10</v>
          </cell>
          <cell r="AB119">
            <v>-3516.5389999999989</v>
          </cell>
          <cell r="AD119">
            <v>656627.071</v>
          </cell>
          <cell r="AF119">
            <v>2.75</v>
          </cell>
          <cell r="AH119">
            <v>53863</v>
          </cell>
          <cell r="AJ119">
            <v>-35165.389999999992</v>
          </cell>
          <cell r="AL119">
            <v>-10</v>
          </cell>
          <cell r="AN119">
            <v>-3516.5389999999989</v>
          </cell>
          <cell r="AP119">
            <v>671808.14199999999</v>
          </cell>
        </row>
        <row r="120">
          <cell r="A120">
            <v>0</v>
          </cell>
          <cell r="F120" t="str">
            <v>TOTAL NAUGHTON</v>
          </cell>
          <cell r="H120">
            <v>614898389.86999989</v>
          </cell>
          <cell r="J120">
            <v>-3478981.49</v>
          </cell>
          <cell r="L120">
            <v>611419408.38</v>
          </cell>
          <cell r="N120">
            <v>-3621051.0700000003</v>
          </cell>
          <cell r="P120">
            <v>607798357.30999994</v>
          </cell>
          <cell r="R120">
            <v>212201493</v>
          </cell>
          <cell r="V120">
            <v>17257901</v>
          </cell>
          <cell r="X120">
            <v>-3478981.49</v>
          </cell>
          <cell r="AB120">
            <v>-415773.07849999995</v>
          </cell>
          <cell r="AD120">
            <v>225564639.43150005</v>
          </cell>
          <cell r="AH120">
            <v>17156805</v>
          </cell>
          <cell r="AJ120">
            <v>-3621051.0700000003</v>
          </cell>
          <cell r="AN120">
            <v>-432275.58699999994</v>
          </cell>
          <cell r="AP120">
            <v>238668117.77449998</v>
          </cell>
        </row>
        <row r="121">
          <cell r="A121">
            <v>0</v>
          </cell>
        </row>
        <row r="122">
          <cell r="A122">
            <v>0</v>
          </cell>
          <cell r="F122" t="str">
            <v>WYODAK</v>
          </cell>
        </row>
        <row r="123">
          <cell r="A123" t="str">
            <v xml:space="preserve">310.20 0112         </v>
          </cell>
          <cell r="B123">
            <v>112</v>
          </cell>
          <cell r="C123" t="str">
            <v>ProdTrans</v>
          </cell>
          <cell r="D123" t="str">
            <v xml:space="preserve">310.20 0112         </v>
          </cell>
          <cell r="E123">
            <v>310.2</v>
          </cell>
          <cell r="F123" t="str">
            <v>Land Rights</v>
          </cell>
          <cell r="H123">
            <v>164796.79999999999</v>
          </cell>
          <cell r="J123">
            <v>0</v>
          </cell>
          <cell r="L123">
            <v>164796.79999999999</v>
          </cell>
          <cell r="N123">
            <v>0</v>
          </cell>
          <cell r="P123">
            <v>164796.79999999999</v>
          </cell>
          <cell r="R123">
            <v>87054</v>
          </cell>
          <cell r="T123">
            <v>1.42</v>
          </cell>
          <cell r="V123">
            <v>2340</v>
          </cell>
          <cell r="X123">
            <v>0</v>
          </cell>
          <cell r="Z123">
            <v>0</v>
          </cell>
          <cell r="AB123">
            <v>0</v>
          </cell>
          <cell r="AD123">
            <v>89394</v>
          </cell>
          <cell r="AF123">
            <v>1.42</v>
          </cell>
          <cell r="AH123">
            <v>2340</v>
          </cell>
          <cell r="AJ123">
            <v>0</v>
          </cell>
          <cell r="AL123">
            <v>0</v>
          </cell>
          <cell r="AN123">
            <v>0</v>
          </cell>
          <cell r="AP123">
            <v>91734</v>
          </cell>
        </row>
        <row r="124">
          <cell r="A124" t="str">
            <v xml:space="preserve">311.00 0112         </v>
          </cell>
          <cell r="B124">
            <v>112</v>
          </cell>
          <cell r="C124" t="str">
            <v>ProdTrans</v>
          </cell>
          <cell r="D124" t="str">
            <v xml:space="preserve">311.00 0112         </v>
          </cell>
          <cell r="E124">
            <v>311</v>
          </cell>
          <cell r="F124" t="str">
            <v>Structures and Improvements</v>
          </cell>
          <cell r="H124">
            <v>51317577.18</v>
          </cell>
          <cell r="J124">
            <v>-156684.96999999997</v>
          </cell>
          <cell r="L124">
            <v>51160892.210000001</v>
          </cell>
          <cell r="N124">
            <v>-161398.66000000003</v>
          </cell>
          <cell r="P124">
            <v>50999493.550000004</v>
          </cell>
          <cell r="R124">
            <v>26663441</v>
          </cell>
          <cell r="T124">
            <v>1.51</v>
          </cell>
          <cell r="V124">
            <v>773712</v>
          </cell>
          <cell r="X124">
            <v>-156684.96999999997</v>
          </cell>
          <cell r="Z124">
            <v>-30</v>
          </cell>
          <cell r="AB124">
            <v>-47005.490999999995</v>
          </cell>
          <cell r="AD124">
            <v>27233462.539000001</v>
          </cell>
          <cell r="AF124">
            <v>1.51</v>
          </cell>
          <cell r="AH124">
            <v>771311</v>
          </cell>
          <cell r="AJ124">
            <v>-161398.66000000003</v>
          </cell>
          <cell r="AL124">
            <v>-30</v>
          </cell>
          <cell r="AN124">
            <v>-48419.598000000005</v>
          </cell>
          <cell r="AP124">
            <v>27794955.280999999</v>
          </cell>
        </row>
        <row r="125">
          <cell r="A125" t="str">
            <v xml:space="preserve">312.00 0112         </v>
          </cell>
          <cell r="B125">
            <v>112</v>
          </cell>
          <cell r="C125" t="str">
            <v>ProdTrans</v>
          </cell>
          <cell r="D125" t="str">
            <v xml:space="preserve">312.00 0112         </v>
          </cell>
          <cell r="E125">
            <v>312</v>
          </cell>
          <cell r="F125" t="str">
            <v>Boiler Plant Equipment</v>
          </cell>
          <cell r="H125">
            <v>300866077.38</v>
          </cell>
          <cell r="J125">
            <v>-2117535.21</v>
          </cell>
          <cell r="L125">
            <v>298748542.17000002</v>
          </cell>
          <cell r="N125">
            <v>-2189198.8999999994</v>
          </cell>
          <cell r="P125">
            <v>296559343.27000004</v>
          </cell>
          <cell r="R125">
            <v>85481727</v>
          </cell>
          <cell r="T125">
            <v>1.79</v>
          </cell>
          <cell r="V125">
            <v>5366551</v>
          </cell>
          <cell r="X125">
            <v>-2117535.21</v>
          </cell>
          <cell r="Z125">
            <v>-10</v>
          </cell>
          <cell r="AB125">
            <v>-211753.52100000001</v>
          </cell>
          <cell r="AD125">
            <v>88518989.269000009</v>
          </cell>
          <cell r="AF125">
            <v>1.79</v>
          </cell>
          <cell r="AH125">
            <v>5328006</v>
          </cell>
          <cell r="AJ125">
            <v>-2189198.8999999994</v>
          </cell>
          <cell r="AL125">
            <v>-10</v>
          </cell>
          <cell r="AN125">
            <v>-218919.88999999993</v>
          </cell>
          <cell r="AP125">
            <v>91438876.479000002</v>
          </cell>
        </row>
        <row r="126">
          <cell r="A126" t="str">
            <v xml:space="preserve">314.00 0112         </v>
          </cell>
          <cell r="B126">
            <v>112</v>
          </cell>
          <cell r="C126" t="str">
            <v>ProdTrans</v>
          </cell>
          <cell r="D126" t="str">
            <v xml:space="preserve">314.00 0112         </v>
          </cell>
          <cell r="E126">
            <v>314</v>
          </cell>
          <cell r="F126" t="str">
            <v>Turbogenerator Units</v>
          </cell>
          <cell r="H126">
            <v>64048524.350000001</v>
          </cell>
          <cell r="J126">
            <v>-615894.2799999998</v>
          </cell>
          <cell r="L126">
            <v>63432630.07</v>
          </cell>
          <cell r="N126">
            <v>-626754.91000000015</v>
          </cell>
          <cell r="P126">
            <v>62805875.159999996</v>
          </cell>
          <cell r="R126">
            <v>20811502</v>
          </cell>
          <cell r="T126">
            <v>1.82</v>
          </cell>
          <cell r="V126">
            <v>1160079</v>
          </cell>
          <cell r="X126">
            <v>-615894.2799999998</v>
          </cell>
          <cell r="Z126">
            <v>-15</v>
          </cell>
          <cell r="AB126">
            <v>-92384.141999999978</v>
          </cell>
          <cell r="AD126">
            <v>21263302.577999998</v>
          </cell>
          <cell r="AF126">
            <v>1.82</v>
          </cell>
          <cell r="AH126">
            <v>1148770</v>
          </cell>
          <cell r="AJ126">
            <v>-626754.91000000015</v>
          </cell>
          <cell r="AL126">
            <v>-15</v>
          </cell>
          <cell r="AN126">
            <v>-94013.236500000028</v>
          </cell>
          <cell r="AP126">
            <v>21691304.431499999</v>
          </cell>
        </row>
        <row r="127">
          <cell r="A127" t="str">
            <v xml:space="preserve">315.00 0112         </v>
          </cell>
          <cell r="B127">
            <v>112</v>
          </cell>
          <cell r="C127" t="str">
            <v>ProdTrans</v>
          </cell>
          <cell r="D127" t="str">
            <v xml:space="preserve">315.00 0112         </v>
          </cell>
          <cell r="E127">
            <v>315</v>
          </cell>
          <cell r="F127" t="str">
            <v>Accessory Electric Equipment</v>
          </cell>
          <cell r="H127">
            <v>28129327.460000001</v>
          </cell>
          <cell r="J127">
            <v>-86824.890000000014</v>
          </cell>
          <cell r="L127">
            <v>28042502.57</v>
          </cell>
          <cell r="N127">
            <v>-91273.970000000016</v>
          </cell>
          <cell r="P127">
            <v>27951228.600000001</v>
          </cell>
          <cell r="R127">
            <v>11407068</v>
          </cell>
          <cell r="T127">
            <v>1.43</v>
          </cell>
          <cell r="V127">
            <v>401629</v>
          </cell>
          <cell r="X127">
            <v>-86824.890000000014</v>
          </cell>
          <cell r="Z127">
            <v>-10</v>
          </cell>
          <cell r="AB127">
            <v>-8682.4890000000014</v>
          </cell>
          <cell r="AD127">
            <v>11713189.620999999</v>
          </cell>
          <cell r="AF127">
            <v>1.43</v>
          </cell>
          <cell r="AH127">
            <v>400355</v>
          </cell>
          <cell r="AJ127">
            <v>-91273.970000000016</v>
          </cell>
          <cell r="AL127">
            <v>-10</v>
          </cell>
          <cell r="AN127">
            <v>-9127.3970000000027</v>
          </cell>
          <cell r="AP127">
            <v>12013143.253999999</v>
          </cell>
        </row>
        <row r="128">
          <cell r="A128" t="str">
            <v xml:space="preserve">316.00 0112         </v>
          </cell>
          <cell r="B128">
            <v>112</v>
          </cell>
          <cell r="C128" t="str">
            <v>ProdTrans</v>
          </cell>
          <cell r="D128" t="str">
            <v xml:space="preserve">316.00 0112         </v>
          </cell>
          <cell r="E128">
            <v>316</v>
          </cell>
          <cell r="F128" t="str">
            <v>Miscellaneous Power Plant Equipment</v>
          </cell>
          <cell r="H128">
            <v>1231113.42</v>
          </cell>
          <cell r="J128">
            <v>-17710.97</v>
          </cell>
          <cell r="L128">
            <v>1213402.45</v>
          </cell>
          <cell r="N128">
            <v>-17710.97</v>
          </cell>
          <cell r="P128">
            <v>1195691.48</v>
          </cell>
          <cell r="R128">
            <v>208893</v>
          </cell>
          <cell r="T128">
            <v>2.63</v>
          </cell>
          <cell r="V128">
            <v>32145</v>
          </cell>
          <cell r="X128">
            <v>-17710.97</v>
          </cell>
          <cell r="Z128">
            <v>-10</v>
          </cell>
          <cell r="AB128">
            <v>-1771.0970000000002</v>
          </cell>
          <cell r="AD128">
            <v>221555.93299999999</v>
          </cell>
          <cell r="AF128">
            <v>2.63</v>
          </cell>
          <cell r="AH128">
            <v>31680</v>
          </cell>
          <cell r="AJ128">
            <v>-17710.97</v>
          </cell>
          <cell r="AL128">
            <v>-10</v>
          </cell>
          <cell r="AN128">
            <v>-1771.0970000000002</v>
          </cell>
          <cell r="AP128">
            <v>233753.86599999998</v>
          </cell>
        </row>
        <row r="129">
          <cell r="A129">
            <v>0</v>
          </cell>
          <cell r="F129" t="str">
            <v>TOTAL WYODAK</v>
          </cell>
          <cell r="H129">
            <v>445757416.59000003</v>
          </cell>
          <cell r="J129">
            <v>-2994650.32</v>
          </cell>
          <cell r="L129">
            <v>442762766.26999998</v>
          </cell>
          <cell r="N129">
            <v>-3086337.41</v>
          </cell>
          <cell r="P129">
            <v>439676428.86000013</v>
          </cell>
          <cell r="R129">
            <v>144659685</v>
          </cell>
          <cell r="V129">
            <v>7736456</v>
          </cell>
          <cell r="X129">
            <v>-2994650.32</v>
          </cell>
          <cell r="AB129">
            <v>-361596.74</v>
          </cell>
          <cell r="AD129">
            <v>149039893.94</v>
          </cell>
          <cell r="AH129">
            <v>7682462</v>
          </cell>
          <cell r="AJ129">
            <v>-3086337.41</v>
          </cell>
          <cell r="AN129">
            <v>-372251.21850000002</v>
          </cell>
          <cell r="AP129">
            <v>153263767.31150001</v>
          </cell>
        </row>
        <row r="130">
          <cell r="A130">
            <v>0</v>
          </cell>
        </row>
        <row r="131">
          <cell r="A131">
            <v>0</v>
          </cell>
          <cell r="F131" t="str">
            <v>TOTAL DEPRECIABLE STEAM PRODUCTION PLANT</v>
          </cell>
          <cell r="H131">
            <v>6274413604.2299995</v>
          </cell>
          <cell r="J131">
            <v>-41152696.74000001</v>
          </cell>
          <cell r="L131">
            <v>6233260907.4899979</v>
          </cell>
          <cell r="N131">
            <v>-42569201.579999983</v>
          </cell>
          <cell r="P131">
            <v>6190691705.9100018</v>
          </cell>
          <cell r="R131">
            <v>2420929797</v>
          </cell>
          <cell r="V131">
            <v>137076051</v>
          </cell>
          <cell r="X131">
            <v>-41152696.74000001</v>
          </cell>
          <cell r="AB131">
            <v>-5057150.0830000006</v>
          </cell>
          <cell r="AD131">
            <v>2511796001.177</v>
          </cell>
          <cell r="AH131">
            <v>136166081</v>
          </cell>
          <cell r="AJ131">
            <v>-42569201.579999983</v>
          </cell>
          <cell r="AN131">
            <v>-5228588.4354999997</v>
          </cell>
          <cell r="AP131">
            <v>2600164292.1615009</v>
          </cell>
        </row>
        <row r="132">
          <cell r="A132">
            <v>0</v>
          </cell>
        </row>
        <row r="133">
          <cell r="A133">
            <v>0</v>
          </cell>
          <cell r="E133">
            <v>310.3</v>
          </cell>
          <cell r="F133" t="str">
            <v>Water Rights</v>
          </cell>
        </row>
        <row r="134">
          <cell r="A134" t="str">
            <v xml:space="preserve">310.30 0101         </v>
          </cell>
          <cell r="B134">
            <v>101</v>
          </cell>
          <cell r="C134" t="str">
            <v>ProdTrans</v>
          </cell>
          <cell r="D134" t="str">
            <v xml:space="preserve">310.30 0101         </v>
          </cell>
          <cell r="E134">
            <v>310.3</v>
          </cell>
          <cell r="F134" t="str">
            <v>Carbon</v>
          </cell>
          <cell r="H134">
            <v>865460.63</v>
          </cell>
          <cell r="J134">
            <v>0</v>
          </cell>
          <cell r="L134">
            <v>865460.63</v>
          </cell>
          <cell r="N134">
            <v>0</v>
          </cell>
          <cell r="P134">
            <v>865460.63</v>
          </cell>
          <cell r="R134">
            <v>683010</v>
          </cell>
          <cell r="T134">
            <v>0</v>
          </cell>
          <cell r="V134">
            <v>0</v>
          </cell>
          <cell r="X134">
            <v>0</v>
          </cell>
          <cell r="AB134">
            <v>0</v>
          </cell>
          <cell r="AD134">
            <v>683010</v>
          </cell>
          <cell r="AF134">
            <v>0</v>
          </cell>
          <cell r="AH134">
            <v>0</v>
          </cell>
          <cell r="AJ134">
            <v>0</v>
          </cell>
          <cell r="AN134">
            <v>0</v>
          </cell>
          <cell r="AP134">
            <v>683010</v>
          </cell>
        </row>
        <row r="135">
          <cell r="A135" t="str">
            <v xml:space="preserve">310.30 0105         </v>
          </cell>
          <cell r="B135">
            <v>105</v>
          </cell>
          <cell r="C135" t="str">
            <v>ProdTrans</v>
          </cell>
          <cell r="D135" t="str">
            <v xml:space="preserve">310.30 0105         </v>
          </cell>
          <cell r="E135">
            <v>310.3</v>
          </cell>
          <cell r="F135" t="str">
            <v>Dave Johnston</v>
          </cell>
          <cell r="H135">
            <v>9700996.6099999994</v>
          </cell>
          <cell r="J135">
            <v>0</v>
          </cell>
          <cell r="L135">
            <v>9700996.6099999994</v>
          </cell>
          <cell r="N135">
            <v>0</v>
          </cell>
          <cell r="P135">
            <v>9700996.6099999994</v>
          </cell>
          <cell r="R135">
            <v>2534227</v>
          </cell>
          <cell r="T135">
            <v>0</v>
          </cell>
          <cell r="V135">
            <v>0</v>
          </cell>
          <cell r="X135">
            <v>0</v>
          </cell>
          <cell r="AB135">
            <v>0</v>
          </cell>
          <cell r="AD135">
            <v>2534227</v>
          </cell>
          <cell r="AF135">
            <v>0</v>
          </cell>
          <cell r="AH135">
            <v>0</v>
          </cell>
          <cell r="AJ135">
            <v>0</v>
          </cell>
          <cell r="AN135">
            <v>0</v>
          </cell>
          <cell r="AP135">
            <v>2534227</v>
          </cell>
        </row>
        <row r="136">
          <cell r="A136" t="str">
            <v xml:space="preserve">310.30 0106         </v>
          </cell>
          <cell r="B136">
            <v>106</v>
          </cell>
          <cell r="C136" t="str">
            <v>ProdTrans</v>
          </cell>
          <cell r="D136" t="str">
            <v xml:space="preserve">310.30 0106         </v>
          </cell>
          <cell r="E136">
            <v>310.3</v>
          </cell>
          <cell r="F136" t="str">
            <v>Gadsby</v>
          </cell>
          <cell r="H136">
            <v>8138.01</v>
          </cell>
          <cell r="J136">
            <v>0</v>
          </cell>
          <cell r="L136">
            <v>8138.01</v>
          </cell>
          <cell r="N136">
            <v>0</v>
          </cell>
          <cell r="P136">
            <v>8138.01</v>
          </cell>
          <cell r="R136">
            <v>12995</v>
          </cell>
          <cell r="T136">
            <v>0</v>
          </cell>
          <cell r="V136">
            <v>0</v>
          </cell>
          <cell r="X136">
            <v>0</v>
          </cell>
          <cell r="AB136">
            <v>0</v>
          </cell>
          <cell r="AD136">
            <v>12995</v>
          </cell>
          <cell r="AF136">
            <v>0</v>
          </cell>
          <cell r="AH136">
            <v>0</v>
          </cell>
          <cell r="AJ136">
            <v>0</v>
          </cell>
          <cell r="AN136">
            <v>0</v>
          </cell>
          <cell r="AP136">
            <v>12995</v>
          </cell>
        </row>
        <row r="137">
          <cell r="A137" t="str">
            <v xml:space="preserve">310.30 0108         </v>
          </cell>
          <cell r="B137">
            <v>108</v>
          </cell>
          <cell r="C137" t="str">
            <v>ProdTrans</v>
          </cell>
          <cell r="D137" t="str">
            <v xml:space="preserve">310.30 0108         </v>
          </cell>
          <cell r="E137">
            <v>310.3</v>
          </cell>
          <cell r="F137" t="str">
            <v>Hunter</v>
          </cell>
          <cell r="H137">
            <v>24271831.300000001</v>
          </cell>
          <cell r="J137">
            <v>0</v>
          </cell>
          <cell r="L137">
            <v>24271831.300000001</v>
          </cell>
          <cell r="N137">
            <v>0</v>
          </cell>
          <cell r="P137">
            <v>24271831.300000001</v>
          </cell>
          <cell r="R137">
            <v>10839179</v>
          </cell>
          <cell r="T137">
            <v>0</v>
          </cell>
          <cell r="V137">
            <v>0</v>
          </cell>
          <cell r="X137">
            <v>0</v>
          </cell>
          <cell r="AB137">
            <v>0</v>
          </cell>
          <cell r="AD137">
            <v>10839179</v>
          </cell>
          <cell r="AF137">
            <v>0</v>
          </cell>
          <cell r="AH137">
            <v>0</v>
          </cell>
          <cell r="AJ137">
            <v>0</v>
          </cell>
          <cell r="AN137">
            <v>0</v>
          </cell>
          <cell r="AP137">
            <v>10839179</v>
          </cell>
        </row>
        <row r="138">
          <cell r="A138" t="str">
            <v xml:space="preserve">310.30 0109         </v>
          </cell>
          <cell r="B138">
            <v>109</v>
          </cell>
          <cell r="C138" t="str">
            <v>ProdTrans</v>
          </cell>
          <cell r="D138" t="str">
            <v xml:space="preserve">310.30 0109         </v>
          </cell>
          <cell r="E138">
            <v>310.3</v>
          </cell>
          <cell r="F138" t="str">
            <v>Huntington</v>
          </cell>
          <cell r="H138">
            <v>1471639</v>
          </cell>
          <cell r="J138">
            <v>0</v>
          </cell>
          <cell r="L138">
            <v>1471639</v>
          </cell>
          <cell r="N138">
            <v>0</v>
          </cell>
          <cell r="P138">
            <v>1471639</v>
          </cell>
          <cell r="R138">
            <v>981841</v>
          </cell>
          <cell r="T138">
            <v>0</v>
          </cell>
          <cell r="V138">
            <v>0</v>
          </cell>
          <cell r="X138">
            <v>0</v>
          </cell>
          <cell r="AB138">
            <v>0</v>
          </cell>
          <cell r="AD138">
            <v>981841</v>
          </cell>
          <cell r="AF138">
            <v>0</v>
          </cell>
          <cell r="AH138">
            <v>0</v>
          </cell>
          <cell r="AJ138">
            <v>0</v>
          </cell>
          <cell r="AN138">
            <v>0</v>
          </cell>
          <cell r="AP138">
            <v>981841</v>
          </cell>
        </row>
        <row r="139">
          <cell r="A139" t="str">
            <v xml:space="preserve">310.30 0110         </v>
          </cell>
          <cell r="B139">
            <v>110</v>
          </cell>
          <cell r="C139" t="str">
            <v>ProdTrans</v>
          </cell>
          <cell r="D139" t="str">
            <v xml:space="preserve">310.30 0110         </v>
          </cell>
          <cell r="E139">
            <v>310.3</v>
          </cell>
          <cell r="F139" t="str">
            <v>JimBridger</v>
          </cell>
          <cell r="H139">
            <v>171270</v>
          </cell>
          <cell r="J139">
            <v>0</v>
          </cell>
          <cell r="L139">
            <v>171270</v>
          </cell>
          <cell r="N139">
            <v>0</v>
          </cell>
          <cell r="P139">
            <v>171270</v>
          </cell>
          <cell r="R139">
            <v>96463</v>
          </cell>
          <cell r="T139">
            <v>0</v>
          </cell>
          <cell r="V139">
            <v>0</v>
          </cell>
          <cell r="X139">
            <v>0</v>
          </cell>
          <cell r="AB139">
            <v>0</v>
          </cell>
          <cell r="AD139">
            <v>96463</v>
          </cell>
          <cell r="AF139">
            <v>0</v>
          </cell>
          <cell r="AH139">
            <v>0</v>
          </cell>
          <cell r="AJ139">
            <v>0</v>
          </cell>
          <cell r="AN139">
            <v>0</v>
          </cell>
          <cell r="AP139">
            <v>96463</v>
          </cell>
        </row>
        <row r="140">
          <cell r="A140" t="str">
            <v xml:space="preserve">310.30 0111         </v>
          </cell>
          <cell r="B140">
            <v>111</v>
          </cell>
          <cell r="C140" t="str">
            <v>ProdTrans</v>
          </cell>
          <cell r="D140" t="str">
            <v xml:space="preserve">310.30 0111         </v>
          </cell>
          <cell r="E140">
            <v>310.3</v>
          </cell>
          <cell r="F140" t="str">
            <v>Naughton</v>
          </cell>
          <cell r="H140">
            <v>690.97</v>
          </cell>
          <cell r="J140">
            <v>0</v>
          </cell>
          <cell r="L140">
            <v>690.97</v>
          </cell>
          <cell r="N140">
            <v>0</v>
          </cell>
          <cell r="P140">
            <v>690.97</v>
          </cell>
          <cell r="R140">
            <v>631</v>
          </cell>
          <cell r="T140">
            <v>0</v>
          </cell>
          <cell r="V140">
            <v>0</v>
          </cell>
          <cell r="X140">
            <v>0</v>
          </cell>
          <cell r="AB140">
            <v>0</v>
          </cell>
          <cell r="AD140">
            <v>631</v>
          </cell>
          <cell r="AF140">
            <v>0</v>
          </cell>
          <cell r="AH140">
            <v>0</v>
          </cell>
          <cell r="AJ140">
            <v>0</v>
          </cell>
          <cell r="AN140">
            <v>0</v>
          </cell>
          <cell r="AP140">
            <v>631</v>
          </cell>
        </row>
        <row r="141">
          <cell r="A141" t="str">
            <v xml:space="preserve">310.30 0112         </v>
          </cell>
          <cell r="B141">
            <v>112</v>
          </cell>
          <cell r="C141" t="str">
            <v>ProdTrans</v>
          </cell>
          <cell r="D141" t="str">
            <v xml:space="preserve">310.30 0112         </v>
          </cell>
          <cell r="E141">
            <v>310.3</v>
          </cell>
          <cell r="F141" t="str">
            <v>Wyodak</v>
          </cell>
          <cell r="H141">
            <v>13496.8</v>
          </cell>
          <cell r="J141">
            <v>0</v>
          </cell>
          <cell r="L141">
            <v>13496.8</v>
          </cell>
          <cell r="N141">
            <v>0</v>
          </cell>
          <cell r="P141">
            <v>13496.8</v>
          </cell>
          <cell r="R141">
            <v>7722</v>
          </cell>
          <cell r="T141">
            <v>0</v>
          </cell>
          <cell r="V141">
            <v>0</v>
          </cell>
          <cell r="X141">
            <v>0</v>
          </cell>
          <cell r="AB141">
            <v>0</v>
          </cell>
          <cell r="AD141">
            <v>7722</v>
          </cell>
          <cell r="AF141">
            <v>0</v>
          </cell>
          <cell r="AH141">
            <v>0</v>
          </cell>
          <cell r="AJ141">
            <v>0</v>
          </cell>
          <cell r="AN141">
            <v>0</v>
          </cell>
          <cell r="AP141">
            <v>7722</v>
          </cell>
        </row>
        <row r="142">
          <cell r="A142">
            <v>0</v>
          </cell>
          <cell r="C142" t="str">
            <v>ProdTrans</v>
          </cell>
          <cell r="F142" t="str">
            <v>Total Account 310.30 Water Rights</v>
          </cell>
          <cell r="H142">
            <v>36503523.319999993</v>
          </cell>
          <cell r="J142">
            <v>0</v>
          </cell>
          <cell r="L142">
            <v>36503523.319999993</v>
          </cell>
          <cell r="N142">
            <v>0</v>
          </cell>
          <cell r="P142">
            <v>36503523.319999993</v>
          </cell>
          <cell r="R142">
            <v>15156068</v>
          </cell>
          <cell r="V142">
            <v>0</v>
          </cell>
          <cell r="X142">
            <v>0</v>
          </cell>
          <cell r="AB142">
            <v>0</v>
          </cell>
          <cell r="AD142">
            <v>15156068</v>
          </cell>
          <cell r="AH142">
            <v>0</v>
          </cell>
          <cell r="AJ142">
            <v>0</v>
          </cell>
          <cell r="AN142">
            <v>0</v>
          </cell>
          <cell r="AP142">
            <v>15156068</v>
          </cell>
        </row>
        <row r="143">
          <cell r="A143">
            <v>0</v>
          </cell>
        </row>
        <row r="144">
          <cell r="A144">
            <v>0</v>
          </cell>
          <cell r="F144" t="str">
            <v>TOTAL STEAM PRODUCTION PLANT</v>
          </cell>
          <cell r="H144">
            <v>6310917127.5500002</v>
          </cell>
          <cell r="J144">
            <v>-41152696.74000001</v>
          </cell>
          <cell r="L144">
            <v>6269764430.8099985</v>
          </cell>
          <cell r="N144">
            <v>-42569201.579999983</v>
          </cell>
          <cell r="P144">
            <v>6227195229.2300024</v>
          </cell>
          <cell r="R144">
            <v>2436085865</v>
          </cell>
          <cell r="V144">
            <v>137076051</v>
          </cell>
          <cell r="X144">
            <v>-41152696.74000001</v>
          </cell>
          <cell r="AB144">
            <v>-5057150.0830000006</v>
          </cell>
          <cell r="AD144">
            <v>2526952069.177</v>
          </cell>
          <cell r="AH144">
            <v>136166081</v>
          </cell>
          <cell r="AJ144">
            <v>-42569201.579999983</v>
          </cell>
          <cell r="AN144">
            <v>-5228588.4354999997</v>
          </cell>
          <cell r="AP144">
            <v>2615320360.1615009</v>
          </cell>
        </row>
        <row r="145">
          <cell r="A145">
            <v>0</v>
          </cell>
        </row>
        <row r="146">
          <cell r="A146">
            <v>0</v>
          </cell>
        </row>
        <row r="147">
          <cell r="A147">
            <v>0</v>
          </cell>
          <cell r="E147" t="str">
            <v>HYDRAULIC PRODUCTION PLANT</v>
          </cell>
        </row>
        <row r="148">
          <cell r="A148">
            <v>0</v>
          </cell>
        </row>
        <row r="149">
          <cell r="A149">
            <v>0</v>
          </cell>
          <cell r="F149" t="str">
            <v>ASHTON/ST. ANTHONY</v>
          </cell>
        </row>
        <row r="150">
          <cell r="A150" t="str">
            <v xml:space="preserve">330.20 0301         </v>
          </cell>
          <cell r="B150">
            <v>301</v>
          </cell>
          <cell r="C150" t="str">
            <v>ProdTrans</v>
          </cell>
          <cell r="D150" t="str">
            <v xml:space="preserve">330.20 0301         </v>
          </cell>
          <cell r="E150">
            <v>330.2</v>
          </cell>
          <cell r="F150" t="str">
            <v>Land Rights</v>
          </cell>
          <cell r="H150">
            <v>28699.78</v>
          </cell>
          <cell r="J150">
            <v>0</v>
          </cell>
          <cell r="L150">
            <v>28699.78</v>
          </cell>
          <cell r="N150">
            <v>0</v>
          </cell>
          <cell r="P150">
            <v>28699.78</v>
          </cell>
          <cell r="R150">
            <v>15790</v>
          </cell>
          <cell r="T150">
            <v>2.9631657541065208</v>
          </cell>
          <cell r="V150">
            <v>850</v>
          </cell>
          <cell r="X150">
            <v>0</v>
          </cell>
          <cell r="Z150">
            <v>0</v>
          </cell>
          <cell r="AB150">
            <v>0</v>
          </cell>
          <cell r="AD150">
            <v>16640</v>
          </cell>
          <cell r="AF150">
            <v>2.9631657541065208</v>
          </cell>
          <cell r="AH150">
            <v>850</v>
          </cell>
          <cell r="AJ150">
            <v>0</v>
          </cell>
          <cell r="AL150">
            <v>0</v>
          </cell>
          <cell r="AN150">
            <v>0</v>
          </cell>
          <cell r="AP150">
            <v>17490</v>
          </cell>
        </row>
        <row r="151">
          <cell r="A151" t="str">
            <v xml:space="preserve">331.00 0301         </v>
          </cell>
          <cell r="B151">
            <v>301</v>
          </cell>
          <cell r="C151" t="str">
            <v>ProdTrans</v>
          </cell>
          <cell r="D151" t="str">
            <v xml:space="preserve">331.00 0301         </v>
          </cell>
          <cell r="E151">
            <v>331</v>
          </cell>
          <cell r="F151" t="str">
            <v>Structures and Improvements</v>
          </cell>
          <cell r="H151">
            <v>1179468.81</v>
          </cell>
          <cell r="J151">
            <v>-3152.9700000000003</v>
          </cell>
          <cell r="L151">
            <v>1176315.8400000001</v>
          </cell>
          <cell r="N151">
            <v>-3197.6999999999994</v>
          </cell>
          <cell r="P151">
            <v>1173118.1400000001</v>
          </cell>
          <cell r="R151">
            <v>599314</v>
          </cell>
          <cell r="T151">
            <v>2.9077950919274027</v>
          </cell>
          <cell r="V151">
            <v>34251</v>
          </cell>
          <cell r="X151">
            <v>-3152.9700000000003</v>
          </cell>
          <cell r="Z151">
            <v>-40</v>
          </cell>
          <cell r="AB151">
            <v>-1261.1880000000001</v>
          </cell>
          <cell r="AD151">
            <v>629150.84200000006</v>
          </cell>
          <cell r="AF151">
            <v>2.9077950919274027</v>
          </cell>
          <cell r="AH151">
            <v>34158</v>
          </cell>
          <cell r="AJ151">
            <v>-3197.6999999999994</v>
          </cell>
          <cell r="AL151">
            <v>-40</v>
          </cell>
          <cell r="AN151">
            <v>-1279.0799999999997</v>
          </cell>
          <cell r="AP151">
            <v>658832.06200000015</v>
          </cell>
        </row>
        <row r="152">
          <cell r="A152" t="str">
            <v xml:space="preserve">332.00 0301         </v>
          </cell>
          <cell r="B152">
            <v>301</v>
          </cell>
          <cell r="C152" t="str">
            <v>ProdTrans</v>
          </cell>
          <cell r="D152" t="str">
            <v xml:space="preserve">332.00 0301         </v>
          </cell>
          <cell r="E152">
            <v>332</v>
          </cell>
          <cell r="F152" t="str">
            <v>Reservoirs, Dams and Waterways</v>
          </cell>
          <cell r="H152">
            <v>14951743.140000001</v>
          </cell>
          <cell r="J152">
            <v>-17050.059999999998</v>
          </cell>
          <cell r="L152">
            <v>14934693.08</v>
          </cell>
          <cell r="N152">
            <v>-17484.510000000002</v>
          </cell>
          <cell r="P152">
            <v>14917208.57</v>
          </cell>
          <cell r="R152">
            <v>2905527</v>
          </cell>
          <cell r="T152">
            <v>3.0637697053772963</v>
          </cell>
          <cell r="V152">
            <v>457826</v>
          </cell>
          <cell r="X152">
            <v>-17050.059999999998</v>
          </cell>
          <cell r="Z152">
            <v>-40</v>
          </cell>
          <cell r="AB152">
            <v>-6820.0239999999994</v>
          </cell>
          <cell r="AD152">
            <v>3339482.9159999997</v>
          </cell>
          <cell r="AF152">
            <v>3.0637697053772963</v>
          </cell>
          <cell r="AH152">
            <v>457297</v>
          </cell>
          <cell r="AJ152">
            <v>-17484.510000000002</v>
          </cell>
          <cell r="AL152">
            <v>-40</v>
          </cell>
          <cell r="AN152">
            <v>-6993.804000000001</v>
          </cell>
          <cell r="AP152">
            <v>3772301.602</v>
          </cell>
        </row>
        <row r="153">
          <cell r="A153" t="str">
            <v xml:space="preserve">333.00 0301         </v>
          </cell>
          <cell r="B153">
            <v>301</v>
          </cell>
          <cell r="C153" t="str">
            <v>ProdTrans</v>
          </cell>
          <cell r="D153" t="str">
            <v xml:space="preserve">333.00 0301         </v>
          </cell>
          <cell r="E153">
            <v>333</v>
          </cell>
          <cell r="F153" t="str">
            <v>Waterwheels, Turbines and Generators</v>
          </cell>
          <cell r="H153">
            <v>2448998.34</v>
          </cell>
          <cell r="J153">
            <v>-8628.3499999999985</v>
          </cell>
          <cell r="L153">
            <v>2440369.9899999998</v>
          </cell>
          <cell r="N153">
            <v>-8967.9</v>
          </cell>
          <cell r="P153">
            <v>2431402.09</v>
          </cell>
          <cell r="R153">
            <v>1289204</v>
          </cell>
          <cell r="T153">
            <v>3.160186581523571</v>
          </cell>
          <cell r="V153">
            <v>77257</v>
          </cell>
          <cell r="X153">
            <v>-8628.3499999999985</v>
          </cell>
          <cell r="Z153">
            <v>-40</v>
          </cell>
          <cell r="AB153">
            <v>-3451.3399999999992</v>
          </cell>
          <cell r="AD153">
            <v>1354381.3099999998</v>
          </cell>
          <cell r="AF153">
            <v>3.160186581523571</v>
          </cell>
          <cell r="AH153">
            <v>76979</v>
          </cell>
          <cell r="AJ153">
            <v>-8967.9</v>
          </cell>
          <cell r="AL153">
            <v>-40</v>
          </cell>
          <cell r="AN153">
            <v>-3587.16</v>
          </cell>
          <cell r="AP153">
            <v>1418805.25</v>
          </cell>
        </row>
        <row r="154">
          <cell r="A154" t="str">
            <v xml:space="preserve">334.00 0301         </v>
          </cell>
          <cell r="B154">
            <v>301</v>
          </cell>
          <cell r="C154" t="str">
            <v>ProdTrans</v>
          </cell>
          <cell r="D154" t="str">
            <v xml:space="preserve">334.00 0301         </v>
          </cell>
          <cell r="E154">
            <v>334</v>
          </cell>
          <cell r="F154" t="str">
            <v>Accessory Electric Equipment</v>
          </cell>
          <cell r="H154">
            <v>1385149.56</v>
          </cell>
          <cell r="J154">
            <v>-13146.809999999996</v>
          </cell>
          <cell r="L154">
            <v>1372002.75</v>
          </cell>
          <cell r="N154">
            <v>-13324.33</v>
          </cell>
          <cell r="P154">
            <v>1358678.42</v>
          </cell>
          <cell r="R154">
            <v>674765</v>
          </cell>
          <cell r="T154">
            <v>3.239595179053679</v>
          </cell>
          <cell r="V154">
            <v>44660</v>
          </cell>
          <cell r="X154">
            <v>-13146.809999999996</v>
          </cell>
          <cell r="Z154">
            <v>-20</v>
          </cell>
          <cell r="AB154">
            <v>-2629.3619999999992</v>
          </cell>
          <cell r="AD154">
            <v>703648.8280000001</v>
          </cell>
          <cell r="AF154">
            <v>3.239595179053679</v>
          </cell>
          <cell r="AH154">
            <v>44232</v>
          </cell>
          <cell r="AJ154">
            <v>-13324.33</v>
          </cell>
          <cell r="AL154">
            <v>-20</v>
          </cell>
          <cell r="AN154">
            <v>-2664.866</v>
          </cell>
          <cell r="AP154">
            <v>731891.6320000001</v>
          </cell>
        </row>
        <row r="155">
          <cell r="A155" t="str">
            <v xml:space="preserve">335.00 0301         </v>
          </cell>
          <cell r="B155">
            <v>301</v>
          </cell>
          <cell r="C155" t="str">
            <v>ProdTrans</v>
          </cell>
          <cell r="D155" t="str">
            <v xml:space="preserve">335.00 0301         </v>
          </cell>
          <cell r="E155">
            <v>335</v>
          </cell>
          <cell r="F155" t="str">
            <v>Miscellaneous Power Plant Equipment</v>
          </cell>
          <cell r="H155">
            <v>8649.9699999999993</v>
          </cell>
          <cell r="J155">
            <v>-65.39</v>
          </cell>
          <cell r="L155">
            <v>8584.58</v>
          </cell>
          <cell r="N155">
            <v>-65.78</v>
          </cell>
          <cell r="P155">
            <v>8518.7999999999993</v>
          </cell>
          <cell r="R155">
            <v>5093</v>
          </cell>
          <cell r="T155">
            <v>2.8162572607266174</v>
          </cell>
          <cell r="V155">
            <v>243</v>
          </cell>
          <cell r="X155">
            <v>-65.39</v>
          </cell>
          <cell r="Z155">
            <v>-10</v>
          </cell>
          <cell r="AB155">
            <v>-6.5389999999999997</v>
          </cell>
          <cell r="AD155">
            <v>5264.0709999999999</v>
          </cell>
          <cell r="AF155">
            <v>2.8162572607266174</v>
          </cell>
          <cell r="AH155">
            <v>241</v>
          </cell>
          <cell r="AJ155">
            <v>-65.78</v>
          </cell>
          <cell r="AL155">
            <v>-10</v>
          </cell>
          <cell r="AN155">
            <v>-6.5779999999999994</v>
          </cell>
          <cell r="AP155">
            <v>5432.7129999999997</v>
          </cell>
        </row>
        <row r="156">
          <cell r="A156" t="str">
            <v xml:space="preserve">336.00 0301         </v>
          </cell>
          <cell r="B156">
            <v>301</v>
          </cell>
          <cell r="C156" t="str">
            <v>ProdTrans</v>
          </cell>
          <cell r="D156" t="str">
            <v xml:space="preserve">336.00 0301         </v>
          </cell>
          <cell r="E156">
            <v>336</v>
          </cell>
          <cell r="F156" t="str">
            <v>Roads, Railroads and Bridges</v>
          </cell>
          <cell r="H156">
            <v>744.3</v>
          </cell>
          <cell r="J156">
            <v>-6.08</v>
          </cell>
          <cell r="L156">
            <v>738.21999999999991</v>
          </cell>
          <cell r="N156">
            <v>-6.16</v>
          </cell>
          <cell r="P156">
            <v>732.06</v>
          </cell>
          <cell r="R156">
            <v>598</v>
          </cell>
          <cell r="T156">
            <v>1.7918564199873495</v>
          </cell>
          <cell r="V156">
            <v>13</v>
          </cell>
          <cell r="X156">
            <v>-6.08</v>
          </cell>
          <cell r="Z156">
            <v>-40</v>
          </cell>
          <cell r="AB156">
            <v>-2.4319999999999999</v>
          </cell>
          <cell r="AD156">
            <v>602.48799999999994</v>
          </cell>
          <cell r="AF156">
            <v>1.7918564199873495</v>
          </cell>
          <cell r="AH156">
            <v>13</v>
          </cell>
          <cell r="AJ156">
            <v>-6.16</v>
          </cell>
          <cell r="AL156">
            <v>-40</v>
          </cell>
          <cell r="AN156">
            <v>-2.464</v>
          </cell>
          <cell r="AP156">
            <v>606.86399999999992</v>
          </cell>
        </row>
        <row r="157">
          <cell r="A157">
            <v>0</v>
          </cell>
          <cell r="F157" t="str">
            <v>TOTAL ASHTON/ST. ANTHONY</v>
          </cell>
          <cell r="H157">
            <v>20003453.899999999</v>
          </cell>
          <cell r="J157">
            <v>-42049.659999999996</v>
          </cell>
          <cell r="L157">
            <v>19961404.239999995</v>
          </cell>
          <cell r="N157">
            <v>-43046.380000000005</v>
          </cell>
          <cell r="P157">
            <v>19918357.859999999</v>
          </cell>
          <cell r="R157">
            <v>5490291</v>
          </cell>
          <cell r="V157">
            <v>615100</v>
          </cell>
          <cell r="X157">
            <v>-42049.659999999996</v>
          </cell>
          <cell r="AB157">
            <v>-14170.885</v>
          </cell>
          <cell r="AD157">
            <v>6049170.4550000001</v>
          </cell>
          <cell r="AH157">
            <v>613770</v>
          </cell>
          <cell r="AJ157">
            <v>-43046.380000000005</v>
          </cell>
          <cell r="AN157">
            <v>-14533.951999999999</v>
          </cell>
          <cell r="AP157">
            <v>6605360.1230000006</v>
          </cell>
        </row>
        <row r="158">
          <cell r="A158">
            <v>0</v>
          </cell>
        </row>
        <row r="159">
          <cell r="A159">
            <v>0</v>
          </cell>
          <cell r="F159" t="str">
            <v>BEAR RIVER</v>
          </cell>
        </row>
        <row r="160">
          <cell r="A160" t="str">
            <v xml:space="preserve">330.20 0302         </v>
          </cell>
          <cell r="B160">
            <v>302</v>
          </cell>
          <cell r="C160" t="str">
            <v>ProdTrans</v>
          </cell>
          <cell r="D160" t="str">
            <v xml:space="preserve">330.20 0302         </v>
          </cell>
          <cell r="E160">
            <v>330.2</v>
          </cell>
          <cell r="F160" t="str">
            <v>Land Rights</v>
          </cell>
          <cell r="H160">
            <v>5879.43</v>
          </cell>
          <cell r="J160">
            <v>0</v>
          </cell>
          <cell r="L160">
            <v>5879.43</v>
          </cell>
          <cell r="N160">
            <v>0</v>
          </cell>
          <cell r="P160">
            <v>5879.43</v>
          </cell>
          <cell r="R160">
            <v>4113</v>
          </cell>
          <cell r="T160">
            <v>1.3954250218921083</v>
          </cell>
          <cell r="V160">
            <v>82</v>
          </cell>
          <cell r="X160">
            <v>0</v>
          </cell>
          <cell r="Z160">
            <v>0</v>
          </cell>
          <cell r="AB160">
            <v>0</v>
          </cell>
          <cell r="AD160">
            <v>4195</v>
          </cell>
          <cell r="AF160">
            <v>1.3954250218921083</v>
          </cell>
          <cell r="AH160">
            <v>82</v>
          </cell>
          <cell r="AJ160">
            <v>0</v>
          </cell>
          <cell r="AL160">
            <v>0</v>
          </cell>
          <cell r="AN160">
            <v>0</v>
          </cell>
          <cell r="AP160">
            <v>4277</v>
          </cell>
        </row>
        <row r="161">
          <cell r="A161" t="str">
            <v xml:space="preserve">331.00 0302         </v>
          </cell>
          <cell r="B161">
            <v>302</v>
          </cell>
          <cell r="C161" t="str">
            <v>ProdTrans</v>
          </cell>
          <cell r="D161" t="str">
            <v xml:space="preserve">331.00 0302         </v>
          </cell>
          <cell r="E161">
            <v>331</v>
          </cell>
          <cell r="F161" t="str">
            <v>Structures and Improvements</v>
          </cell>
          <cell r="H161">
            <v>4674162.68</v>
          </cell>
          <cell r="J161">
            <v>-17826.799999999996</v>
          </cell>
          <cell r="L161">
            <v>4656335.88</v>
          </cell>
          <cell r="N161">
            <v>-18065.360000000004</v>
          </cell>
          <cell r="P161">
            <v>4638270.5199999996</v>
          </cell>
          <cell r="R161">
            <v>1885457</v>
          </cell>
          <cell r="T161">
            <v>1.846801277527933</v>
          </cell>
          <cell r="V161">
            <v>86158</v>
          </cell>
          <cell r="X161">
            <v>-17826.799999999996</v>
          </cell>
          <cell r="Z161">
            <v>-40</v>
          </cell>
          <cell r="AB161">
            <v>-7130.7199999999975</v>
          </cell>
          <cell r="AD161">
            <v>1946657.48</v>
          </cell>
          <cell r="AF161">
            <v>1.846801277527933</v>
          </cell>
          <cell r="AH161">
            <v>85826</v>
          </cell>
          <cell r="AJ161">
            <v>-18065.360000000004</v>
          </cell>
          <cell r="AL161">
            <v>-40</v>
          </cell>
          <cell r="AN161">
            <v>-7226.1440000000011</v>
          </cell>
          <cell r="AP161">
            <v>2007191.9759999998</v>
          </cell>
        </row>
        <row r="162">
          <cell r="A162" t="str">
            <v xml:space="preserve">332.00 0302         </v>
          </cell>
          <cell r="B162">
            <v>302</v>
          </cell>
          <cell r="C162" t="str">
            <v>ProdTrans</v>
          </cell>
          <cell r="D162" t="str">
            <v xml:space="preserve">332.00 0302         </v>
          </cell>
          <cell r="E162">
            <v>332</v>
          </cell>
          <cell r="F162" t="str">
            <v>Reservoirs, Dams and Waterways</v>
          </cell>
          <cell r="H162">
            <v>25220204.32</v>
          </cell>
          <cell r="J162">
            <v>-70894.3</v>
          </cell>
          <cell r="L162">
            <v>25149310.02</v>
          </cell>
          <cell r="N162">
            <v>-72291.900000000009</v>
          </cell>
          <cell r="P162">
            <v>25077018.120000001</v>
          </cell>
          <cell r="R162">
            <v>9868843</v>
          </cell>
          <cell r="T162">
            <v>1.9560204143584277</v>
          </cell>
          <cell r="V162">
            <v>492619</v>
          </cell>
          <cell r="X162">
            <v>-70894.3</v>
          </cell>
          <cell r="Z162">
            <v>-40</v>
          </cell>
          <cell r="AB162">
            <v>-28357.72</v>
          </cell>
          <cell r="AD162">
            <v>10262209.979999999</v>
          </cell>
          <cell r="AF162">
            <v>1.9560204143584277</v>
          </cell>
          <cell r="AH162">
            <v>491219</v>
          </cell>
          <cell r="AJ162">
            <v>-72291.900000000009</v>
          </cell>
          <cell r="AL162">
            <v>-40</v>
          </cell>
          <cell r="AN162">
            <v>-28916.760000000006</v>
          </cell>
          <cell r="AP162">
            <v>10652220.319999998</v>
          </cell>
        </row>
        <row r="163">
          <cell r="A163" t="str">
            <v xml:space="preserve">333.00 0302         </v>
          </cell>
          <cell r="B163">
            <v>302</v>
          </cell>
          <cell r="C163" t="str">
            <v>ProdTrans</v>
          </cell>
          <cell r="D163" t="str">
            <v xml:space="preserve">333.00 0302         </v>
          </cell>
          <cell r="E163">
            <v>333</v>
          </cell>
          <cell r="F163" t="str">
            <v>Waterwheels, Turbines and Generators</v>
          </cell>
          <cell r="H163">
            <v>10723401.779999999</v>
          </cell>
          <cell r="J163">
            <v>-42692.990000000013</v>
          </cell>
          <cell r="L163">
            <v>10680708.789999999</v>
          </cell>
          <cell r="N163">
            <v>-43619.669999999991</v>
          </cell>
          <cell r="P163">
            <v>10637089.119999999</v>
          </cell>
          <cell r="R163">
            <v>3513175</v>
          </cell>
          <cell r="T163">
            <v>2.32550760613249</v>
          </cell>
          <cell r="V163">
            <v>248877</v>
          </cell>
          <cell r="X163">
            <v>-42692.990000000013</v>
          </cell>
          <cell r="Z163">
            <v>-40</v>
          </cell>
          <cell r="AB163">
            <v>-17077.196000000007</v>
          </cell>
          <cell r="AD163">
            <v>3702281.8139999998</v>
          </cell>
          <cell r="AF163">
            <v>2.32550760613249</v>
          </cell>
          <cell r="AH163">
            <v>247874</v>
          </cell>
          <cell r="AJ163">
            <v>-43619.669999999991</v>
          </cell>
          <cell r="AL163">
            <v>-40</v>
          </cell>
          <cell r="AN163">
            <v>-17447.867999999995</v>
          </cell>
          <cell r="AP163">
            <v>3889088.2760000001</v>
          </cell>
        </row>
        <row r="164">
          <cell r="A164" t="str">
            <v xml:space="preserve">334.00 0302         </v>
          </cell>
          <cell r="B164">
            <v>302</v>
          </cell>
          <cell r="C164" t="str">
            <v>ProdTrans</v>
          </cell>
          <cell r="D164" t="str">
            <v xml:space="preserve">334.00 0302         </v>
          </cell>
          <cell r="E164">
            <v>334</v>
          </cell>
          <cell r="F164" t="str">
            <v>Accessory Electric Equipment</v>
          </cell>
          <cell r="H164">
            <v>4114781.19</v>
          </cell>
          <cell r="J164">
            <v>-35580.540000000008</v>
          </cell>
          <cell r="L164">
            <v>4079200.65</v>
          </cell>
          <cell r="N164">
            <v>-36591.759999999995</v>
          </cell>
          <cell r="P164">
            <v>4042608.89</v>
          </cell>
          <cell r="R164">
            <v>1293278</v>
          </cell>
          <cell r="T164">
            <v>2.5808776422004174</v>
          </cell>
          <cell r="V164">
            <v>105738</v>
          </cell>
          <cell r="X164">
            <v>-35580.540000000008</v>
          </cell>
          <cell r="Z164">
            <v>-20</v>
          </cell>
          <cell r="AB164">
            <v>-7116.108000000002</v>
          </cell>
          <cell r="AD164">
            <v>1356319.352</v>
          </cell>
          <cell r="AF164">
            <v>2.5808776422004174</v>
          </cell>
          <cell r="AH164">
            <v>104807</v>
          </cell>
          <cell r="AJ164">
            <v>-36591.759999999995</v>
          </cell>
          <cell r="AL164">
            <v>-20</v>
          </cell>
          <cell r="AN164">
            <v>-7318.3519999999999</v>
          </cell>
          <cell r="AP164">
            <v>1417216.24</v>
          </cell>
        </row>
        <row r="165">
          <cell r="A165" t="str">
            <v xml:space="preserve">335.00 0302         </v>
          </cell>
          <cell r="B165">
            <v>302</v>
          </cell>
          <cell r="C165" t="str">
            <v>ProdTrans</v>
          </cell>
          <cell r="D165" t="str">
            <v xml:space="preserve">335.00 0302         </v>
          </cell>
          <cell r="E165">
            <v>335</v>
          </cell>
          <cell r="F165" t="str">
            <v>Miscellaneous Power Plant Equipment</v>
          </cell>
          <cell r="H165">
            <v>82097</v>
          </cell>
          <cell r="J165">
            <v>-580.66999999999996</v>
          </cell>
          <cell r="L165">
            <v>81516.33</v>
          </cell>
          <cell r="N165">
            <v>-584.5200000000001</v>
          </cell>
          <cell r="P165">
            <v>80931.81</v>
          </cell>
          <cell r="R165">
            <v>38018</v>
          </cell>
          <cell r="T165">
            <v>2.5009699077444538</v>
          </cell>
          <cell r="V165">
            <v>2046</v>
          </cell>
          <cell r="X165">
            <v>-580.66999999999996</v>
          </cell>
          <cell r="Z165">
            <v>-10</v>
          </cell>
          <cell r="AB165">
            <v>-58.067</v>
          </cell>
          <cell r="AD165">
            <v>39425.262999999999</v>
          </cell>
          <cell r="AF165">
            <v>2.5009699077444538</v>
          </cell>
          <cell r="AH165">
            <v>2031</v>
          </cell>
          <cell r="AJ165">
            <v>-584.5200000000001</v>
          </cell>
          <cell r="AL165">
            <v>-10</v>
          </cell>
          <cell r="AN165">
            <v>-58.452000000000005</v>
          </cell>
          <cell r="AP165">
            <v>40813.291000000005</v>
          </cell>
        </row>
        <row r="166">
          <cell r="A166" t="str">
            <v xml:space="preserve">336.00 0302         </v>
          </cell>
          <cell r="B166">
            <v>302</v>
          </cell>
          <cell r="C166" t="str">
            <v>ProdTrans</v>
          </cell>
          <cell r="D166" t="str">
            <v xml:space="preserve">336.00 0302         </v>
          </cell>
          <cell r="E166">
            <v>336</v>
          </cell>
          <cell r="F166" t="str">
            <v>Roads, Railroads and Bridges</v>
          </cell>
          <cell r="H166">
            <v>598124.93000000005</v>
          </cell>
          <cell r="J166">
            <v>-1736.4499999999996</v>
          </cell>
          <cell r="L166">
            <v>596388.4800000001</v>
          </cell>
          <cell r="N166">
            <v>-1760.7900000000002</v>
          </cell>
          <cell r="P166">
            <v>594627.69000000006</v>
          </cell>
          <cell r="R166">
            <v>250356</v>
          </cell>
          <cell r="T166">
            <v>2.2832063258177064</v>
          </cell>
          <cell r="V166">
            <v>13637</v>
          </cell>
          <cell r="X166">
            <v>-1736.4499999999996</v>
          </cell>
          <cell r="Z166">
            <v>-40</v>
          </cell>
          <cell r="AB166">
            <v>-694.57999999999981</v>
          </cell>
          <cell r="AD166">
            <v>261561.97</v>
          </cell>
          <cell r="AF166">
            <v>2.2832063258177064</v>
          </cell>
          <cell r="AH166">
            <v>13597</v>
          </cell>
          <cell r="AJ166">
            <v>-1760.7900000000002</v>
          </cell>
          <cell r="AL166">
            <v>-40</v>
          </cell>
          <cell r="AN166">
            <v>-704.31600000000003</v>
          </cell>
          <cell r="AP166">
            <v>272693.864</v>
          </cell>
        </row>
        <row r="167">
          <cell r="A167">
            <v>0</v>
          </cell>
          <cell r="F167" t="str">
            <v>TOTAL BEAR RIVER</v>
          </cell>
          <cell r="H167">
            <v>45418651.329999998</v>
          </cell>
          <cell r="J167">
            <v>-169311.75000000006</v>
          </cell>
          <cell r="L167">
            <v>45249339.579999991</v>
          </cell>
          <cell r="N167">
            <v>-172914</v>
          </cell>
          <cell r="P167">
            <v>45076425.579999998</v>
          </cell>
          <cell r="R167">
            <v>16853240</v>
          </cell>
          <cell r="V167">
            <v>949157</v>
          </cell>
          <cell r="X167">
            <v>-169311.75000000006</v>
          </cell>
          <cell r="AB167">
            <v>-60434.391000000018</v>
          </cell>
          <cell r="AD167">
            <v>17572650.858999997</v>
          </cell>
          <cell r="AH167">
            <v>945436</v>
          </cell>
          <cell r="AJ167">
            <v>-172914</v>
          </cell>
          <cell r="AN167">
            <v>-61671.892</v>
          </cell>
          <cell r="AP167">
            <v>18283500.967</v>
          </cell>
        </row>
        <row r="168">
          <cell r="A168">
            <v>0</v>
          </cell>
        </row>
        <row r="169">
          <cell r="A169">
            <v>0</v>
          </cell>
          <cell r="F169" t="str">
            <v>BEND</v>
          </cell>
        </row>
        <row r="170">
          <cell r="A170" t="str">
            <v xml:space="preserve">331.00 0303         </v>
          </cell>
          <cell r="B170">
            <v>303</v>
          </cell>
          <cell r="C170" t="str">
            <v>ProdTrans</v>
          </cell>
          <cell r="D170" t="str">
            <v xml:space="preserve">331.00 0303         </v>
          </cell>
          <cell r="E170">
            <v>331</v>
          </cell>
          <cell r="F170" t="str">
            <v>Structures and Improvements</v>
          </cell>
          <cell r="H170">
            <v>57076.38</v>
          </cell>
          <cell r="J170">
            <v>-250.04</v>
          </cell>
          <cell r="L170">
            <v>56826.34</v>
          </cell>
          <cell r="N170">
            <v>-253.42</v>
          </cell>
          <cell r="P170">
            <v>56572.92</v>
          </cell>
          <cell r="R170">
            <v>53749</v>
          </cell>
          <cell r="T170">
            <v>0</v>
          </cell>
          <cell r="V170">
            <v>0</v>
          </cell>
          <cell r="X170">
            <v>-250.04</v>
          </cell>
          <cell r="Z170">
            <v>-40</v>
          </cell>
          <cell r="AB170">
            <v>-100.01600000000001</v>
          </cell>
          <cell r="AD170">
            <v>53398.943999999996</v>
          </cell>
          <cell r="AF170">
            <v>0</v>
          </cell>
          <cell r="AH170">
            <v>0</v>
          </cell>
          <cell r="AJ170">
            <v>-253.42</v>
          </cell>
          <cell r="AL170">
            <v>-40</v>
          </cell>
          <cell r="AN170">
            <v>-101.36799999999999</v>
          </cell>
          <cell r="AP170">
            <v>53044.155999999995</v>
          </cell>
        </row>
        <row r="171">
          <cell r="A171" t="str">
            <v xml:space="preserve">332.00 0303         </v>
          </cell>
          <cell r="B171">
            <v>303</v>
          </cell>
          <cell r="C171" t="str">
            <v>ProdTrans</v>
          </cell>
          <cell r="D171" t="str">
            <v xml:space="preserve">332.00 0303         </v>
          </cell>
          <cell r="E171">
            <v>332</v>
          </cell>
          <cell r="F171" t="str">
            <v>Reservoirs, Dams and Waterways</v>
          </cell>
          <cell r="H171">
            <v>532904.86</v>
          </cell>
          <cell r="J171">
            <v>-983.2</v>
          </cell>
          <cell r="L171">
            <v>531921.66</v>
          </cell>
          <cell r="N171">
            <v>-1004.6400000000001</v>
          </cell>
          <cell r="P171">
            <v>530917.02</v>
          </cell>
          <cell r="R171">
            <v>253003</v>
          </cell>
          <cell r="T171">
            <v>0</v>
          </cell>
          <cell r="V171">
            <v>0</v>
          </cell>
          <cell r="X171">
            <v>-983.2</v>
          </cell>
          <cell r="Z171">
            <v>-40</v>
          </cell>
          <cell r="AB171">
            <v>-393.28</v>
          </cell>
          <cell r="AD171">
            <v>251626.52</v>
          </cell>
          <cell r="AF171">
            <v>0</v>
          </cell>
          <cell r="AH171">
            <v>0</v>
          </cell>
          <cell r="AJ171">
            <v>-1004.6400000000001</v>
          </cell>
          <cell r="AL171">
            <v>-40</v>
          </cell>
          <cell r="AN171">
            <v>-401.85600000000005</v>
          </cell>
          <cell r="AP171">
            <v>250220.02399999998</v>
          </cell>
        </row>
        <row r="172">
          <cell r="A172" t="str">
            <v xml:space="preserve">333.00 0303         </v>
          </cell>
          <cell r="B172">
            <v>303</v>
          </cell>
          <cell r="C172" t="str">
            <v>ProdTrans</v>
          </cell>
          <cell r="D172" t="str">
            <v xml:space="preserve">333.00 0303         </v>
          </cell>
          <cell r="E172">
            <v>333</v>
          </cell>
          <cell r="F172" t="str">
            <v>Waterwheels, Turbines and Generators</v>
          </cell>
          <cell r="H172">
            <v>97110.43</v>
          </cell>
          <cell r="J172">
            <v>-1065.4900000000002</v>
          </cell>
          <cell r="L172">
            <v>96044.939999999988</v>
          </cell>
          <cell r="N172">
            <v>-1060.3800000000001</v>
          </cell>
          <cell r="P172">
            <v>94984.559999999983</v>
          </cell>
          <cell r="R172">
            <v>79690</v>
          </cell>
          <cell r="T172">
            <v>0</v>
          </cell>
          <cell r="V172">
            <v>0</v>
          </cell>
          <cell r="X172">
            <v>-1065.4900000000002</v>
          </cell>
          <cell r="Z172">
            <v>-40</v>
          </cell>
          <cell r="AB172">
            <v>-426.19600000000008</v>
          </cell>
          <cell r="AD172">
            <v>78198.313999999998</v>
          </cell>
          <cell r="AF172">
            <v>0</v>
          </cell>
          <cell r="AH172">
            <v>0</v>
          </cell>
          <cell r="AJ172">
            <v>-1060.3800000000001</v>
          </cell>
          <cell r="AL172">
            <v>-40</v>
          </cell>
          <cell r="AN172">
            <v>-424.15200000000004</v>
          </cell>
          <cell r="AP172">
            <v>76713.781999999992</v>
          </cell>
        </row>
        <row r="173">
          <cell r="A173" t="str">
            <v xml:space="preserve">334.00 0303         </v>
          </cell>
          <cell r="B173">
            <v>303</v>
          </cell>
          <cell r="C173" t="str">
            <v>ProdTrans</v>
          </cell>
          <cell r="D173" t="str">
            <v xml:space="preserve">334.00 0303         </v>
          </cell>
          <cell r="E173">
            <v>334</v>
          </cell>
          <cell r="F173" t="str">
            <v>Accessory Electric Equipment</v>
          </cell>
          <cell r="H173">
            <v>627584.39</v>
          </cell>
          <cell r="J173">
            <v>-6404.83</v>
          </cell>
          <cell r="L173">
            <v>621179.56000000006</v>
          </cell>
          <cell r="N173">
            <v>-6455.04</v>
          </cell>
          <cell r="P173">
            <v>614724.52</v>
          </cell>
          <cell r="R173">
            <v>566062</v>
          </cell>
          <cell r="T173">
            <v>0</v>
          </cell>
          <cell r="V173">
            <v>0</v>
          </cell>
          <cell r="X173">
            <v>-6404.83</v>
          </cell>
          <cell r="Z173">
            <v>-20</v>
          </cell>
          <cell r="AB173">
            <v>-1280.9660000000001</v>
          </cell>
          <cell r="AD173">
            <v>558376.20400000003</v>
          </cell>
          <cell r="AF173">
            <v>0</v>
          </cell>
          <cell r="AH173">
            <v>0</v>
          </cell>
          <cell r="AJ173">
            <v>-6455.04</v>
          </cell>
          <cell r="AL173">
            <v>-20</v>
          </cell>
          <cell r="AN173">
            <v>-1291.008</v>
          </cell>
          <cell r="AP173">
            <v>550630.15599999996</v>
          </cell>
        </row>
        <row r="174">
          <cell r="A174" t="str">
            <v xml:space="preserve">335.00 0303         </v>
          </cell>
          <cell r="B174">
            <v>303</v>
          </cell>
          <cell r="C174" t="str">
            <v>ProdTrans</v>
          </cell>
          <cell r="D174" t="str">
            <v xml:space="preserve">335.00 0303         </v>
          </cell>
          <cell r="E174">
            <v>335</v>
          </cell>
          <cell r="F174" t="str">
            <v>Miscellaneous Power Plant Equipment</v>
          </cell>
          <cell r="H174">
            <v>15383.82</v>
          </cell>
          <cell r="J174">
            <v>-88.84</v>
          </cell>
          <cell r="L174">
            <v>15294.98</v>
          </cell>
          <cell r="N174">
            <v>-89.33</v>
          </cell>
          <cell r="P174">
            <v>15205.65</v>
          </cell>
          <cell r="R174">
            <v>11669</v>
          </cell>
          <cell r="T174">
            <v>7.2139820266177495</v>
          </cell>
          <cell r="V174">
            <v>1107</v>
          </cell>
          <cell r="X174">
            <v>-88.84</v>
          </cell>
          <cell r="Z174">
            <v>-10</v>
          </cell>
          <cell r="AB174">
            <v>-8.8840000000000003</v>
          </cell>
          <cell r="AD174">
            <v>12678.276</v>
          </cell>
          <cell r="AF174">
            <v>7.2139820266177495</v>
          </cell>
          <cell r="AH174">
            <v>1100</v>
          </cell>
          <cell r="AJ174">
            <v>-89.33</v>
          </cell>
          <cell r="AL174">
            <v>-10</v>
          </cell>
          <cell r="AN174">
            <v>-8.9329999999999998</v>
          </cell>
          <cell r="AP174">
            <v>13680.012999999999</v>
          </cell>
        </row>
        <row r="175">
          <cell r="A175" t="str">
            <v xml:space="preserve">336.00 0303         </v>
          </cell>
          <cell r="B175">
            <v>303</v>
          </cell>
          <cell r="C175" t="str">
            <v>ProdTrans</v>
          </cell>
          <cell r="D175" t="str">
            <v xml:space="preserve">336.00 0303         </v>
          </cell>
          <cell r="E175">
            <v>336</v>
          </cell>
          <cell r="F175" t="str">
            <v>Roads, Railroads and Bridges</v>
          </cell>
          <cell r="H175">
            <v>174.4</v>
          </cell>
          <cell r="J175">
            <v>-0.97</v>
          </cell>
          <cell r="L175">
            <v>173.43</v>
          </cell>
          <cell r="N175">
            <v>-0.98</v>
          </cell>
          <cell r="P175">
            <v>172.45000000000002</v>
          </cell>
          <cell r="R175">
            <v>176</v>
          </cell>
          <cell r="T175">
            <v>0</v>
          </cell>
          <cell r="V175">
            <v>0</v>
          </cell>
          <cell r="X175">
            <v>-0.97</v>
          </cell>
          <cell r="Z175">
            <v>-40</v>
          </cell>
          <cell r="AB175">
            <v>-0.38799999999999996</v>
          </cell>
          <cell r="AD175">
            <v>174.642</v>
          </cell>
          <cell r="AF175">
            <v>0</v>
          </cell>
          <cell r="AH175">
            <v>0</v>
          </cell>
          <cell r="AJ175">
            <v>-0.98</v>
          </cell>
          <cell r="AL175">
            <v>-40</v>
          </cell>
          <cell r="AN175">
            <v>-0.39200000000000002</v>
          </cell>
          <cell r="AP175">
            <v>173.27</v>
          </cell>
        </row>
        <row r="176">
          <cell r="A176">
            <v>0</v>
          </cell>
          <cell r="F176" t="str">
            <v>TOTAL BEND</v>
          </cell>
          <cell r="H176">
            <v>1330234.28</v>
          </cell>
          <cell r="J176">
            <v>-8793.3700000000008</v>
          </cell>
          <cell r="L176">
            <v>1321440.9099999999</v>
          </cell>
          <cell r="N176">
            <v>-8863.7899999999991</v>
          </cell>
          <cell r="P176">
            <v>1312577.1199999999</v>
          </cell>
          <cell r="R176">
            <v>964349</v>
          </cell>
          <cell r="V176">
            <v>1107</v>
          </cell>
          <cell r="X176">
            <v>-8793.3700000000008</v>
          </cell>
          <cell r="AB176">
            <v>-2209.73</v>
          </cell>
          <cell r="AD176">
            <v>954452.9</v>
          </cell>
          <cell r="AH176">
            <v>1100</v>
          </cell>
          <cell r="AJ176">
            <v>-8863.7899999999991</v>
          </cell>
          <cell r="AN176">
            <v>-2227.7089999999998</v>
          </cell>
          <cell r="AP176">
            <v>944461.40100000007</v>
          </cell>
        </row>
        <row r="177">
          <cell r="A177">
            <v>0</v>
          </cell>
        </row>
        <row r="178">
          <cell r="A178">
            <v>0</v>
          </cell>
          <cell r="F178" t="str">
            <v>BIG FORK</v>
          </cell>
        </row>
        <row r="179">
          <cell r="A179" t="str">
            <v xml:space="preserve">331.00 0304         </v>
          </cell>
          <cell r="B179">
            <v>304</v>
          </cell>
          <cell r="C179" t="str">
            <v>ProdTrans</v>
          </cell>
          <cell r="D179" t="str">
            <v xml:space="preserve">331.00 0304         </v>
          </cell>
          <cell r="E179">
            <v>331</v>
          </cell>
          <cell r="F179" t="str">
            <v>Structures and Improvements</v>
          </cell>
          <cell r="H179">
            <v>606391.29</v>
          </cell>
          <cell r="J179">
            <v>-1444.34</v>
          </cell>
          <cell r="L179">
            <v>604946.95000000007</v>
          </cell>
          <cell r="N179">
            <v>-1465.0000000000002</v>
          </cell>
          <cell r="P179">
            <v>603481.95000000007</v>
          </cell>
          <cell r="R179">
            <v>307876</v>
          </cell>
          <cell r="T179">
            <v>0.29281923269694393</v>
          </cell>
          <cell r="V179">
            <v>1774</v>
          </cell>
          <cell r="X179">
            <v>-1444.34</v>
          </cell>
          <cell r="Z179">
            <v>-40</v>
          </cell>
          <cell r="AB179">
            <v>-577.73599999999999</v>
          </cell>
          <cell r="AD179">
            <v>307627.924</v>
          </cell>
          <cell r="AF179">
            <v>0.29281923269694393</v>
          </cell>
          <cell r="AH179">
            <v>1769</v>
          </cell>
          <cell r="AJ179">
            <v>-1465.0000000000002</v>
          </cell>
          <cell r="AL179">
            <v>-40</v>
          </cell>
          <cell r="AN179">
            <v>-586.00000000000011</v>
          </cell>
          <cell r="AP179">
            <v>307345.924</v>
          </cell>
        </row>
        <row r="180">
          <cell r="A180" t="str">
            <v xml:space="preserve">332.00 0304         </v>
          </cell>
          <cell r="B180">
            <v>304</v>
          </cell>
          <cell r="C180" t="str">
            <v>ProdTrans</v>
          </cell>
          <cell r="D180" t="str">
            <v xml:space="preserve">332.00 0304         </v>
          </cell>
          <cell r="E180">
            <v>332</v>
          </cell>
          <cell r="F180" t="str">
            <v>Reservoirs, Dams and Waterways</v>
          </cell>
          <cell r="H180">
            <v>4696998.58</v>
          </cell>
          <cell r="J180">
            <v>-7628.05</v>
          </cell>
          <cell r="L180">
            <v>4689370.53</v>
          </cell>
          <cell r="N180">
            <v>-7796.15</v>
          </cell>
          <cell r="P180">
            <v>4681574.38</v>
          </cell>
          <cell r="R180">
            <v>2448184</v>
          </cell>
          <cell r="T180">
            <v>1.1093806408498781</v>
          </cell>
          <cell r="V180">
            <v>52065</v>
          </cell>
          <cell r="X180">
            <v>-7628.05</v>
          </cell>
          <cell r="Z180">
            <v>-40</v>
          </cell>
          <cell r="AB180">
            <v>-3051.22</v>
          </cell>
          <cell r="AD180">
            <v>2489569.73</v>
          </cell>
          <cell r="AF180">
            <v>1.1093806408498781</v>
          </cell>
          <cell r="AH180">
            <v>51980</v>
          </cell>
          <cell r="AJ180">
            <v>-7796.15</v>
          </cell>
          <cell r="AL180">
            <v>-40</v>
          </cell>
          <cell r="AN180">
            <v>-3118.46</v>
          </cell>
          <cell r="AP180">
            <v>2530635.12</v>
          </cell>
        </row>
        <row r="181">
          <cell r="A181" t="str">
            <v xml:space="preserve">333.00 0304         </v>
          </cell>
          <cell r="B181">
            <v>304</v>
          </cell>
          <cell r="C181" t="str">
            <v>ProdTrans</v>
          </cell>
          <cell r="D181" t="str">
            <v xml:space="preserve">333.00 0304         </v>
          </cell>
          <cell r="E181">
            <v>333</v>
          </cell>
          <cell r="F181" t="str">
            <v>Waterwheels, Turbines and Generators</v>
          </cell>
          <cell r="H181">
            <v>1495500.81</v>
          </cell>
          <cell r="J181">
            <v>-3471.0699999999997</v>
          </cell>
          <cell r="L181">
            <v>1492029.74</v>
          </cell>
          <cell r="N181">
            <v>-3630.7200000000003</v>
          </cell>
          <cell r="P181">
            <v>1488399.02</v>
          </cell>
          <cell r="R181">
            <v>769672</v>
          </cell>
          <cell r="T181">
            <v>1.2226165730369283</v>
          </cell>
          <cell r="V181">
            <v>18263</v>
          </cell>
          <cell r="X181">
            <v>-3471.0699999999997</v>
          </cell>
          <cell r="Z181">
            <v>-40</v>
          </cell>
          <cell r="AB181">
            <v>-1388.4279999999999</v>
          </cell>
          <cell r="AD181">
            <v>783075.50200000009</v>
          </cell>
          <cell r="AF181">
            <v>1.2226165730369283</v>
          </cell>
          <cell r="AH181">
            <v>18220</v>
          </cell>
          <cell r="AJ181">
            <v>-3630.7200000000003</v>
          </cell>
          <cell r="AL181">
            <v>-40</v>
          </cell>
          <cell r="AN181">
            <v>-1452.2880000000002</v>
          </cell>
          <cell r="AP181">
            <v>796212.49400000018</v>
          </cell>
        </row>
        <row r="182">
          <cell r="A182" t="str">
            <v xml:space="preserve">334.00 0304         </v>
          </cell>
          <cell r="B182">
            <v>304</v>
          </cell>
          <cell r="C182" t="str">
            <v>ProdTrans</v>
          </cell>
          <cell r="D182" t="str">
            <v xml:space="preserve">334.00 0304         </v>
          </cell>
          <cell r="E182">
            <v>334</v>
          </cell>
          <cell r="F182" t="str">
            <v>Accessory Electric Equipment</v>
          </cell>
          <cell r="H182">
            <v>300515.20000000001</v>
          </cell>
          <cell r="J182">
            <v>-2622.6899999999996</v>
          </cell>
          <cell r="L182">
            <v>297892.51</v>
          </cell>
          <cell r="N182">
            <v>-2686.74</v>
          </cell>
          <cell r="P182">
            <v>295205.77</v>
          </cell>
          <cell r="R182">
            <v>174744</v>
          </cell>
          <cell r="T182">
            <v>0.45754760444180015</v>
          </cell>
          <cell r="V182">
            <v>1369</v>
          </cell>
          <cell r="X182">
            <v>-2622.6899999999996</v>
          </cell>
          <cell r="Z182">
            <v>-20</v>
          </cell>
          <cell r="AB182">
            <v>-524.5379999999999</v>
          </cell>
          <cell r="AD182">
            <v>172965.772</v>
          </cell>
          <cell r="AF182">
            <v>0.45754760444180015</v>
          </cell>
          <cell r="AH182">
            <v>1357</v>
          </cell>
          <cell r="AJ182">
            <v>-2686.74</v>
          </cell>
          <cell r="AL182">
            <v>-20</v>
          </cell>
          <cell r="AN182">
            <v>-537.34799999999996</v>
          </cell>
          <cell r="AP182">
            <v>171098.68400000001</v>
          </cell>
        </row>
        <row r="183">
          <cell r="A183" t="str">
            <v xml:space="preserve">336.00 0304         </v>
          </cell>
          <cell r="B183">
            <v>304</v>
          </cell>
          <cell r="C183" t="str">
            <v>ProdTrans</v>
          </cell>
          <cell r="D183" t="str">
            <v xml:space="preserve">336.00 0304         </v>
          </cell>
          <cell r="E183">
            <v>336</v>
          </cell>
          <cell r="F183" t="str">
            <v>Roads, Railroads and Bridges</v>
          </cell>
          <cell r="H183">
            <v>232133.05</v>
          </cell>
          <cell r="J183">
            <v>-390.6</v>
          </cell>
          <cell r="L183">
            <v>231742.44999999998</v>
          </cell>
          <cell r="N183">
            <v>-396.46999999999997</v>
          </cell>
          <cell r="P183">
            <v>231345.97999999998</v>
          </cell>
          <cell r="R183">
            <v>52429</v>
          </cell>
          <cell r="T183">
            <v>0</v>
          </cell>
          <cell r="V183">
            <v>0</v>
          </cell>
          <cell r="X183">
            <v>-390.6</v>
          </cell>
          <cell r="Z183">
            <v>-40</v>
          </cell>
          <cell r="AB183">
            <v>-156.24</v>
          </cell>
          <cell r="AD183">
            <v>51882.16</v>
          </cell>
          <cell r="AF183">
            <v>0</v>
          </cell>
          <cell r="AH183">
            <v>0</v>
          </cell>
          <cell r="AJ183">
            <v>-396.46999999999997</v>
          </cell>
          <cell r="AL183">
            <v>-40</v>
          </cell>
          <cell r="AN183">
            <v>-158.58799999999999</v>
          </cell>
          <cell r="AP183">
            <v>51327.101999999999</v>
          </cell>
        </row>
        <row r="184">
          <cell r="A184">
            <v>0</v>
          </cell>
          <cell r="F184" t="str">
            <v>TOTAL BIG FORK</v>
          </cell>
          <cell r="H184">
            <v>7331538.9299999997</v>
          </cell>
          <cell r="J184">
            <v>-15556.749999999998</v>
          </cell>
          <cell r="L184">
            <v>7315982.1800000006</v>
          </cell>
          <cell r="N184">
            <v>-15975.079999999998</v>
          </cell>
          <cell r="P184">
            <v>7300007.0999999996</v>
          </cell>
          <cell r="R184">
            <v>3752905</v>
          </cell>
          <cell r="V184">
            <v>73471</v>
          </cell>
          <cell r="X184">
            <v>-15556.749999999998</v>
          </cell>
          <cell r="AB184">
            <v>-5698.1619999999994</v>
          </cell>
          <cell r="AD184">
            <v>3805121.0880000005</v>
          </cell>
          <cell r="AH184">
            <v>73326</v>
          </cell>
          <cell r="AJ184">
            <v>-15975.079999999998</v>
          </cell>
          <cell r="AN184">
            <v>-5852.6840000000002</v>
          </cell>
          <cell r="AP184">
            <v>3856619.3240000005</v>
          </cell>
        </row>
        <row r="185">
          <cell r="A185">
            <v>0</v>
          </cell>
        </row>
        <row r="186">
          <cell r="A186">
            <v>0</v>
          </cell>
          <cell r="F186" t="str">
            <v>CONDIT</v>
          </cell>
        </row>
        <row r="187">
          <cell r="A187" t="str">
            <v xml:space="preserve">330.20 0305         </v>
          </cell>
          <cell r="B187">
            <v>305</v>
          </cell>
          <cell r="C187" t="str">
            <v>ProdTrans</v>
          </cell>
          <cell r="D187" t="str">
            <v xml:space="preserve">330.20 0305         </v>
          </cell>
          <cell r="E187">
            <v>330.2</v>
          </cell>
          <cell r="F187" t="str">
            <v>Land Rights</v>
          </cell>
          <cell r="H187">
            <v>172.28</v>
          </cell>
          <cell r="J187">
            <v>-172.28</v>
          </cell>
          <cell r="L187">
            <v>0</v>
          </cell>
          <cell r="N187">
            <v>0</v>
          </cell>
          <cell r="P187">
            <v>0</v>
          </cell>
          <cell r="R187">
            <v>172</v>
          </cell>
          <cell r="T187">
            <v>9.5930232558139537</v>
          </cell>
          <cell r="V187">
            <v>8</v>
          </cell>
          <cell r="X187">
            <v>-172.28</v>
          </cell>
          <cell r="AB187">
            <v>0</v>
          </cell>
          <cell r="AD187">
            <v>7.7199999999999989</v>
          </cell>
          <cell r="AF187">
            <v>9.5930232558139537</v>
          </cell>
          <cell r="AH187">
            <v>0</v>
          </cell>
          <cell r="AJ187">
            <v>0</v>
          </cell>
          <cell r="AN187">
            <v>0</v>
          </cell>
          <cell r="AP187">
            <v>7.7199999999999989</v>
          </cell>
        </row>
        <row r="188">
          <cell r="A188" t="str">
            <v xml:space="preserve">330.40 0305         </v>
          </cell>
          <cell r="B188">
            <v>305</v>
          </cell>
          <cell r="C188" t="str">
            <v>ProdTrans</v>
          </cell>
          <cell r="D188" t="str">
            <v xml:space="preserve">330.40 0305         </v>
          </cell>
          <cell r="E188">
            <v>330.4</v>
          </cell>
          <cell r="F188" t="str">
            <v>Flood Rights</v>
          </cell>
          <cell r="H188">
            <v>2963.75</v>
          </cell>
          <cell r="J188">
            <v>-2963.75</v>
          </cell>
          <cell r="L188">
            <v>0</v>
          </cell>
          <cell r="N188">
            <v>0</v>
          </cell>
          <cell r="P188">
            <v>0</v>
          </cell>
          <cell r="R188">
            <v>2964</v>
          </cell>
          <cell r="T188">
            <v>9.3117408906882595</v>
          </cell>
          <cell r="V188">
            <v>138</v>
          </cell>
          <cell r="X188">
            <v>-2963.75</v>
          </cell>
          <cell r="AB188">
            <v>0</v>
          </cell>
          <cell r="AD188">
            <v>138.25</v>
          </cell>
          <cell r="AF188">
            <v>9.3117408906882595</v>
          </cell>
          <cell r="AH188">
            <v>0</v>
          </cell>
          <cell r="AJ188">
            <v>0</v>
          </cell>
          <cell r="AN188">
            <v>0</v>
          </cell>
          <cell r="AP188">
            <v>138.25</v>
          </cell>
        </row>
        <row r="189">
          <cell r="A189" t="str">
            <v xml:space="preserve">331.00 0305         </v>
          </cell>
          <cell r="B189">
            <v>305</v>
          </cell>
          <cell r="C189" t="str">
            <v>ProdTrans</v>
          </cell>
          <cell r="D189" t="str">
            <v xml:space="preserve">331.00 0305         </v>
          </cell>
          <cell r="E189">
            <v>331</v>
          </cell>
          <cell r="F189" t="str">
            <v>Structures and Improvements</v>
          </cell>
          <cell r="H189">
            <v>1038010.77</v>
          </cell>
          <cell r="J189">
            <v>-1038010.7699999999</v>
          </cell>
          <cell r="L189">
            <v>0</v>
          </cell>
          <cell r="N189">
            <v>0</v>
          </cell>
          <cell r="P189">
            <v>0</v>
          </cell>
          <cell r="R189">
            <v>1012852</v>
          </cell>
          <cell r="T189">
            <v>11.110501985420495</v>
          </cell>
          <cell r="V189">
            <v>57664</v>
          </cell>
          <cell r="X189">
            <v>-1038010.7699999999</v>
          </cell>
          <cell r="AB189">
            <v>0</v>
          </cell>
          <cell r="AD189">
            <v>32505.230000000098</v>
          </cell>
          <cell r="AF189">
            <v>11.110501985420495</v>
          </cell>
          <cell r="AH189">
            <v>0</v>
          </cell>
          <cell r="AJ189">
            <v>0</v>
          </cell>
          <cell r="AN189">
            <v>0</v>
          </cell>
          <cell r="AP189">
            <v>32505.230000000098</v>
          </cell>
        </row>
        <row r="190">
          <cell r="A190" t="str">
            <v xml:space="preserve">332.00 0305         </v>
          </cell>
          <cell r="B190">
            <v>305</v>
          </cell>
          <cell r="C190" t="str">
            <v>ProdTrans</v>
          </cell>
          <cell r="D190" t="str">
            <v xml:space="preserve">332.00 0305         </v>
          </cell>
          <cell r="E190">
            <v>332</v>
          </cell>
          <cell r="F190" t="str">
            <v>Reservoirs, Dams and Waterways</v>
          </cell>
          <cell r="H190">
            <v>76393.33</v>
          </cell>
          <cell r="J190">
            <v>-76393.329999999987</v>
          </cell>
          <cell r="L190">
            <v>0</v>
          </cell>
          <cell r="N190">
            <v>0</v>
          </cell>
          <cell r="P190">
            <v>0</v>
          </cell>
          <cell r="R190">
            <v>76393</v>
          </cell>
          <cell r="T190">
            <v>10.77243106137926</v>
          </cell>
          <cell r="V190">
            <v>4115</v>
          </cell>
          <cell r="X190">
            <v>-76393.329999999987</v>
          </cell>
          <cell r="AB190">
            <v>0</v>
          </cell>
          <cell r="AD190">
            <v>4114.6700000000128</v>
          </cell>
          <cell r="AF190">
            <v>10.77243106137926</v>
          </cell>
          <cell r="AH190">
            <v>0</v>
          </cell>
          <cell r="AJ190">
            <v>0</v>
          </cell>
          <cell r="AN190">
            <v>0</v>
          </cell>
          <cell r="AP190">
            <v>4114.6700000000128</v>
          </cell>
        </row>
        <row r="191">
          <cell r="A191" t="str">
            <v xml:space="preserve">333.00 0305         </v>
          </cell>
          <cell r="B191">
            <v>305</v>
          </cell>
          <cell r="C191" t="str">
            <v>ProdTrans</v>
          </cell>
          <cell r="D191" t="str">
            <v xml:space="preserve">333.00 0305         </v>
          </cell>
          <cell r="E191">
            <v>333</v>
          </cell>
          <cell r="F191" t="str">
            <v>Waterwheels, Turbines and Generators</v>
          </cell>
          <cell r="H191">
            <v>87928.29</v>
          </cell>
          <cell r="J191">
            <v>-87928.29</v>
          </cell>
          <cell r="L191">
            <v>0</v>
          </cell>
          <cell r="N191">
            <v>0</v>
          </cell>
          <cell r="P191">
            <v>0</v>
          </cell>
          <cell r="R191">
            <v>76631</v>
          </cell>
          <cell r="T191">
            <v>11.999244015681656</v>
          </cell>
          <cell r="V191">
            <v>5275</v>
          </cell>
          <cell r="X191">
            <v>-87928.29</v>
          </cell>
          <cell r="AB191">
            <v>0</v>
          </cell>
          <cell r="AD191">
            <v>-6022.2899999999936</v>
          </cell>
          <cell r="AF191">
            <v>11.999244015681656</v>
          </cell>
          <cell r="AH191">
            <v>0</v>
          </cell>
          <cell r="AJ191">
            <v>0</v>
          </cell>
          <cell r="AN191">
            <v>0</v>
          </cell>
          <cell r="AP191">
            <v>-6022.2899999999936</v>
          </cell>
        </row>
        <row r="192">
          <cell r="A192" t="str">
            <v xml:space="preserve">334.00 0305         </v>
          </cell>
          <cell r="B192">
            <v>305</v>
          </cell>
          <cell r="C192" t="str">
            <v>ProdTrans</v>
          </cell>
          <cell r="D192" t="str">
            <v xml:space="preserve">334.00 0305         </v>
          </cell>
          <cell r="E192">
            <v>334</v>
          </cell>
          <cell r="F192" t="str">
            <v>Accessory Electric Equipment</v>
          </cell>
          <cell r="H192">
            <v>132519.20000000001</v>
          </cell>
          <cell r="J192">
            <v>-132519.19999999998</v>
          </cell>
          <cell r="L192">
            <v>0</v>
          </cell>
          <cell r="N192">
            <v>0</v>
          </cell>
          <cell r="P192">
            <v>0</v>
          </cell>
          <cell r="R192">
            <v>132519</v>
          </cell>
          <cell r="T192">
            <v>11.744816748618645</v>
          </cell>
          <cell r="V192">
            <v>7782</v>
          </cell>
          <cell r="X192">
            <v>-132519.19999999998</v>
          </cell>
          <cell r="AB192">
            <v>0</v>
          </cell>
          <cell r="AD192">
            <v>7781.8000000000175</v>
          </cell>
          <cell r="AF192">
            <v>11.744816748618645</v>
          </cell>
          <cell r="AH192">
            <v>0</v>
          </cell>
          <cell r="AJ192">
            <v>0</v>
          </cell>
          <cell r="AN192">
            <v>0</v>
          </cell>
          <cell r="AP192">
            <v>7781.8000000000175</v>
          </cell>
        </row>
        <row r="193">
          <cell r="A193" t="str">
            <v xml:space="preserve">335.00 0305         </v>
          </cell>
          <cell r="B193">
            <v>305</v>
          </cell>
          <cell r="C193" t="str">
            <v>ProdTrans</v>
          </cell>
          <cell r="D193" t="str">
            <v xml:space="preserve">335.00 0305         </v>
          </cell>
          <cell r="E193">
            <v>335</v>
          </cell>
          <cell r="F193" t="str">
            <v>Miscellaneous Power Plant Equipment</v>
          </cell>
          <cell r="H193">
            <v>3588.26</v>
          </cell>
          <cell r="J193">
            <v>-3588.26</v>
          </cell>
          <cell r="L193">
            <v>0</v>
          </cell>
          <cell r="N193">
            <v>0</v>
          </cell>
          <cell r="P193">
            <v>0</v>
          </cell>
          <cell r="R193">
            <v>3588</v>
          </cell>
          <cell r="T193">
            <v>14.381270903010032</v>
          </cell>
          <cell r="V193">
            <v>258</v>
          </cell>
          <cell r="X193">
            <v>-3588.26</v>
          </cell>
          <cell r="AB193">
            <v>0</v>
          </cell>
          <cell r="AD193">
            <v>257.73999999999978</v>
          </cell>
          <cell r="AF193">
            <v>14.381270903010032</v>
          </cell>
          <cell r="AH193">
            <v>0</v>
          </cell>
          <cell r="AJ193">
            <v>0</v>
          </cell>
          <cell r="AN193">
            <v>0</v>
          </cell>
          <cell r="AP193">
            <v>257.73999999999978</v>
          </cell>
        </row>
        <row r="194">
          <cell r="A194" t="str">
            <v xml:space="preserve">336.00 0305         </v>
          </cell>
          <cell r="B194">
            <v>305</v>
          </cell>
          <cell r="C194" t="str">
            <v>ProdTrans</v>
          </cell>
          <cell r="D194" t="str">
            <v xml:space="preserve">336.00 0305         </v>
          </cell>
          <cell r="E194">
            <v>336</v>
          </cell>
          <cell r="F194" t="str">
            <v>Roads, Railroads and Bridges</v>
          </cell>
          <cell r="H194">
            <v>59738.080000000002</v>
          </cell>
          <cell r="J194">
            <v>-59738.079999999994</v>
          </cell>
          <cell r="L194">
            <v>0</v>
          </cell>
          <cell r="N194">
            <v>0</v>
          </cell>
          <cell r="P194">
            <v>0</v>
          </cell>
          <cell r="R194">
            <v>59738</v>
          </cell>
          <cell r="T194">
            <v>10.089055542535739</v>
          </cell>
          <cell r="V194">
            <v>3014</v>
          </cell>
          <cell r="X194">
            <v>-59738.079999999994</v>
          </cell>
          <cell r="AB194">
            <v>0</v>
          </cell>
          <cell r="AD194">
            <v>3013.9200000000055</v>
          </cell>
          <cell r="AF194">
            <v>10.089055542535739</v>
          </cell>
          <cell r="AH194">
            <v>0</v>
          </cell>
          <cell r="AJ194">
            <v>0</v>
          </cell>
          <cell r="AN194">
            <v>0</v>
          </cell>
          <cell r="AP194">
            <v>3013.9200000000055</v>
          </cell>
        </row>
        <row r="195">
          <cell r="A195">
            <v>0</v>
          </cell>
          <cell r="F195" t="str">
            <v>TOTAL CONDIT</v>
          </cell>
          <cell r="H195">
            <v>1401313.9600000002</v>
          </cell>
          <cell r="J195">
            <v>-1401313.96</v>
          </cell>
          <cell r="L195">
            <v>0</v>
          </cell>
          <cell r="N195">
            <v>0</v>
          </cell>
          <cell r="P195">
            <v>0</v>
          </cell>
          <cell r="R195">
            <v>1364857</v>
          </cell>
          <cell r="V195">
            <v>78254</v>
          </cell>
          <cell r="X195">
            <v>-1401313.96</v>
          </cell>
          <cell r="AB195">
            <v>0</v>
          </cell>
          <cell r="AD195">
            <v>41797.040000000139</v>
          </cell>
          <cell r="AH195">
            <v>0</v>
          </cell>
          <cell r="AJ195">
            <v>0</v>
          </cell>
          <cell r="AN195">
            <v>0</v>
          </cell>
          <cell r="AP195">
            <v>41797.040000000139</v>
          </cell>
        </row>
        <row r="196">
          <cell r="A196">
            <v>0</v>
          </cell>
        </row>
        <row r="197">
          <cell r="A197">
            <v>0</v>
          </cell>
          <cell r="F197" t="str">
            <v>CUTLER</v>
          </cell>
        </row>
        <row r="198">
          <cell r="A198" t="str">
            <v xml:space="preserve">330.30 0306         </v>
          </cell>
          <cell r="B198">
            <v>306</v>
          </cell>
          <cell r="C198" t="str">
            <v>ProdTrans</v>
          </cell>
          <cell r="D198" t="str">
            <v xml:space="preserve">330.30 0306         </v>
          </cell>
          <cell r="E198">
            <v>330.3</v>
          </cell>
          <cell r="F198" t="str">
            <v>Water Rights</v>
          </cell>
          <cell r="H198">
            <v>4818.3100000000004</v>
          </cell>
          <cell r="J198">
            <v>0</v>
          </cell>
          <cell r="L198">
            <v>4818.3100000000004</v>
          </cell>
          <cell r="N198">
            <v>0</v>
          </cell>
          <cell r="P198">
            <v>4818.3100000000004</v>
          </cell>
          <cell r="R198">
            <v>2949</v>
          </cell>
          <cell r="T198">
            <v>2.2704211060375443</v>
          </cell>
          <cell r="V198">
            <v>109</v>
          </cell>
          <cell r="X198">
            <v>0</v>
          </cell>
          <cell r="Z198">
            <v>0</v>
          </cell>
          <cell r="AB198">
            <v>0</v>
          </cell>
          <cell r="AD198">
            <v>3058</v>
          </cell>
          <cell r="AF198">
            <v>2.2704211060375443</v>
          </cell>
          <cell r="AH198">
            <v>109</v>
          </cell>
          <cell r="AJ198">
            <v>0</v>
          </cell>
          <cell r="AL198">
            <v>0</v>
          </cell>
          <cell r="AN198">
            <v>0</v>
          </cell>
          <cell r="AP198">
            <v>3167</v>
          </cell>
        </row>
        <row r="199">
          <cell r="A199" t="str">
            <v xml:space="preserve">330.40 0306         </v>
          </cell>
          <cell r="B199">
            <v>306</v>
          </cell>
          <cell r="C199" t="str">
            <v>ProdTrans</v>
          </cell>
          <cell r="D199" t="str">
            <v xml:space="preserve">330.40 0306         </v>
          </cell>
          <cell r="E199">
            <v>330.4</v>
          </cell>
          <cell r="F199" t="str">
            <v>Flood Rights</v>
          </cell>
          <cell r="H199">
            <v>90968.42</v>
          </cell>
          <cell r="J199">
            <v>0</v>
          </cell>
          <cell r="L199">
            <v>90968.42</v>
          </cell>
          <cell r="N199">
            <v>0</v>
          </cell>
          <cell r="P199">
            <v>90968.42</v>
          </cell>
          <cell r="R199">
            <v>53064</v>
          </cell>
          <cell r="T199">
            <v>2.5123608790392713</v>
          </cell>
          <cell r="V199">
            <v>2285</v>
          </cell>
          <cell r="X199">
            <v>0</v>
          </cell>
          <cell r="Z199">
            <v>0</v>
          </cell>
          <cell r="AB199">
            <v>0</v>
          </cell>
          <cell r="AD199">
            <v>55349</v>
          </cell>
          <cell r="AF199">
            <v>2.5123608790392713</v>
          </cell>
          <cell r="AH199">
            <v>2285</v>
          </cell>
          <cell r="AJ199">
            <v>0</v>
          </cell>
          <cell r="AL199">
            <v>0</v>
          </cell>
          <cell r="AN199">
            <v>0</v>
          </cell>
          <cell r="AP199">
            <v>57634</v>
          </cell>
        </row>
        <row r="200">
          <cell r="A200" t="str">
            <v xml:space="preserve">331.00 0306         </v>
          </cell>
          <cell r="B200">
            <v>306</v>
          </cell>
          <cell r="C200" t="str">
            <v>ProdTrans</v>
          </cell>
          <cell r="D200" t="str">
            <v xml:space="preserve">331.00 0306         </v>
          </cell>
          <cell r="E200">
            <v>331</v>
          </cell>
          <cell r="F200" t="str">
            <v>Structures and Improvements</v>
          </cell>
          <cell r="H200">
            <v>3968892.28</v>
          </cell>
          <cell r="J200">
            <v>-10181.610000000002</v>
          </cell>
          <cell r="L200">
            <v>3958710.67</v>
          </cell>
          <cell r="N200">
            <v>-10330.4</v>
          </cell>
          <cell r="P200">
            <v>3948380.27</v>
          </cell>
          <cell r="R200">
            <v>1565277</v>
          </cell>
          <cell r="T200">
            <v>3.5730551421973047</v>
          </cell>
          <cell r="V200">
            <v>141629</v>
          </cell>
          <cell r="X200">
            <v>-10181.610000000002</v>
          </cell>
          <cell r="Z200">
            <v>-40</v>
          </cell>
          <cell r="AB200">
            <v>-4072.6440000000007</v>
          </cell>
          <cell r="AD200">
            <v>1692651.7459999998</v>
          </cell>
          <cell r="AF200">
            <v>3.5730551421973047</v>
          </cell>
          <cell r="AH200">
            <v>141262</v>
          </cell>
          <cell r="AJ200">
            <v>-10330.4</v>
          </cell>
          <cell r="AL200">
            <v>-40</v>
          </cell>
          <cell r="AN200">
            <v>-4132.16</v>
          </cell>
          <cell r="AP200">
            <v>1819451.186</v>
          </cell>
        </row>
        <row r="201">
          <cell r="A201" t="str">
            <v xml:space="preserve">332.00 0306         </v>
          </cell>
          <cell r="B201">
            <v>306</v>
          </cell>
          <cell r="C201" t="str">
            <v>ProdTrans</v>
          </cell>
          <cell r="D201" t="str">
            <v xml:space="preserve">332.00 0306         </v>
          </cell>
          <cell r="E201">
            <v>332</v>
          </cell>
          <cell r="F201" t="str">
            <v>Reservoirs, Dams and Waterways</v>
          </cell>
          <cell r="H201">
            <v>7553630.7599999998</v>
          </cell>
          <cell r="J201">
            <v>-20906.499999999996</v>
          </cell>
          <cell r="L201">
            <v>7532724.2599999998</v>
          </cell>
          <cell r="N201">
            <v>-21326.660000000007</v>
          </cell>
          <cell r="P201">
            <v>7511397.5999999996</v>
          </cell>
          <cell r="R201">
            <v>3110868</v>
          </cell>
          <cell r="T201">
            <v>2.9960498283834496</v>
          </cell>
          <cell r="V201">
            <v>225997</v>
          </cell>
          <cell r="X201">
            <v>-20906.499999999996</v>
          </cell>
          <cell r="Z201">
            <v>-40</v>
          </cell>
          <cell r="AB201">
            <v>-8362.5999999999985</v>
          </cell>
          <cell r="AD201">
            <v>3307595.9</v>
          </cell>
          <cell r="AF201">
            <v>2.9960498283834496</v>
          </cell>
          <cell r="AH201">
            <v>225365</v>
          </cell>
          <cell r="AJ201">
            <v>-21326.660000000007</v>
          </cell>
          <cell r="AL201">
            <v>-40</v>
          </cell>
          <cell r="AN201">
            <v>-8530.6640000000025</v>
          </cell>
          <cell r="AP201">
            <v>3503103.5759999999</v>
          </cell>
        </row>
        <row r="202">
          <cell r="A202" t="str">
            <v xml:space="preserve">333.00 0306         </v>
          </cell>
          <cell r="B202">
            <v>306</v>
          </cell>
          <cell r="C202" t="str">
            <v>ProdTrans</v>
          </cell>
          <cell r="D202" t="str">
            <v xml:space="preserve">333.00 0306         </v>
          </cell>
          <cell r="E202">
            <v>333</v>
          </cell>
          <cell r="F202" t="str">
            <v>Waterwheels, Turbines and Generators</v>
          </cell>
          <cell r="H202">
            <v>11999063.029999999</v>
          </cell>
          <cell r="J202">
            <v>-15164.779999999997</v>
          </cell>
          <cell r="L202">
            <v>11983898.25</v>
          </cell>
          <cell r="N202">
            <v>-16072.03</v>
          </cell>
          <cell r="P202">
            <v>11967826.220000001</v>
          </cell>
          <cell r="R202">
            <v>2130854</v>
          </cell>
          <cell r="T202">
            <v>2.5866739492598643</v>
          </cell>
          <cell r="V202">
            <v>310181</v>
          </cell>
          <cell r="X202">
            <v>-15164.779999999997</v>
          </cell>
          <cell r="Z202">
            <v>-40</v>
          </cell>
          <cell r="AB202">
            <v>-6065.9119999999984</v>
          </cell>
          <cell r="AD202">
            <v>2419804.3080000002</v>
          </cell>
          <cell r="AF202">
            <v>2.5866739492598643</v>
          </cell>
          <cell r="AH202">
            <v>309777</v>
          </cell>
          <cell r="AJ202">
            <v>-16072.03</v>
          </cell>
          <cell r="AL202">
            <v>-40</v>
          </cell>
          <cell r="AN202">
            <v>-6428.8120000000008</v>
          </cell>
          <cell r="AP202">
            <v>2707080.4660000005</v>
          </cell>
        </row>
        <row r="203">
          <cell r="A203" t="str">
            <v xml:space="preserve">334.00 0306         </v>
          </cell>
          <cell r="B203">
            <v>306</v>
          </cell>
          <cell r="C203" t="str">
            <v>ProdTrans</v>
          </cell>
          <cell r="D203" t="str">
            <v xml:space="preserve">334.00 0306         </v>
          </cell>
          <cell r="E203">
            <v>334</v>
          </cell>
          <cell r="F203" t="str">
            <v>Accessory Electric Equipment</v>
          </cell>
          <cell r="H203">
            <v>2564703.0099999998</v>
          </cell>
          <cell r="J203">
            <v>-14780.76</v>
          </cell>
          <cell r="L203">
            <v>2549922.25</v>
          </cell>
          <cell r="N203">
            <v>-15661.689999999999</v>
          </cell>
          <cell r="P203">
            <v>2534260.56</v>
          </cell>
          <cell r="R203">
            <v>510863</v>
          </cell>
          <cell r="T203">
            <v>3.0716569624021646</v>
          </cell>
          <cell r="V203">
            <v>78552</v>
          </cell>
          <cell r="X203">
            <v>-14780.76</v>
          </cell>
          <cell r="Z203">
            <v>-20</v>
          </cell>
          <cell r="AB203">
            <v>-2956.152</v>
          </cell>
          <cell r="AD203">
            <v>571678.08799999999</v>
          </cell>
          <cell r="AF203">
            <v>3.0716569624021646</v>
          </cell>
          <cell r="AH203">
            <v>78084</v>
          </cell>
          <cell r="AJ203">
            <v>-15661.689999999999</v>
          </cell>
          <cell r="AL203">
            <v>-20</v>
          </cell>
          <cell r="AN203">
            <v>-3132.3379999999997</v>
          </cell>
          <cell r="AP203">
            <v>630968.06000000006</v>
          </cell>
        </row>
        <row r="204">
          <cell r="A204" t="str">
            <v xml:space="preserve">335.00 0306         </v>
          </cell>
          <cell r="B204">
            <v>306</v>
          </cell>
          <cell r="C204" t="str">
            <v>ProdTrans</v>
          </cell>
          <cell r="D204" t="str">
            <v xml:space="preserve">335.00 0306         </v>
          </cell>
          <cell r="E204">
            <v>335</v>
          </cell>
          <cell r="F204" t="str">
            <v>Miscellaneous Power Plant Equipment</v>
          </cell>
          <cell r="H204">
            <v>12554.11</v>
          </cell>
          <cell r="J204">
            <v>-88.29</v>
          </cell>
          <cell r="L204">
            <v>12465.82</v>
          </cell>
          <cell r="N204">
            <v>-88.87</v>
          </cell>
          <cell r="P204">
            <v>12376.949999999999</v>
          </cell>
          <cell r="R204">
            <v>5906</v>
          </cell>
          <cell r="T204">
            <v>3.5124058118111714</v>
          </cell>
          <cell r="V204">
            <v>439</v>
          </cell>
          <cell r="X204">
            <v>-88.29</v>
          </cell>
          <cell r="Z204">
            <v>-10</v>
          </cell>
          <cell r="AB204">
            <v>-8.8290000000000006</v>
          </cell>
          <cell r="AD204">
            <v>6247.8810000000003</v>
          </cell>
          <cell r="AF204">
            <v>3.5124058118111714</v>
          </cell>
          <cell r="AH204">
            <v>436</v>
          </cell>
          <cell r="AJ204">
            <v>-88.87</v>
          </cell>
          <cell r="AL204">
            <v>-10</v>
          </cell>
          <cell r="AN204">
            <v>-8.8870000000000005</v>
          </cell>
          <cell r="AP204">
            <v>6586.1240000000007</v>
          </cell>
        </row>
        <row r="205">
          <cell r="A205" t="str">
            <v xml:space="preserve">336.00 0306         </v>
          </cell>
          <cell r="B205">
            <v>306</v>
          </cell>
          <cell r="C205" t="str">
            <v>ProdTrans</v>
          </cell>
          <cell r="D205" t="str">
            <v xml:space="preserve">336.00 0306         </v>
          </cell>
          <cell r="E205">
            <v>336</v>
          </cell>
          <cell r="F205" t="str">
            <v>Roads, Railroads and Bridges</v>
          </cell>
          <cell r="H205">
            <v>572059.24</v>
          </cell>
          <cell r="J205">
            <v>-1420.18</v>
          </cell>
          <cell r="L205">
            <v>570639.05999999994</v>
          </cell>
          <cell r="N205">
            <v>-1440.52</v>
          </cell>
          <cell r="P205">
            <v>569198.53999999992</v>
          </cell>
          <cell r="R205">
            <v>259659</v>
          </cell>
          <cell r="T205">
            <v>3.4165922180778332</v>
          </cell>
          <cell r="V205">
            <v>19521</v>
          </cell>
          <cell r="X205">
            <v>-1420.18</v>
          </cell>
          <cell r="Z205">
            <v>-40</v>
          </cell>
          <cell r="AB205">
            <v>-568.072</v>
          </cell>
          <cell r="AD205">
            <v>277191.74800000002</v>
          </cell>
          <cell r="AF205">
            <v>3.4165922180778332</v>
          </cell>
          <cell r="AH205">
            <v>19472</v>
          </cell>
          <cell r="AJ205">
            <v>-1440.52</v>
          </cell>
          <cell r="AL205">
            <v>-40</v>
          </cell>
          <cell r="AN205">
            <v>-576.20800000000008</v>
          </cell>
          <cell r="AP205">
            <v>294647.02</v>
          </cell>
        </row>
        <row r="206">
          <cell r="A206">
            <v>0</v>
          </cell>
          <cell r="F206" t="str">
            <v>TOTAL CUTLER</v>
          </cell>
          <cell r="H206">
            <v>26766689.159999993</v>
          </cell>
          <cell r="J206">
            <v>-62542.12</v>
          </cell>
          <cell r="L206">
            <v>26704147.039999999</v>
          </cell>
          <cell r="N206">
            <v>-64920.17</v>
          </cell>
          <cell r="P206">
            <v>26639226.869999997</v>
          </cell>
          <cell r="R206">
            <v>7639440</v>
          </cell>
          <cell r="V206">
            <v>778713</v>
          </cell>
          <cell r="X206">
            <v>-62542.12</v>
          </cell>
          <cell r="AB206">
            <v>-22034.208999999999</v>
          </cell>
          <cell r="AD206">
            <v>8333576.6709999992</v>
          </cell>
          <cell r="AH206">
            <v>776790</v>
          </cell>
          <cell r="AJ206">
            <v>-64920.17</v>
          </cell>
          <cell r="AN206">
            <v>-22809.069</v>
          </cell>
          <cell r="AP206">
            <v>9022637.432</v>
          </cell>
        </row>
        <row r="207">
          <cell r="A207">
            <v>0</v>
          </cell>
        </row>
        <row r="208">
          <cell r="A208">
            <v>0</v>
          </cell>
          <cell r="F208" t="str">
            <v>EAGLE POINT</v>
          </cell>
        </row>
        <row r="209">
          <cell r="A209" t="str">
            <v xml:space="preserve">330.20 0307         </v>
          </cell>
          <cell r="B209">
            <v>307</v>
          </cell>
          <cell r="C209" t="str">
            <v>ProdTrans</v>
          </cell>
          <cell r="D209" t="str">
            <v xml:space="preserve">330.20 0307         </v>
          </cell>
          <cell r="E209">
            <v>330.2</v>
          </cell>
          <cell r="F209" t="str">
            <v>Land Rights</v>
          </cell>
          <cell r="H209">
            <v>12122.48</v>
          </cell>
          <cell r="J209">
            <v>0</v>
          </cell>
          <cell r="L209">
            <v>12122.48</v>
          </cell>
          <cell r="N209">
            <v>0</v>
          </cell>
          <cell r="P209">
            <v>12122.48</v>
          </cell>
          <cell r="R209">
            <v>12122</v>
          </cell>
          <cell r="T209">
            <v>7.2942627150287875E-2</v>
          </cell>
          <cell r="V209">
            <v>9</v>
          </cell>
          <cell r="X209">
            <v>0</v>
          </cell>
          <cell r="Z209">
            <v>0</v>
          </cell>
          <cell r="AB209">
            <v>0</v>
          </cell>
          <cell r="AD209">
            <v>12131</v>
          </cell>
          <cell r="AF209">
            <v>7.2942627150287875E-2</v>
          </cell>
          <cell r="AH209">
            <v>9</v>
          </cell>
          <cell r="AJ209">
            <v>0</v>
          </cell>
          <cell r="AL209">
            <v>0</v>
          </cell>
          <cell r="AN209">
            <v>0</v>
          </cell>
          <cell r="AP209">
            <v>12140</v>
          </cell>
        </row>
        <row r="210">
          <cell r="A210" t="str">
            <v xml:space="preserve">331.00 0307         </v>
          </cell>
          <cell r="B210">
            <v>307</v>
          </cell>
          <cell r="C210" t="str">
            <v>ProdTrans</v>
          </cell>
          <cell r="D210" t="str">
            <v xml:space="preserve">331.00 0307         </v>
          </cell>
          <cell r="E210">
            <v>331</v>
          </cell>
          <cell r="F210" t="str">
            <v>Structures and Improvements</v>
          </cell>
          <cell r="H210">
            <v>138479.88</v>
          </cell>
          <cell r="J210">
            <v>-354.88999999999993</v>
          </cell>
          <cell r="L210">
            <v>138124.99</v>
          </cell>
          <cell r="N210">
            <v>-360.01</v>
          </cell>
          <cell r="P210">
            <v>137764.97999999998</v>
          </cell>
          <cell r="R210">
            <v>115570</v>
          </cell>
          <cell r="T210">
            <v>1.1694642350154496</v>
          </cell>
          <cell r="V210">
            <v>1617</v>
          </cell>
          <cell r="X210">
            <v>-354.88999999999993</v>
          </cell>
          <cell r="Z210">
            <v>-40</v>
          </cell>
          <cell r="AB210">
            <v>-141.95599999999996</v>
          </cell>
          <cell r="AD210">
            <v>116690.15399999999</v>
          </cell>
          <cell r="AF210">
            <v>1.1694642350154496</v>
          </cell>
          <cell r="AH210">
            <v>1613</v>
          </cell>
          <cell r="AJ210">
            <v>-360.01</v>
          </cell>
          <cell r="AL210">
            <v>-40</v>
          </cell>
          <cell r="AN210">
            <v>-144.00399999999999</v>
          </cell>
          <cell r="AP210">
            <v>117799.14</v>
          </cell>
        </row>
        <row r="211">
          <cell r="A211" t="str">
            <v xml:space="preserve">332.00 0307         </v>
          </cell>
          <cell r="B211">
            <v>307</v>
          </cell>
          <cell r="C211" t="str">
            <v>ProdTrans</v>
          </cell>
          <cell r="D211" t="str">
            <v xml:space="preserve">332.00 0307         </v>
          </cell>
          <cell r="E211">
            <v>332</v>
          </cell>
          <cell r="F211" t="str">
            <v>Reservoirs, Dams and Waterways</v>
          </cell>
          <cell r="H211">
            <v>1227012.53</v>
          </cell>
          <cell r="J211">
            <v>-2059.11</v>
          </cell>
          <cell r="L211">
            <v>1224953.42</v>
          </cell>
          <cell r="N211">
            <v>-2107.35</v>
          </cell>
          <cell r="P211">
            <v>1222846.0699999998</v>
          </cell>
          <cell r="R211">
            <v>1017939</v>
          </cell>
          <cell r="T211">
            <v>1.6526839577760699</v>
          </cell>
          <cell r="V211">
            <v>20262</v>
          </cell>
          <cell r="X211">
            <v>-2059.11</v>
          </cell>
          <cell r="Z211">
            <v>-40</v>
          </cell>
          <cell r="AB211">
            <v>-823.64400000000012</v>
          </cell>
          <cell r="AD211">
            <v>1035318.246</v>
          </cell>
          <cell r="AF211">
            <v>1.6526839577760699</v>
          </cell>
          <cell r="AH211">
            <v>20227</v>
          </cell>
          <cell r="AJ211">
            <v>-2107.35</v>
          </cell>
          <cell r="AL211">
            <v>-40</v>
          </cell>
          <cell r="AN211">
            <v>-842.94</v>
          </cell>
          <cell r="AP211">
            <v>1052594.956</v>
          </cell>
        </row>
        <row r="212">
          <cell r="A212" t="str">
            <v xml:space="preserve">333.00 0307         </v>
          </cell>
          <cell r="B212">
            <v>307</v>
          </cell>
          <cell r="C212" t="str">
            <v>ProdTrans</v>
          </cell>
          <cell r="D212" t="str">
            <v xml:space="preserve">333.00 0307         </v>
          </cell>
          <cell r="E212">
            <v>333</v>
          </cell>
          <cell r="F212" t="str">
            <v>Waterwheels, Turbines and Generators</v>
          </cell>
          <cell r="H212">
            <v>251541.42</v>
          </cell>
          <cell r="J212">
            <v>-1901.5500000000002</v>
          </cell>
          <cell r="L212">
            <v>249639.87000000002</v>
          </cell>
          <cell r="N212">
            <v>-1938.9200000000003</v>
          </cell>
          <cell r="P212">
            <v>247700.95</v>
          </cell>
          <cell r="R212">
            <v>249873</v>
          </cell>
          <cell r="T212">
            <v>0.81335808985811919</v>
          </cell>
          <cell r="V212">
            <v>2038</v>
          </cell>
          <cell r="X212">
            <v>-1901.5500000000002</v>
          </cell>
          <cell r="Z212">
            <v>-40</v>
          </cell>
          <cell r="AB212">
            <v>-760.62</v>
          </cell>
          <cell r="AD212">
            <v>249248.83000000002</v>
          </cell>
          <cell r="AF212">
            <v>0.81335808985811919</v>
          </cell>
          <cell r="AH212">
            <v>2023</v>
          </cell>
          <cell r="AJ212">
            <v>-1938.9200000000003</v>
          </cell>
          <cell r="AL212">
            <v>-40</v>
          </cell>
          <cell r="AN212">
            <v>-775.56800000000021</v>
          </cell>
          <cell r="AP212">
            <v>248557.342</v>
          </cell>
        </row>
        <row r="213">
          <cell r="A213" t="str">
            <v xml:space="preserve">334.00 0307         </v>
          </cell>
          <cell r="B213">
            <v>307</v>
          </cell>
          <cell r="C213" t="str">
            <v>ProdTrans</v>
          </cell>
          <cell r="D213" t="str">
            <v xml:space="preserve">334.00 0307         </v>
          </cell>
          <cell r="E213">
            <v>334</v>
          </cell>
          <cell r="F213" t="str">
            <v>Accessory Electric Equipment</v>
          </cell>
          <cell r="H213">
            <v>98714.47</v>
          </cell>
          <cell r="J213">
            <v>-928.99</v>
          </cell>
          <cell r="L213">
            <v>97785.48</v>
          </cell>
          <cell r="N213">
            <v>-955.18999999999994</v>
          </cell>
          <cell r="P213">
            <v>96830.29</v>
          </cell>
          <cell r="R213">
            <v>69132</v>
          </cell>
          <cell r="T213">
            <v>1.0560680823591184</v>
          </cell>
          <cell r="V213">
            <v>1038</v>
          </cell>
          <cell r="X213">
            <v>-928.99</v>
          </cell>
          <cell r="Z213">
            <v>-20</v>
          </cell>
          <cell r="AB213">
            <v>-185.798</v>
          </cell>
          <cell r="AD213">
            <v>69055.212</v>
          </cell>
          <cell r="AF213">
            <v>1.0560680823591184</v>
          </cell>
          <cell r="AH213">
            <v>1028</v>
          </cell>
          <cell r="AJ213">
            <v>-955.18999999999994</v>
          </cell>
          <cell r="AL213">
            <v>-20</v>
          </cell>
          <cell r="AN213">
            <v>-191.03799999999998</v>
          </cell>
          <cell r="AP213">
            <v>68936.983999999997</v>
          </cell>
        </row>
        <row r="214">
          <cell r="A214" t="str">
            <v xml:space="preserve">336.00 0307         </v>
          </cell>
          <cell r="B214">
            <v>307</v>
          </cell>
          <cell r="C214" t="str">
            <v>ProdTrans</v>
          </cell>
          <cell r="D214" t="str">
            <v xml:space="preserve">336.00 0307         </v>
          </cell>
          <cell r="E214">
            <v>336</v>
          </cell>
          <cell r="F214" t="str">
            <v>Roads, Railroads and Bridges</v>
          </cell>
          <cell r="H214">
            <v>105740.65</v>
          </cell>
          <cell r="J214">
            <v>-199.65</v>
          </cell>
          <cell r="L214">
            <v>105541</v>
          </cell>
          <cell r="N214">
            <v>-202.76000000000002</v>
          </cell>
          <cell r="P214">
            <v>105338.24000000001</v>
          </cell>
          <cell r="R214">
            <v>63989</v>
          </cell>
          <cell r="T214">
            <v>2.8241577739242083</v>
          </cell>
          <cell r="V214">
            <v>2983</v>
          </cell>
          <cell r="X214">
            <v>-199.65</v>
          </cell>
          <cell r="Z214">
            <v>-40</v>
          </cell>
          <cell r="AB214">
            <v>-79.86</v>
          </cell>
          <cell r="AD214">
            <v>66692.490000000005</v>
          </cell>
          <cell r="AF214">
            <v>2.8241577739242083</v>
          </cell>
          <cell r="AH214">
            <v>2978</v>
          </cell>
          <cell r="AJ214">
            <v>-202.76000000000002</v>
          </cell>
          <cell r="AL214">
            <v>-40</v>
          </cell>
          <cell r="AN214">
            <v>-81.103999999999999</v>
          </cell>
          <cell r="AP214">
            <v>69386.626000000004</v>
          </cell>
        </row>
        <row r="215">
          <cell r="A215">
            <v>0</v>
          </cell>
          <cell r="F215" t="str">
            <v>TOTAL EAGLE POINT</v>
          </cell>
          <cell r="H215">
            <v>1833611.43</v>
          </cell>
          <cell r="J215">
            <v>-5444.19</v>
          </cell>
          <cell r="L215">
            <v>1828167.24</v>
          </cell>
          <cell r="N215">
            <v>-5564.23</v>
          </cell>
          <cell r="P215">
            <v>1822603.0099999998</v>
          </cell>
          <cell r="R215">
            <v>1528625</v>
          </cell>
          <cell r="V215">
            <v>27947</v>
          </cell>
          <cell r="X215">
            <v>-5444.19</v>
          </cell>
          <cell r="AB215">
            <v>-1991.8780000000002</v>
          </cell>
          <cell r="AD215">
            <v>1549135.9320000003</v>
          </cell>
          <cell r="AH215">
            <v>27878</v>
          </cell>
          <cell r="AJ215">
            <v>-5564.23</v>
          </cell>
          <cell r="AN215">
            <v>-2034.6540000000002</v>
          </cell>
          <cell r="AP215">
            <v>1569415.0479999997</v>
          </cell>
        </row>
        <row r="216">
          <cell r="A216">
            <v>0</v>
          </cell>
        </row>
        <row r="217">
          <cell r="A217">
            <v>0</v>
          </cell>
          <cell r="F217" t="str">
            <v>FOUNTAIN GREEN</v>
          </cell>
        </row>
        <row r="218">
          <cell r="A218" t="str">
            <v xml:space="preserve">331.00 0308         </v>
          </cell>
          <cell r="B218">
            <v>308</v>
          </cell>
          <cell r="C218" t="str">
            <v>ProdTrans</v>
          </cell>
          <cell r="D218" t="str">
            <v xml:space="preserve">331.00 0308         </v>
          </cell>
          <cell r="E218">
            <v>331</v>
          </cell>
          <cell r="F218" t="str">
            <v>Structures and Improvements</v>
          </cell>
          <cell r="H218">
            <v>35549.64</v>
          </cell>
          <cell r="J218">
            <v>-35549.64</v>
          </cell>
          <cell r="L218">
            <v>0</v>
          </cell>
          <cell r="N218">
            <v>0</v>
          </cell>
          <cell r="P218">
            <v>0</v>
          </cell>
          <cell r="R218">
            <v>35550</v>
          </cell>
          <cell r="T218">
            <v>0</v>
          </cell>
          <cell r="V218">
            <v>0</v>
          </cell>
          <cell r="X218">
            <v>-35549.64</v>
          </cell>
          <cell r="AB218">
            <v>0</v>
          </cell>
          <cell r="AD218">
            <v>0.36000000000058208</v>
          </cell>
          <cell r="AF218">
            <v>0</v>
          </cell>
          <cell r="AH218">
            <v>0</v>
          </cell>
          <cell r="AJ218">
            <v>0</v>
          </cell>
          <cell r="AN218">
            <v>0</v>
          </cell>
          <cell r="AP218">
            <v>0.36000000000058208</v>
          </cell>
        </row>
        <row r="219">
          <cell r="A219" t="str">
            <v xml:space="preserve">332.00 0308         </v>
          </cell>
          <cell r="B219">
            <v>308</v>
          </cell>
          <cell r="C219" t="str">
            <v>ProdTrans</v>
          </cell>
          <cell r="D219" t="str">
            <v xml:space="preserve">332.00 0308         </v>
          </cell>
          <cell r="E219">
            <v>332</v>
          </cell>
          <cell r="F219" t="str">
            <v>Reservoirs, Dams and Waterways</v>
          </cell>
          <cell r="H219">
            <v>318832.62</v>
          </cell>
          <cell r="J219">
            <v>-318832.62</v>
          </cell>
          <cell r="L219">
            <v>0</v>
          </cell>
          <cell r="N219">
            <v>0</v>
          </cell>
          <cell r="P219">
            <v>0</v>
          </cell>
          <cell r="R219">
            <v>228155</v>
          </cell>
          <cell r="T219">
            <v>1.3024407922900259</v>
          </cell>
          <cell r="V219">
            <v>2076</v>
          </cell>
          <cell r="X219">
            <v>-318832.62</v>
          </cell>
          <cell r="AB219">
            <v>0</v>
          </cell>
          <cell r="AD219">
            <v>-88601.62</v>
          </cell>
          <cell r="AF219">
            <v>1.3024407922900259</v>
          </cell>
          <cell r="AH219">
            <v>0</v>
          </cell>
          <cell r="AJ219">
            <v>0</v>
          </cell>
          <cell r="AN219">
            <v>0</v>
          </cell>
          <cell r="AP219">
            <v>-88601.62</v>
          </cell>
        </row>
        <row r="220">
          <cell r="A220" t="str">
            <v xml:space="preserve">333.00 0308         </v>
          </cell>
          <cell r="B220">
            <v>308</v>
          </cell>
          <cell r="C220" t="str">
            <v>ProdTrans</v>
          </cell>
          <cell r="D220" t="str">
            <v xml:space="preserve">333.00 0308         </v>
          </cell>
          <cell r="E220">
            <v>333</v>
          </cell>
          <cell r="F220" t="str">
            <v>Waterwheels, Turbines and Generators</v>
          </cell>
          <cell r="H220">
            <v>92199.14</v>
          </cell>
          <cell r="J220">
            <v>-92199.14</v>
          </cell>
          <cell r="L220">
            <v>0</v>
          </cell>
          <cell r="N220">
            <v>0</v>
          </cell>
          <cell r="P220">
            <v>0</v>
          </cell>
          <cell r="R220">
            <v>92199</v>
          </cell>
          <cell r="T220">
            <v>0</v>
          </cell>
          <cell r="V220">
            <v>0</v>
          </cell>
          <cell r="X220">
            <v>-92199.14</v>
          </cell>
          <cell r="AB220">
            <v>0</v>
          </cell>
          <cell r="AD220">
            <v>-0.13999999999941792</v>
          </cell>
          <cell r="AF220">
            <v>0</v>
          </cell>
          <cell r="AH220">
            <v>0</v>
          </cell>
          <cell r="AJ220">
            <v>0</v>
          </cell>
          <cell r="AN220">
            <v>0</v>
          </cell>
          <cell r="AP220">
            <v>-0.13999999999941792</v>
          </cell>
        </row>
        <row r="221">
          <cell r="A221" t="str">
            <v xml:space="preserve">334.00 0308         </v>
          </cell>
          <cell r="B221">
            <v>308</v>
          </cell>
          <cell r="C221" t="str">
            <v>ProdTrans</v>
          </cell>
          <cell r="D221" t="str">
            <v xml:space="preserve">334.00 0308         </v>
          </cell>
          <cell r="E221">
            <v>334</v>
          </cell>
          <cell r="F221" t="str">
            <v>Accessory Electric Equipment</v>
          </cell>
          <cell r="H221">
            <v>145374.73000000001</v>
          </cell>
          <cell r="J221">
            <v>-145374.72999999998</v>
          </cell>
          <cell r="L221">
            <v>0</v>
          </cell>
          <cell r="N221">
            <v>0</v>
          </cell>
          <cell r="P221">
            <v>0</v>
          </cell>
          <cell r="R221">
            <v>78464</v>
          </cell>
          <cell r="T221">
            <v>0.23831225654046118</v>
          </cell>
          <cell r="V221">
            <v>173</v>
          </cell>
          <cell r="X221">
            <v>-145374.72999999998</v>
          </cell>
          <cell r="AB221">
            <v>0</v>
          </cell>
          <cell r="AD221">
            <v>-66737.729999999981</v>
          </cell>
          <cell r="AF221">
            <v>0.23831225654046118</v>
          </cell>
          <cell r="AH221">
            <v>0</v>
          </cell>
          <cell r="AJ221">
            <v>0</v>
          </cell>
          <cell r="AN221">
            <v>0</v>
          </cell>
          <cell r="AP221">
            <v>-66737.729999999981</v>
          </cell>
        </row>
        <row r="222">
          <cell r="A222" t="str">
            <v xml:space="preserve">336.00 0308         </v>
          </cell>
          <cell r="B222">
            <v>308</v>
          </cell>
          <cell r="C222" t="str">
            <v>ProdTrans</v>
          </cell>
          <cell r="D222" t="str">
            <v xml:space="preserve">336.00 0308         </v>
          </cell>
          <cell r="E222">
            <v>336</v>
          </cell>
          <cell r="F222" t="str">
            <v>Roads, Railroads and Bridges</v>
          </cell>
          <cell r="H222">
            <v>1261.1500000000001</v>
          </cell>
          <cell r="J222">
            <v>-1261.1500000000001</v>
          </cell>
          <cell r="L222">
            <v>0</v>
          </cell>
          <cell r="N222">
            <v>0</v>
          </cell>
          <cell r="P222">
            <v>0</v>
          </cell>
          <cell r="R222">
            <v>1261</v>
          </cell>
          <cell r="T222">
            <v>0</v>
          </cell>
          <cell r="V222">
            <v>0</v>
          </cell>
          <cell r="X222">
            <v>-1261.1500000000001</v>
          </cell>
          <cell r="AB222">
            <v>0</v>
          </cell>
          <cell r="AD222">
            <v>-0.15000000000009095</v>
          </cell>
          <cell r="AF222">
            <v>0</v>
          </cell>
          <cell r="AH222">
            <v>0</v>
          </cell>
          <cell r="AJ222">
            <v>0</v>
          </cell>
          <cell r="AN222">
            <v>0</v>
          </cell>
          <cell r="AP222">
            <v>-0.15000000000009095</v>
          </cell>
        </row>
        <row r="223">
          <cell r="A223">
            <v>0</v>
          </cell>
          <cell r="F223" t="str">
            <v>TOTAL FOUNTAIN GREEN</v>
          </cell>
          <cell r="H223">
            <v>593217.28000000003</v>
          </cell>
          <cell r="J223">
            <v>-593217.28000000003</v>
          </cell>
          <cell r="L223">
            <v>0</v>
          </cell>
          <cell r="N223">
            <v>0</v>
          </cell>
          <cell r="P223">
            <v>0</v>
          </cell>
          <cell r="R223">
            <v>435629</v>
          </cell>
          <cell r="V223">
            <v>2249</v>
          </cell>
          <cell r="X223">
            <v>-593217.28000000003</v>
          </cell>
          <cell r="AB223">
            <v>0</v>
          </cell>
          <cell r="AD223">
            <v>-155339.27999999997</v>
          </cell>
          <cell r="AH223">
            <v>0</v>
          </cell>
          <cell r="AJ223">
            <v>0</v>
          </cell>
          <cell r="AN223">
            <v>0</v>
          </cell>
          <cell r="AP223">
            <v>-155339.27999999997</v>
          </cell>
        </row>
        <row r="224">
          <cell r="A224">
            <v>0</v>
          </cell>
        </row>
        <row r="225">
          <cell r="A225">
            <v>0</v>
          </cell>
          <cell r="F225" t="str">
            <v>GRANITE</v>
          </cell>
        </row>
        <row r="226">
          <cell r="A226" t="str">
            <v xml:space="preserve">331.00 0309         </v>
          </cell>
          <cell r="B226">
            <v>309</v>
          </cell>
          <cell r="C226" t="str">
            <v>ProdTrans</v>
          </cell>
          <cell r="D226" t="str">
            <v xml:space="preserve">331.00 0309         </v>
          </cell>
          <cell r="E226">
            <v>331</v>
          </cell>
          <cell r="F226" t="str">
            <v>Structures and Improvements</v>
          </cell>
          <cell r="H226">
            <v>534780.84</v>
          </cell>
          <cell r="J226">
            <v>-1168.6200000000001</v>
          </cell>
          <cell r="L226">
            <v>533612.22</v>
          </cell>
          <cell r="N226">
            <v>-1184.5800000000002</v>
          </cell>
          <cell r="P226">
            <v>532427.64</v>
          </cell>
          <cell r="R226">
            <v>130303</v>
          </cell>
          <cell r="T226">
            <v>2.164497105249513</v>
          </cell>
          <cell r="V226">
            <v>11563</v>
          </cell>
          <cell r="X226">
            <v>-1168.6200000000001</v>
          </cell>
          <cell r="Z226">
            <v>-40</v>
          </cell>
          <cell r="AB226">
            <v>-467.44800000000004</v>
          </cell>
          <cell r="AD226">
            <v>140229.932</v>
          </cell>
          <cell r="AF226">
            <v>2.164497105249513</v>
          </cell>
          <cell r="AH226">
            <v>11537</v>
          </cell>
          <cell r="AJ226">
            <v>-1184.5800000000002</v>
          </cell>
          <cell r="AL226">
            <v>-40</v>
          </cell>
          <cell r="AN226">
            <v>-473.83200000000005</v>
          </cell>
          <cell r="AP226">
            <v>150108.52000000002</v>
          </cell>
        </row>
        <row r="227">
          <cell r="A227" t="str">
            <v xml:space="preserve">332.00 0309         </v>
          </cell>
          <cell r="B227">
            <v>309</v>
          </cell>
          <cell r="C227" t="str">
            <v>ProdTrans</v>
          </cell>
          <cell r="D227" t="str">
            <v xml:space="preserve">332.00 0309         </v>
          </cell>
          <cell r="E227">
            <v>332</v>
          </cell>
          <cell r="F227" t="str">
            <v>Reservoirs, Dams and Waterways</v>
          </cell>
          <cell r="H227">
            <v>3769782.29</v>
          </cell>
          <cell r="J227">
            <v>-5048.33</v>
          </cell>
          <cell r="L227">
            <v>3764733.96</v>
          </cell>
          <cell r="N227">
            <v>-5165.7800000000007</v>
          </cell>
          <cell r="P227">
            <v>3759568.18</v>
          </cell>
          <cell r="R227">
            <v>1289268</v>
          </cell>
          <cell r="T227">
            <v>3.29072038816782</v>
          </cell>
          <cell r="V227">
            <v>123970</v>
          </cell>
          <cell r="X227">
            <v>-5048.33</v>
          </cell>
          <cell r="Z227">
            <v>-40</v>
          </cell>
          <cell r="AB227">
            <v>-2019.3320000000001</v>
          </cell>
          <cell r="AD227">
            <v>1406170.338</v>
          </cell>
          <cell r="AF227">
            <v>3.29072038816782</v>
          </cell>
          <cell r="AH227">
            <v>123802</v>
          </cell>
          <cell r="AJ227">
            <v>-5165.7800000000007</v>
          </cell>
          <cell r="AL227">
            <v>-40</v>
          </cell>
          <cell r="AN227">
            <v>-2066.3119999999999</v>
          </cell>
          <cell r="AP227">
            <v>1522740.246</v>
          </cell>
        </row>
        <row r="228">
          <cell r="A228" t="str">
            <v xml:space="preserve">333.00 0309         </v>
          </cell>
          <cell r="B228">
            <v>309</v>
          </cell>
          <cell r="C228" t="str">
            <v>ProdTrans</v>
          </cell>
          <cell r="D228" t="str">
            <v xml:space="preserve">333.00 0309         </v>
          </cell>
          <cell r="E228">
            <v>333</v>
          </cell>
          <cell r="F228" t="str">
            <v>Waterwheels, Turbines and Generators</v>
          </cell>
          <cell r="H228">
            <v>720702.06</v>
          </cell>
          <cell r="J228">
            <v>-2666.7000000000003</v>
          </cell>
          <cell r="L228">
            <v>718035.3600000001</v>
          </cell>
          <cell r="N228">
            <v>-2788.06</v>
          </cell>
          <cell r="P228">
            <v>715247.3</v>
          </cell>
          <cell r="R228">
            <v>356684</v>
          </cell>
          <cell r="T228">
            <v>2.5991505221554254</v>
          </cell>
          <cell r="V228">
            <v>18697</v>
          </cell>
          <cell r="X228">
            <v>-2666.7000000000003</v>
          </cell>
          <cell r="Z228">
            <v>-40</v>
          </cell>
          <cell r="AB228">
            <v>-1066.68</v>
          </cell>
          <cell r="AD228">
            <v>371647.62</v>
          </cell>
          <cell r="AF228">
            <v>2.5991505221554254</v>
          </cell>
          <cell r="AH228">
            <v>18627</v>
          </cell>
          <cell r="AJ228">
            <v>-2788.06</v>
          </cell>
          <cell r="AL228">
            <v>-40</v>
          </cell>
          <cell r="AN228">
            <v>-1115.2239999999999</v>
          </cell>
          <cell r="AP228">
            <v>386371.33600000001</v>
          </cell>
        </row>
        <row r="229">
          <cell r="A229" t="str">
            <v xml:space="preserve">334.00 0309         </v>
          </cell>
          <cell r="B229">
            <v>309</v>
          </cell>
          <cell r="C229" t="str">
            <v>ProdTrans</v>
          </cell>
          <cell r="D229" t="str">
            <v xml:space="preserve">334.00 0309         </v>
          </cell>
          <cell r="E229">
            <v>334</v>
          </cell>
          <cell r="F229" t="str">
            <v>Accessory Electric Equipment</v>
          </cell>
          <cell r="H229">
            <v>210624.63</v>
          </cell>
          <cell r="J229">
            <v>-1919.35</v>
          </cell>
          <cell r="L229">
            <v>208705.28</v>
          </cell>
          <cell r="N229">
            <v>-1957.5699999999997</v>
          </cell>
          <cell r="P229">
            <v>206747.71</v>
          </cell>
          <cell r="R229">
            <v>88372</v>
          </cell>
          <cell r="T229">
            <v>2.870011370390853</v>
          </cell>
          <cell r="V229">
            <v>6017</v>
          </cell>
          <cell r="X229">
            <v>-1919.35</v>
          </cell>
          <cell r="Z229">
            <v>-20</v>
          </cell>
          <cell r="AB229">
            <v>-383.87</v>
          </cell>
          <cell r="AD229">
            <v>92085.78</v>
          </cell>
          <cell r="AF229">
            <v>2.870011370390853</v>
          </cell>
          <cell r="AH229">
            <v>5962</v>
          </cell>
          <cell r="AJ229">
            <v>-1957.5699999999997</v>
          </cell>
          <cell r="AL229">
            <v>-20</v>
          </cell>
          <cell r="AN229">
            <v>-391.51399999999995</v>
          </cell>
          <cell r="AP229">
            <v>95698.695999999996</v>
          </cell>
        </row>
        <row r="230">
          <cell r="A230" t="str">
            <v xml:space="preserve">335.00 0309         </v>
          </cell>
          <cell r="B230">
            <v>309</v>
          </cell>
          <cell r="C230" t="str">
            <v>ProdTrans</v>
          </cell>
          <cell r="D230" t="str">
            <v xml:space="preserve">335.00 0309         </v>
          </cell>
          <cell r="E230">
            <v>335</v>
          </cell>
          <cell r="F230" t="str">
            <v>Miscellaneous Power Plant Equipment</v>
          </cell>
          <cell r="H230">
            <v>1409.81</v>
          </cell>
          <cell r="J230">
            <v>-12.18</v>
          </cell>
          <cell r="L230">
            <v>1397.6299999999999</v>
          </cell>
          <cell r="N230">
            <v>-12.28</v>
          </cell>
          <cell r="P230">
            <v>1385.35</v>
          </cell>
          <cell r="R230">
            <v>832</v>
          </cell>
          <cell r="T230">
            <v>2.3201483352453667</v>
          </cell>
          <cell r="V230">
            <v>33</v>
          </cell>
          <cell r="X230">
            <v>-12.18</v>
          </cell>
          <cell r="Z230">
            <v>-10</v>
          </cell>
          <cell r="AB230">
            <v>-1.218</v>
          </cell>
          <cell r="AD230">
            <v>851.60200000000009</v>
          </cell>
          <cell r="AF230">
            <v>2.3201483352453667</v>
          </cell>
          <cell r="AH230">
            <v>32</v>
          </cell>
          <cell r="AJ230">
            <v>-12.28</v>
          </cell>
          <cell r="AL230">
            <v>-10</v>
          </cell>
          <cell r="AN230">
            <v>-1.228</v>
          </cell>
          <cell r="AP230">
            <v>870.09400000000016</v>
          </cell>
        </row>
        <row r="231">
          <cell r="A231">
            <v>0</v>
          </cell>
          <cell r="F231" t="str">
            <v>TOTAL GRANITE</v>
          </cell>
          <cell r="H231">
            <v>5237299.629999999</v>
          </cell>
          <cell r="J231">
            <v>-10815.18</v>
          </cell>
          <cell r="L231">
            <v>5226484.45</v>
          </cell>
          <cell r="N231">
            <v>-11108.27</v>
          </cell>
          <cell r="P231">
            <v>5215376.18</v>
          </cell>
          <cell r="R231">
            <v>1865459</v>
          </cell>
          <cell r="V231">
            <v>160280</v>
          </cell>
          <cell r="X231">
            <v>-10815.18</v>
          </cell>
          <cell r="AB231">
            <v>-3938.5479999999998</v>
          </cell>
          <cell r="AD231">
            <v>2010985.2720000001</v>
          </cell>
          <cell r="AH231">
            <v>159960</v>
          </cell>
          <cell r="AJ231">
            <v>-11108.27</v>
          </cell>
          <cell r="AN231">
            <v>-4048.1099999999997</v>
          </cell>
          <cell r="AP231">
            <v>2155788.892</v>
          </cell>
        </row>
        <row r="232">
          <cell r="A232">
            <v>0</v>
          </cell>
        </row>
        <row r="233">
          <cell r="A233">
            <v>0</v>
          </cell>
          <cell r="F233" t="str">
            <v>KLAMATH RIVER</v>
          </cell>
          <cell r="Z233">
            <v>0</v>
          </cell>
          <cell r="AL233">
            <v>0</v>
          </cell>
        </row>
        <row r="234">
          <cell r="A234" t="str">
            <v xml:space="preserve">330.20 0310         </v>
          </cell>
          <cell r="B234">
            <v>310</v>
          </cell>
          <cell r="C234" t="str">
            <v>ProdTrans</v>
          </cell>
          <cell r="D234" t="str">
            <v xml:space="preserve">330.20 0310         </v>
          </cell>
          <cell r="E234">
            <v>330.2</v>
          </cell>
          <cell r="F234" t="str">
            <v>Land Rights</v>
          </cell>
          <cell r="H234">
            <v>638992.96</v>
          </cell>
          <cell r="J234">
            <v>0</v>
          </cell>
          <cell r="L234">
            <v>638992.96</v>
          </cell>
          <cell r="N234">
            <v>0</v>
          </cell>
          <cell r="P234">
            <v>638992.96</v>
          </cell>
          <cell r="R234">
            <v>301660</v>
          </cell>
          <cell r="T234">
            <v>1.8115655343018586</v>
          </cell>
          <cell r="V234">
            <v>11576</v>
          </cell>
          <cell r="X234">
            <v>0</v>
          </cell>
          <cell r="Z234">
            <v>0</v>
          </cell>
          <cell r="AB234">
            <v>0</v>
          </cell>
          <cell r="AD234">
            <v>313236</v>
          </cell>
          <cell r="AF234">
            <v>1.8115655343018586</v>
          </cell>
          <cell r="AH234">
            <v>11576</v>
          </cell>
          <cell r="AJ234">
            <v>0</v>
          </cell>
          <cell r="AL234">
            <v>0</v>
          </cell>
          <cell r="AN234">
            <v>0</v>
          </cell>
          <cell r="AP234">
            <v>324812</v>
          </cell>
        </row>
        <row r="235">
          <cell r="A235" t="str">
            <v xml:space="preserve">330.40 0310         </v>
          </cell>
          <cell r="B235">
            <v>310</v>
          </cell>
          <cell r="C235" t="str">
            <v>ProdTrans</v>
          </cell>
          <cell r="D235" t="str">
            <v xml:space="preserve">330.40 0310         </v>
          </cell>
          <cell r="E235">
            <v>330.4</v>
          </cell>
          <cell r="F235" t="str">
            <v>Flood Rights</v>
          </cell>
          <cell r="H235">
            <v>252509.75</v>
          </cell>
          <cell r="J235">
            <v>0</v>
          </cell>
          <cell r="L235">
            <v>252509.75</v>
          </cell>
          <cell r="N235">
            <v>0</v>
          </cell>
          <cell r="P235">
            <v>252509.75</v>
          </cell>
          <cell r="R235">
            <v>152481</v>
          </cell>
          <cell r="T235">
            <v>1.3507192187395232</v>
          </cell>
          <cell r="V235">
            <v>3411</v>
          </cell>
          <cell r="X235">
            <v>0</v>
          </cell>
          <cell r="Z235">
            <v>0</v>
          </cell>
          <cell r="AB235">
            <v>0</v>
          </cell>
          <cell r="AD235">
            <v>155892</v>
          </cell>
          <cell r="AF235">
            <v>1.3507192187395232</v>
          </cell>
          <cell r="AH235">
            <v>3411</v>
          </cell>
          <cell r="AJ235">
            <v>0</v>
          </cell>
          <cell r="AL235">
            <v>0</v>
          </cell>
          <cell r="AN235">
            <v>0</v>
          </cell>
          <cell r="AP235">
            <v>159303</v>
          </cell>
        </row>
        <row r="236">
          <cell r="A236" t="str">
            <v xml:space="preserve">331.00 0310         </v>
          </cell>
          <cell r="B236">
            <v>310</v>
          </cell>
          <cell r="C236" t="str">
            <v>ProdTrans</v>
          </cell>
          <cell r="D236" t="str">
            <v xml:space="preserve">331.00 0310         </v>
          </cell>
          <cell r="E236">
            <v>331</v>
          </cell>
          <cell r="F236" t="str">
            <v>Structures and Improvements</v>
          </cell>
          <cell r="H236">
            <v>902611.29</v>
          </cell>
          <cell r="J236">
            <v>-2434.4500000000003</v>
          </cell>
          <cell r="L236">
            <v>900176.84000000008</v>
          </cell>
          <cell r="N236">
            <v>-2468.6</v>
          </cell>
          <cell r="P236">
            <v>897708.24000000011</v>
          </cell>
          <cell r="R236">
            <v>394187</v>
          </cell>
          <cell r="T236">
            <v>1.6240967096476795</v>
          </cell>
          <cell r="V236">
            <v>14640</v>
          </cell>
          <cell r="X236">
            <v>-2434.4500000000003</v>
          </cell>
          <cell r="Z236">
            <v>-40</v>
          </cell>
          <cell r="AB236">
            <v>-973.7800000000002</v>
          </cell>
          <cell r="AD236">
            <v>405418.76999999996</v>
          </cell>
          <cell r="AF236">
            <v>1.6240967096476795</v>
          </cell>
          <cell r="AH236">
            <v>14600</v>
          </cell>
          <cell r="AJ236">
            <v>-2468.6</v>
          </cell>
          <cell r="AL236">
            <v>-40</v>
          </cell>
          <cell r="AN236">
            <v>-987.44</v>
          </cell>
          <cell r="AP236">
            <v>416562.73</v>
          </cell>
        </row>
        <row r="237">
          <cell r="A237" t="str">
            <v xml:space="preserve">332.00 0310         </v>
          </cell>
          <cell r="B237">
            <v>310</v>
          </cell>
          <cell r="C237" t="str">
            <v>ProdTrans</v>
          </cell>
          <cell r="D237" t="str">
            <v xml:space="preserve">332.00 0310         </v>
          </cell>
          <cell r="E237">
            <v>332</v>
          </cell>
          <cell r="F237" t="str">
            <v>Reservoirs, Dams and Waterways</v>
          </cell>
          <cell r="H237">
            <v>11773874.4</v>
          </cell>
          <cell r="J237">
            <v>-28665.649999999998</v>
          </cell>
          <cell r="L237">
            <v>11745208.75</v>
          </cell>
          <cell r="N237">
            <v>-29287.499999999996</v>
          </cell>
          <cell r="P237">
            <v>11715921.25</v>
          </cell>
          <cell r="R237">
            <v>6851048</v>
          </cell>
          <cell r="T237">
            <v>1.5260961681651486</v>
          </cell>
          <cell r="V237">
            <v>179462</v>
          </cell>
          <cell r="X237">
            <v>-28665.649999999998</v>
          </cell>
          <cell r="Z237">
            <v>-40</v>
          </cell>
          <cell r="AB237">
            <v>-11466.26</v>
          </cell>
          <cell r="AD237">
            <v>6990378.0899999999</v>
          </cell>
          <cell r="AF237">
            <v>1.5260961681651486</v>
          </cell>
          <cell r="AH237">
            <v>179020</v>
          </cell>
          <cell r="AJ237">
            <v>-29287.499999999996</v>
          </cell>
          <cell r="AL237">
            <v>-40</v>
          </cell>
          <cell r="AN237">
            <v>-11714.999999999998</v>
          </cell>
          <cell r="AP237">
            <v>7128395.5899999999</v>
          </cell>
        </row>
        <row r="238">
          <cell r="A238" t="str">
            <v xml:space="preserve">333.00 0310         </v>
          </cell>
          <cell r="B238">
            <v>310</v>
          </cell>
          <cell r="C238" t="str">
            <v>ProdTrans</v>
          </cell>
          <cell r="D238" t="str">
            <v xml:space="preserve">333.00 0310         </v>
          </cell>
          <cell r="E238">
            <v>333</v>
          </cell>
          <cell r="F238" t="str">
            <v>Waterwheels, Turbines and Generators</v>
          </cell>
          <cell r="H238">
            <v>284202.95</v>
          </cell>
          <cell r="J238">
            <v>-3496.5899999999997</v>
          </cell>
          <cell r="L238">
            <v>280706.36</v>
          </cell>
          <cell r="N238">
            <v>-3481.72</v>
          </cell>
          <cell r="P238">
            <v>277224.64</v>
          </cell>
          <cell r="R238">
            <v>175105</v>
          </cell>
          <cell r="T238">
            <v>2.0138392488502475</v>
          </cell>
          <cell r="V238">
            <v>5688</v>
          </cell>
          <cell r="X238">
            <v>-3496.5899999999997</v>
          </cell>
          <cell r="Z238">
            <v>-40</v>
          </cell>
          <cell r="AB238">
            <v>-1398.6359999999997</v>
          </cell>
          <cell r="AD238">
            <v>175897.774</v>
          </cell>
          <cell r="AF238">
            <v>2.0138392488502475</v>
          </cell>
          <cell r="AH238">
            <v>5618</v>
          </cell>
          <cell r="AJ238">
            <v>-3481.72</v>
          </cell>
          <cell r="AL238">
            <v>-40</v>
          </cell>
          <cell r="AN238">
            <v>-1392.6879999999999</v>
          </cell>
          <cell r="AP238">
            <v>176641.36600000001</v>
          </cell>
        </row>
        <row r="239">
          <cell r="A239" t="str">
            <v xml:space="preserve">334.00 0310         </v>
          </cell>
          <cell r="B239">
            <v>310</v>
          </cell>
          <cell r="C239" t="str">
            <v>ProdTrans</v>
          </cell>
          <cell r="D239" t="str">
            <v xml:space="preserve">334.00 0310         </v>
          </cell>
          <cell r="E239">
            <v>334</v>
          </cell>
          <cell r="F239" t="str">
            <v>Accessory Electric Equipment</v>
          </cell>
          <cell r="H239">
            <v>850584.91</v>
          </cell>
          <cell r="J239">
            <v>-6897.67</v>
          </cell>
          <cell r="L239">
            <v>843687.24</v>
          </cell>
          <cell r="N239">
            <v>-7073.21</v>
          </cell>
          <cell r="P239">
            <v>836614.03</v>
          </cell>
          <cell r="R239">
            <v>349150</v>
          </cell>
          <cell r="T239">
            <v>2.3552261041477278</v>
          </cell>
          <cell r="V239">
            <v>19952</v>
          </cell>
          <cell r="X239">
            <v>-6897.67</v>
          </cell>
          <cell r="Z239">
            <v>-20</v>
          </cell>
          <cell r="AB239">
            <v>-1379.5339999999999</v>
          </cell>
          <cell r="AD239">
            <v>360824.79600000003</v>
          </cell>
          <cell r="AF239">
            <v>2.3552261041477278</v>
          </cell>
          <cell r="AH239">
            <v>19787</v>
          </cell>
          <cell r="AJ239">
            <v>-7073.21</v>
          </cell>
          <cell r="AL239">
            <v>-20</v>
          </cell>
          <cell r="AN239">
            <v>-1414.6420000000001</v>
          </cell>
          <cell r="AP239">
            <v>372123.94400000002</v>
          </cell>
        </row>
        <row r="240">
          <cell r="A240" t="str">
            <v xml:space="preserve">335.00 0310         </v>
          </cell>
          <cell r="B240">
            <v>310</v>
          </cell>
          <cell r="C240" t="str">
            <v>ProdTrans</v>
          </cell>
          <cell r="D240" t="str">
            <v xml:space="preserve">335.00 0310         </v>
          </cell>
          <cell r="E240">
            <v>335</v>
          </cell>
          <cell r="F240" t="str">
            <v>Miscellaneous Power Plant Equipment</v>
          </cell>
          <cell r="H240">
            <v>61787.58</v>
          </cell>
          <cell r="J240">
            <v>-647.87</v>
          </cell>
          <cell r="L240">
            <v>61139.71</v>
          </cell>
          <cell r="N240">
            <v>-651.02</v>
          </cell>
          <cell r="P240">
            <v>60488.69</v>
          </cell>
          <cell r="R240">
            <v>32488</v>
          </cell>
          <cell r="T240">
            <v>1.4512088393941012</v>
          </cell>
          <cell r="V240">
            <v>892</v>
          </cell>
          <cell r="X240">
            <v>-647.87</v>
          </cell>
          <cell r="Z240">
            <v>-10</v>
          </cell>
          <cell r="AB240">
            <v>-64.786999999999992</v>
          </cell>
          <cell r="AD240">
            <v>32667.343000000001</v>
          </cell>
          <cell r="AF240">
            <v>1.4512088393941012</v>
          </cell>
          <cell r="AH240">
            <v>883</v>
          </cell>
          <cell r="AJ240">
            <v>-651.02</v>
          </cell>
          <cell r="AL240">
            <v>-10</v>
          </cell>
          <cell r="AN240">
            <v>-65.102000000000004</v>
          </cell>
          <cell r="AP240">
            <v>32834.221000000005</v>
          </cell>
        </row>
        <row r="241">
          <cell r="A241" t="str">
            <v xml:space="preserve">336.00 0310         </v>
          </cell>
          <cell r="B241">
            <v>310</v>
          </cell>
          <cell r="C241" t="str">
            <v>ProdTrans</v>
          </cell>
          <cell r="D241" t="str">
            <v xml:space="preserve">336.00 0310         </v>
          </cell>
          <cell r="E241">
            <v>336</v>
          </cell>
          <cell r="F241" t="str">
            <v>Roads, Railroads and Bridges</v>
          </cell>
          <cell r="H241">
            <v>241074.81</v>
          </cell>
          <cell r="J241">
            <v>-615.86</v>
          </cell>
          <cell r="L241">
            <v>240458.95</v>
          </cell>
          <cell r="N241">
            <v>-624.79000000000008</v>
          </cell>
          <cell r="P241">
            <v>239834.16</v>
          </cell>
          <cell r="R241">
            <v>112137</v>
          </cell>
          <cell r="T241">
            <v>1.757372347736557</v>
          </cell>
          <cell r="V241">
            <v>4231</v>
          </cell>
          <cell r="X241">
            <v>-615.86</v>
          </cell>
          <cell r="Z241">
            <v>-40</v>
          </cell>
          <cell r="AB241">
            <v>-246.34400000000002</v>
          </cell>
          <cell r="AD241">
            <v>115505.796</v>
          </cell>
          <cell r="AF241">
            <v>1.757372347736557</v>
          </cell>
          <cell r="AH241">
            <v>4220</v>
          </cell>
          <cell r="AJ241">
            <v>-624.79000000000008</v>
          </cell>
          <cell r="AL241">
            <v>-40</v>
          </cell>
          <cell r="AN241">
            <v>-249.91600000000003</v>
          </cell>
          <cell r="AP241">
            <v>118851.09000000001</v>
          </cell>
        </row>
        <row r="242">
          <cell r="A242">
            <v>0</v>
          </cell>
          <cell r="F242" t="str">
            <v>TOTAL KLAMATH RIVER</v>
          </cell>
          <cell r="H242">
            <v>15005638.65</v>
          </cell>
          <cell r="J242">
            <v>-42758.09</v>
          </cell>
          <cell r="L242">
            <v>14962880.560000001</v>
          </cell>
          <cell r="N242">
            <v>-43586.839999999989</v>
          </cell>
          <cell r="P242">
            <v>14919293.719999999</v>
          </cell>
          <cell r="R242">
            <v>8368256</v>
          </cell>
          <cell r="V242">
            <v>239852</v>
          </cell>
          <cell r="X242">
            <v>-42758.09</v>
          </cell>
          <cell r="AB242">
            <v>-15529.341</v>
          </cell>
          <cell r="AD242">
            <v>8549820.5690000001</v>
          </cell>
          <cell r="AH242">
            <v>239115</v>
          </cell>
          <cell r="AJ242">
            <v>-43586.839999999989</v>
          </cell>
          <cell r="AN242">
            <v>-15824.787999999999</v>
          </cell>
          <cell r="AP242">
            <v>8729523.9410000015</v>
          </cell>
        </row>
        <row r="243">
          <cell r="A243">
            <v>0</v>
          </cell>
        </row>
        <row r="244">
          <cell r="A244">
            <v>0</v>
          </cell>
          <cell r="F244" t="str">
            <v>KLAMATH RIVER - ACCELERATED</v>
          </cell>
        </row>
        <row r="245">
          <cell r="A245" t="str">
            <v xml:space="preserve">330.20 0311         </v>
          </cell>
          <cell r="B245">
            <v>311</v>
          </cell>
          <cell r="C245" t="str">
            <v>ProdTrans</v>
          </cell>
          <cell r="D245" t="str">
            <v xml:space="preserve">330.20 0311         </v>
          </cell>
          <cell r="E245">
            <v>330.2</v>
          </cell>
          <cell r="F245" t="str">
            <v>Land Rights</v>
          </cell>
          <cell r="H245">
            <v>40941.300000000003</v>
          </cell>
          <cell r="J245">
            <v>0</v>
          </cell>
          <cell r="L245">
            <v>40941.300000000003</v>
          </cell>
          <cell r="N245">
            <v>0</v>
          </cell>
          <cell r="P245">
            <v>40941.300000000003</v>
          </cell>
          <cell r="R245">
            <v>22851</v>
          </cell>
          <cell r="T245">
            <v>5.45</v>
          </cell>
          <cell r="V245">
            <v>2231</v>
          </cell>
          <cell r="X245">
            <v>0</v>
          </cell>
          <cell r="Z245">
            <v>0</v>
          </cell>
          <cell r="AB245">
            <v>0</v>
          </cell>
          <cell r="AD245">
            <v>25082</v>
          </cell>
          <cell r="AF245">
            <v>5.45</v>
          </cell>
          <cell r="AH245">
            <v>2231</v>
          </cell>
          <cell r="AJ245">
            <v>0</v>
          </cell>
          <cell r="AL245">
            <v>0</v>
          </cell>
          <cell r="AN245">
            <v>0</v>
          </cell>
          <cell r="AP245">
            <v>27313</v>
          </cell>
        </row>
        <row r="246">
          <cell r="A246" t="str">
            <v xml:space="preserve">330.40 0311         </v>
          </cell>
          <cell r="B246">
            <v>311</v>
          </cell>
          <cell r="C246" t="str">
            <v>ProdTrans</v>
          </cell>
          <cell r="D246" t="str">
            <v xml:space="preserve">330.40 0311         </v>
          </cell>
          <cell r="E246">
            <v>330.4</v>
          </cell>
          <cell r="F246" t="str">
            <v>Flood Rights</v>
          </cell>
          <cell r="H246">
            <v>1029.5</v>
          </cell>
          <cell r="J246">
            <v>0</v>
          </cell>
          <cell r="L246">
            <v>1029.5</v>
          </cell>
          <cell r="N246">
            <v>0</v>
          </cell>
          <cell r="P246">
            <v>1029.5</v>
          </cell>
          <cell r="R246">
            <v>575</v>
          </cell>
          <cell r="T246">
            <v>5.44</v>
          </cell>
          <cell r="V246">
            <v>56</v>
          </cell>
          <cell r="X246">
            <v>0</v>
          </cell>
          <cell r="Z246">
            <v>0</v>
          </cell>
          <cell r="AB246">
            <v>0</v>
          </cell>
          <cell r="AD246">
            <v>631</v>
          </cell>
          <cell r="AF246">
            <v>5.44</v>
          </cell>
          <cell r="AH246">
            <v>56</v>
          </cell>
          <cell r="AJ246">
            <v>0</v>
          </cell>
          <cell r="AL246">
            <v>0</v>
          </cell>
          <cell r="AN246">
            <v>0</v>
          </cell>
          <cell r="AP246">
            <v>687</v>
          </cell>
        </row>
        <row r="247">
          <cell r="A247" t="str">
            <v xml:space="preserve">331.00 0311         </v>
          </cell>
          <cell r="B247">
            <v>311</v>
          </cell>
          <cell r="C247" t="str">
            <v>ProdTrans</v>
          </cell>
          <cell r="D247" t="str">
            <v xml:space="preserve">331.00 0311         </v>
          </cell>
          <cell r="E247">
            <v>331</v>
          </cell>
          <cell r="F247" t="str">
            <v>Structures and Improvements</v>
          </cell>
          <cell r="H247">
            <v>13625273.83</v>
          </cell>
          <cell r="J247">
            <v>0</v>
          </cell>
          <cell r="L247">
            <v>13625273.83</v>
          </cell>
          <cell r="N247">
            <v>0</v>
          </cell>
          <cell r="P247">
            <v>13625273.83</v>
          </cell>
          <cell r="R247">
            <v>4600664</v>
          </cell>
          <cell r="T247">
            <v>8.2799999999999994</v>
          </cell>
          <cell r="V247">
            <v>1128173</v>
          </cell>
          <cell r="X247">
            <v>0</v>
          </cell>
          <cell r="Z247">
            <v>-40</v>
          </cell>
          <cell r="AB247">
            <v>0</v>
          </cell>
          <cell r="AD247">
            <v>5728837</v>
          </cell>
          <cell r="AF247">
            <v>8.2799999999999994</v>
          </cell>
          <cell r="AH247">
            <v>1128173</v>
          </cell>
          <cell r="AJ247">
            <v>0</v>
          </cell>
          <cell r="AL247">
            <v>-40</v>
          </cell>
          <cell r="AN247">
            <v>0</v>
          </cell>
          <cell r="AP247">
            <v>6857010</v>
          </cell>
        </row>
        <row r="248">
          <cell r="A248" t="str">
            <v xml:space="preserve">332.00 0311         </v>
          </cell>
          <cell r="B248">
            <v>311</v>
          </cell>
          <cell r="C248" t="str">
            <v>ProdTrans</v>
          </cell>
          <cell r="D248" t="str">
            <v xml:space="preserve">332.00 0311         </v>
          </cell>
          <cell r="E248">
            <v>332</v>
          </cell>
          <cell r="F248" t="str">
            <v>Reservoirs, Dams and Waterways</v>
          </cell>
          <cell r="H248">
            <v>33571693.159999996</v>
          </cell>
          <cell r="J248">
            <v>0</v>
          </cell>
          <cell r="L248">
            <v>33571693.159999996</v>
          </cell>
          <cell r="N248">
            <v>0</v>
          </cell>
          <cell r="P248">
            <v>33571693.159999996</v>
          </cell>
          <cell r="R248">
            <v>14772572</v>
          </cell>
          <cell r="T248">
            <v>7</v>
          </cell>
          <cell r="V248">
            <v>2350019</v>
          </cell>
          <cell r="X248">
            <v>0</v>
          </cell>
          <cell r="Z248">
            <v>-40</v>
          </cell>
          <cell r="AB248">
            <v>0</v>
          </cell>
          <cell r="AD248">
            <v>17122591</v>
          </cell>
          <cell r="AF248">
            <v>7</v>
          </cell>
          <cell r="AH248">
            <v>2350019</v>
          </cell>
          <cell r="AJ248">
            <v>0</v>
          </cell>
          <cell r="AL248">
            <v>-40</v>
          </cell>
          <cell r="AN248">
            <v>0</v>
          </cell>
          <cell r="AP248">
            <v>19472610</v>
          </cell>
        </row>
        <row r="249">
          <cell r="A249" t="str">
            <v xml:space="preserve">333.00 0311         </v>
          </cell>
          <cell r="B249">
            <v>311</v>
          </cell>
          <cell r="C249" t="str">
            <v>ProdTrans</v>
          </cell>
          <cell r="D249" t="str">
            <v xml:space="preserve">333.00 0311         </v>
          </cell>
          <cell r="E249">
            <v>333</v>
          </cell>
          <cell r="F249" t="str">
            <v>Waterwheels, Turbines and Generators</v>
          </cell>
          <cell r="H249">
            <v>17770236.870000001</v>
          </cell>
          <cell r="J249">
            <v>0</v>
          </cell>
          <cell r="L249">
            <v>17770236.870000001</v>
          </cell>
          <cell r="N249">
            <v>0</v>
          </cell>
          <cell r="P249">
            <v>17770236.870000001</v>
          </cell>
          <cell r="R249">
            <v>6645186</v>
          </cell>
          <cell r="T249">
            <v>7.83</v>
          </cell>
          <cell r="V249">
            <v>1391410</v>
          </cell>
          <cell r="X249">
            <v>0</v>
          </cell>
          <cell r="Z249">
            <v>-40</v>
          </cell>
          <cell r="AB249">
            <v>0</v>
          </cell>
          <cell r="AD249">
            <v>8036596</v>
          </cell>
          <cell r="AF249">
            <v>7.83</v>
          </cell>
          <cell r="AH249">
            <v>1391410</v>
          </cell>
          <cell r="AJ249">
            <v>0</v>
          </cell>
          <cell r="AL249">
            <v>-40</v>
          </cell>
          <cell r="AN249">
            <v>0</v>
          </cell>
          <cell r="AP249">
            <v>9428006</v>
          </cell>
        </row>
        <row r="250">
          <cell r="A250" t="str">
            <v xml:space="preserve">334.00 0311         </v>
          </cell>
          <cell r="B250">
            <v>311</v>
          </cell>
          <cell r="C250" t="str">
            <v>ProdTrans</v>
          </cell>
          <cell r="D250" t="str">
            <v xml:space="preserve">334.00 0311         </v>
          </cell>
          <cell r="E250">
            <v>334</v>
          </cell>
          <cell r="F250" t="str">
            <v>Accessory Electric Equipment</v>
          </cell>
          <cell r="H250">
            <v>15513216.33</v>
          </cell>
          <cell r="J250">
            <v>0</v>
          </cell>
          <cell r="L250">
            <v>15513216.33</v>
          </cell>
          <cell r="N250">
            <v>0</v>
          </cell>
          <cell r="P250">
            <v>15513216.33</v>
          </cell>
          <cell r="R250">
            <v>4197579</v>
          </cell>
          <cell r="T250">
            <v>9.1199999999999992</v>
          </cell>
          <cell r="V250">
            <v>1414805</v>
          </cell>
          <cell r="X250">
            <v>0</v>
          </cell>
          <cell r="Z250">
            <v>-20</v>
          </cell>
          <cell r="AB250">
            <v>0</v>
          </cell>
          <cell r="AD250">
            <v>5612384</v>
          </cell>
          <cell r="AF250">
            <v>9.1199999999999992</v>
          </cell>
          <cell r="AH250">
            <v>1414805</v>
          </cell>
          <cell r="AJ250">
            <v>0</v>
          </cell>
          <cell r="AL250">
            <v>-20</v>
          </cell>
          <cell r="AN250">
            <v>0</v>
          </cell>
          <cell r="AP250">
            <v>7027189</v>
          </cell>
        </row>
        <row r="251">
          <cell r="A251" t="str">
            <v xml:space="preserve">335.00 0311         </v>
          </cell>
          <cell r="B251">
            <v>311</v>
          </cell>
          <cell r="C251" t="str">
            <v>ProdTrans</v>
          </cell>
          <cell r="D251" t="str">
            <v xml:space="preserve">335.00 0311         </v>
          </cell>
          <cell r="E251">
            <v>335</v>
          </cell>
          <cell r="F251" t="str">
            <v>Miscellaneous Power Plant Equipment</v>
          </cell>
          <cell r="H251">
            <v>169253.74</v>
          </cell>
          <cell r="J251">
            <v>0</v>
          </cell>
          <cell r="L251">
            <v>169253.74</v>
          </cell>
          <cell r="N251">
            <v>0</v>
          </cell>
          <cell r="P251">
            <v>169253.74</v>
          </cell>
          <cell r="R251">
            <v>84767</v>
          </cell>
          <cell r="T251">
            <v>6.24</v>
          </cell>
          <cell r="V251">
            <v>10561</v>
          </cell>
          <cell r="X251">
            <v>0</v>
          </cell>
          <cell r="Z251">
            <v>-10</v>
          </cell>
          <cell r="AB251">
            <v>0</v>
          </cell>
          <cell r="AD251">
            <v>95328</v>
          </cell>
          <cell r="AF251">
            <v>6.24</v>
          </cell>
          <cell r="AH251">
            <v>10561</v>
          </cell>
          <cell r="AJ251">
            <v>0</v>
          </cell>
          <cell r="AL251">
            <v>-10</v>
          </cell>
          <cell r="AN251">
            <v>0</v>
          </cell>
          <cell r="AP251">
            <v>105889</v>
          </cell>
        </row>
        <row r="252">
          <cell r="A252" t="str">
            <v xml:space="preserve">336.00 0311         </v>
          </cell>
          <cell r="B252">
            <v>311</v>
          </cell>
          <cell r="C252" t="str">
            <v>ProdTrans</v>
          </cell>
          <cell r="D252" t="str">
            <v xml:space="preserve">336.00 0311         </v>
          </cell>
          <cell r="E252">
            <v>336</v>
          </cell>
          <cell r="F252" t="str">
            <v>Roads, Railroads and Bridges</v>
          </cell>
          <cell r="H252">
            <v>2547856.13</v>
          </cell>
          <cell r="J252">
            <v>0</v>
          </cell>
          <cell r="L252">
            <v>2547856.13</v>
          </cell>
          <cell r="N252">
            <v>0</v>
          </cell>
          <cell r="P252">
            <v>2547856.13</v>
          </cell>
          <cell r="R252">
            <v>1023786</v>
          </cell>
          <cell r="T252">
            <v>7.48</v>
          </cell>
          <cell r="V252">
            <v>190580</v>
          </cell>
          <cell r="X252">
            <v>0</v>
          </cell>
          <cell r="Z252">
            <v>-40</v>
          </cell>
          <cell r="AB252">
            <v>0</v>
          </cell>
          <cell r="AD252">
            <v>1214366</v>
          </cell>
          <cell r="AF252">
            <v>7.48</v>
          </cell>
          <cell r="AH252">
            <v>190580</v>
          </cell>
          <cell r="AJ252">
            <v>0</v>
          </cell>
          <cell r="AL252">
            <v>-40</v>
          </cell>
          <cell r="AN252">
            <v>0</v>
          </cell>
          <cell r="AP252">
            <v>1404946</v>
          </cell>
        </row>
        <row r="253">
          <cell r="A253">
            <v>0</v>
          </cell>
          <cell r="F253" t="str">
            <v>TOTAL KLAMATH RIVER ACCELERATED</v>
          </cell>
          <cell r="H253">
            <v>83239500.859999985</v>
          </cell>
          <cell r="J253">
            <v>0</v>
          </cell>
          <cell r="L253">
            <v>83239500.859999985</v>
          </cell>
          <cell r="N253">
            <v>0</v>
          </cell>
          <cell r="P253">
            <v>83239500.859999985</v>
          </cell>
          <cell r="R253">
            <v>31347980</v>
          </cell>
          <cell r="V253">
            <v>6487835</v>
          </cell>
          <cell r="X253">
            <v>0</v>
          </cell>
          <cell r="AB253">
            <v>0</v>
          </cell>
          <cell r="AD253">
            <v>37835815</v>
          </cell>
          <cell r="AH253">
            <v>6487835</v>
          </cell>
          <cell r="AJ253">
            <v>0</v>
          </cell>
          <cell r="AN253">
            <v>0</v>
          </cell>
          <cell r="AP253">
            <v>44323650</v>
          </cell>
        </row>
        <row r="254">
          <cell r="A254">
            <v>0</v>
          </cell>
        </row>
        <row r="255">
          <cell r="A255">
            <v>0</v>
          </cell>
          <cell r="F255" t="str">
            <v>LAST CHANCE</v>
          </cell>
        </row>
        <row r="256">
          <cell r="A256" t="str">
            <v xml:space="preserve">331.00 0312         </v>
          </cell>
          <cell r="B256">
            <v>312</v>
          </cell>
          <cell r="C256" t="str">
            <v>ProdTrans</v>
          </cell>
          <cell r="D256" t="str">
            <v xml:space="preserve">331.00 0312         </v>
          </cell>
          <cell r="E256">
            <v>331</v>
          </cell>
          <cell r="F256" t="str">
            <v>Structures and Improvements</v>
          </cell>
          <cell r="H256">
            <v>448394.01</v>
          </cell>
          <cell r="J256">
            <v>-1006.52</v>
          </cell>
          <cell r="L256">
            <v>447387.49</v>
          </cell>
          <cell r="N256">
            <v>-1020.6200000000001</v>
          </cell>
          <cell r="P256">
            <v>446366.87</v>
          </cell>
          <cell r="R256">
            <v>244819</v>
          </cell>
          <cell r="T256">
            <v>2.9793977598763832</v>
          </cell>
          <cell r="V256">
            <v>13344</v>
          </cell>
          <cell r="X256">
            <v>-1006.52</v>
          </cell>
          <cell r="Z256">
            <v>-40</v>
          </cell>
          <cell r="AB256">
            <v>-402.608</v>
          </cell>
          <cell r="AD256">
            <v>256753.872</v>
          </cell>
          <cell r="AF256">
            <v>2.9793977598763832</v>
          </cell>
          <cell r="AH256">
            <v>13314</v>
          </cell>
          <cell r="AJ256">
            <v>-1020.6200000000001</v>
          </cell>
          <cell r="AL256">
            <v>-40</v>
          </cell>
          <cell r="AN256">
            <v>-408.24800000000005</v>
          </cell>
          <cell r="AP256">
            <v>268639.00399999996</v>
          </cell>
        </row>
        <row r="257">
          <cell r="A257" t="str">
            <v xml:space="preserve">332.00 0312         </v>
          </cell>
          <cell r="B257">
            <v>312</v>
          </cell>
          <cell r="C257" t="str">
            <v>ProdTrans</v>
          </cell>
          <cell r="D257" t="str">
            <v xml:space="preserve">332.00 0312         </v>
          </cell>
          <cell r="E257">
            <v>332</v>
          </cell>
          <cell r="F257" t="str">
            <v>Reservoirs, Dams and Waterways</v>
          </cell>
          <cell r="H257">
            <v>959002.13</v>
          </cell>
          <cell r="J257">
            <v>-1369.63</v>
          </cell>
          <cell r="L257">
            <v>957632.5</v>
          </cell>
          <cell r="N257">
            <v>-1403.1</v>
          </cell>
          <cell r="P257">
            <v>956229.4</v>
          </cell>
          <cell r="R257">
            <v>454436</v>
          </cell>
          <cell r="T257">
            <v>2.9881890259291586</v>
          </cell>
          <cell r="V257">
            <v>28636</v>
          </cell>
          <cell r="X257">
            <v>-1369.63</v>
          </cell>
          <cell r="Z257">
            <v>-40</v>
          </cell>
          <cell r="AB257">
            <v>-547.85200000000009</v>
          </cell>
          <cell r="AD257">
            <v>481154.51799999998</v>
          </cell>
          <cell r="AF257">
            <v>2.9881890259291586</v>
          </cell>
          <cell r="AH257">
            <v>28595</v>
          </cell>
          <cell r="AJ257">
            <v>-1403.1</v>
          </cell>
          <cell r="AL257">
            <v>-40</v>
          </cell>
          <cell r="AN257">
            <v>-561.24</v>
          </cell>
          <cell r="AP257">
            <v>507785.17800000001</v>
          </cell>
        </row>
        <row r="258">
          <cell r="A258" t="str">
            <v xml:space="preserve">333.00 0312         </v>
          </cell>
          <cell r="B258">
            <v>312</v>
          </cell>
          <cell r="C258" t="str">
            <v>ProdTrans</v>
          </cell>
          <cell r="D258" t="str">
            <v xml:space="preserve">333.00 0312         </v>
          </cell>
          <cell r="E258">
            <v>333</v>
          </cell>
          <cell r="F258" t="str">
            <v>Waterwheels, Turbines and Generators</v>
          </cell>
          <cell r="H258">
            <v>1068019.67</v>
          </cell>
          <cell r="J258">
            <v>-3901.5499999999997</v>
          </cell>
          <cell r="L258">
            <v>1064118.1199999999</v>
          </cell>
          <cell r="N258">
            <v>-4083.14</v>
          </cell>
          <cell r="P258">
            <v>1060034.98</v>
          </cell>
          <cell r="R258">
            <v>612312</v>
          </cell>
          <cell r="T258">
            <v>3.0447646606703005</v>
          </cell>
          <cell r="V258">
            <v>32459</v>
          </cell>
          <cell r="X258">
            <v>-3901.5499999999997</v>
          </cell>
          <cell r="Z258">
            <v>-40</v>
          </cell>
          <cell r="AB258">
            <v>-1560.62</v>
          </cell>
          <cell r="AD258">
            <v>639308.82999999996</v>
          </cell>
          <cell r="AF258">
            <v>3.0447646606703005</v>
          </cell>
          <cell r="AH258">
            <v>32338</v>
          </cell>
          <cell r="AJ258">
            <v>-4083.14</v>
          </cell>
          <cell r="AL258">
            <v>-40</v>
          </cell>
          <cell r="AN258">
            <v>-1633.2560000000001</v>
          </cell>
          <cell r="AP258">
            <v>665930.43399999989</v>
          </cell>
        </row>
        <row r="259">
          <cell r="A259" t="str">
            <v xml:space="preserve">334.00 0312         </v>
          </cell>
          <cell r="B259">
            <v>312</v>
          </cell>
          <cell r="C259" t="str">
            <v>ProdTrans</v>
          </cell>
          <cell r="D259" t="str">
            <v xml:space="preserve">334.00 0312         </v>
          </cell>
          <cell r="E259">
            <v>334</v>
          </cell>
          <cell r="F259" t="str">
            <v>Accessory Electric Equipment</v>
          </cell>
          <cell r="H259">
            <v>261833.29</v>
          </cell>
          <cell r="J259">
            <v>-1972.3500000000001</v>
          </cell>
          <cell r="L259">
            <v>259860.94</v>
          </cell>
          <cell r="N259">
            <v>-2037.39</v>
          </cell>
          <cell r="P259">
            <v>257823.55</v>
          </cell>
          <cell r="R259">
            <v>99338</v>
          </cell>
          <cell r="T259">
            <v>3.9217952792071049</v>
          </cell>
          <cell r="V259">
            <v>10230</v>
          </cell>
          <cell r="X259">
            <v>-1972.3500000000001</v>
          </cell>
          <cell r="Z259">
            <v>-20</v>
          </cell>
          <cell r="AB259">
            <v>-394.47</v>
          </cell>
          <cell r="AD259">
            <v>107201.18</v>
          </cell>
          <cell r="AF259">
            <v>3.9217952792071049</v>
          </cell>
          <cell r="AH259">
            <v>10151</v>
          </cell>
          <cell r="AJ259">
            <v>-2037.39</v>
          </cell>
          <cell r="AL259">
            <v>-20</v>
          </cell>
          <cell r="AN259">
            <v>-407.47800000000001</v>
          </cell>
          <cell r="AP259">
            <v>114907.31199999999</v>
          </cell>
        </row>
        <row r="260">
          <cell r="A260" t="str">
            <v xml:space="preserve">336.00 0312         </v>
          </cell>
          <cell r="B260">
            <v>312</v>
          </cell>
          <cell r="C260" t="str">
            <v>ProdTrans</v>
          </cell>
          <cell r="D260" t="str">
            <v xml:space="preserve">336.00 0312         </v>
          </cell>
          <cell r="E260">
            <v>336</v>
          </cell>
          <cell r="F260" t="str">
            <v>Roads, Railroads and Bridges</v>
          </cell>
          <cell r="H260">
            <v>65286.71</v>
          </cell>
          <cell r="J260">
            <v>-155.63</v>
          </cell>
          <cell r="L260">
            <v>65131.08</v>
          </cell>
          <cell r="N260">
            <v>-157.76</v>
          </cell>
          <cell r="P260">
            <v>64973.32</v>
          </cell>
          <cell r="R260">
            <v>38833</v>
          </cell>
          <cell r="T260">
            <v>2.8149598875023067</v>
          </cell>
          <cell r="V260">
            <v>1836</v>
          </cell>
          <cell r="X260">
            <v>-155.63</v>
          </cell>
          <cell r="Z260">
            <v>-40</v>
          </cell>
          <cell r="AB260">
            <v>-62.251999999999995</v>
          </cell>
          <cell r="AD260">
            <v>40451.118000000002</v>
          </cell>
          <cell r="AF260">
            <v>2.8149598875023067</v>
          </cell>
          <cell r="AH260">
            <v>1831</v>
          </cell>
          <cell r="AJ260">
            <v>-157.76</v>
          </cell>
          <cell r="AL260">
            <v>-40</v>
          </cell>
          <cell r="AN260">
            <v>-63.103999999999999</v>
          </cell>
          <cell r="AP260">
            <v>42061.254000000001</v>
          </cell>
        </row>
        <row r="261">
          <cell r="A261">
            <v>0</v>
          </cell>
          <cell r="F261" t="str">
            <v>TOTAL LAST CHANCE</v>
          </cell>
          <cell r="H261">
            <v>2802535.81</v>
          </cell>
          <cell r="J261">
            <v>-8405.6799999999985</v>
          </cell>
          <cell r="L261">
            <v>2794130.13</v>
          </cell>
          <cell r="N261">
            <v>-8702.01</v>
          </cell>
          <cell r="P261">
            <v>2785428.1199999996</v>
          </cell>
          <cell r="R261">
            <v>1449738</v>
          </cell>
          <cell r="V261">
            <v>86505</v>
          </cell>
          <cell r="X261">
            <v>-8405.6799999999985</v>
          </cell>
          <cell r="AB261">
            <v>-2967.8020000000001</v>
          </cell>
          <cell r="AD261">
            <v>1524869.5179999999</v>
          </cell>
          <cell r="AH261">
            <v>86229</v>
          </cell>
          <cell r="AJ261">
            <v>-8702.01</v>
          </cell>
          <cell r="AN261">
            <v>-3073.326</v>
          </cell>
          <cell r="AP261">
            <v>1599323.1819999998</v>
          </cell>
        </row>
        <row r="262">
          <cell r="A262">
            <v>0</v>
          </cell>
        </row>
        <row r="263">
          <cell r="A263">
            <v>0</v>
          </cell>
          <cell r="F263" t="str">
            <v>LIFTON</v>
          </cell>
        </row>
        <row r="264">
          <cell r="A264" t="str">
            <v xml:space="preserve">330.20 0313         </v>
          </cell>
          <cell r="B264">
            <v>313</v>
          </cell>
          <cell r="C264" t="str">
            <v>ProdTrans</v>
          </cell>
          <cell r="D264" t="str">
            <v xml:space="preserve">330.20 0313         </v>
          </cell>
          <cell r="E264">
            <v>330.2</v>
          </cell>
          <cell r="F264" t="str">
            <v>Land Rights</v>
          </cell>
          <cell r="H264">
            <v>20758.93</v>
          </cell>
          <cell r="J264">
            <v>0</v>
          </cell>
          <cell r="L264">
            <v>20758.93</v>
          </cell>
          <cell r="N264">
            <v>0</v>
          </cell>
          <cell r="P264">
            <v>20758.93</v>
          </cell>
          <cell r="R264">
            <v>12173</v>
          </cell>
          <cell r="T264">
            <v>1.9130330975617036</v>
          </cell>
          <cell r="V264">
            <v>397</v>
          </cell>
          <cell r="X264">
            <v>0</v>
          </cell>
          <cell r="Z264">
            <v>0</v>
          </cell>
          <cell r="AB264">
            <v>0</v>
          </cell>
          <cell r="AD264">
            <v>12570</v>
          </cell>
          <cell r="AF264">
            <v>1.9130330975617036</v>
          </cell>
          <cell r="AH264">
            <v>397</v>
          </cell>
          <cell r="AJ264">
            <v>0</v>
          </cell>
          <cell r="AL264">
            <v>0</v>
          </cell>
          <cell r="AN264">
            <v>0</v>
          </cell>
          <cell r="AP264">
            <v>12967</v>
          </cell>
        </row>
        <row r="265">
          <cell r="A265" t="str">
            <v xml:space="preserve">330.30 0313         </v>
          </cell>
          <cell r="B265">
            <v>313</v>
          </cell>
          <cell r="C265" t="str">
            <v>ProdTrans</v>
          </cell>
          <cell r="D265" t="str">
            <v xml:space="preserve">330.30 0313         </v>
          </cell>
          <cell r="E265">
            <v>330.3</v>
          </cell>
          <cell r="F265" t="str">
            <v>Water Rights</v>
          </cell>
          <cell r="H265">
            <v>24129.94</v>
          </cell>
          <cell r="J265">
            <v>0</v>
          </cell>
          <cell r="L265">
            <v>24129.94</v>
          </cell>
          <cell r="N265">
            <v>0</v>
          </cell>
          <cell r="P265">
            <v>24129.94</v>
          </cell>
          <cell r="R265">
            <v>13866</v>
          </cell>
          <cell r="T265">
            <v>1.9579131555923932</v>
          </cell>
          <cell r="V265">
            <v>472</v>
          </cell>
          <cell r="X265">
            <v>0</v>
          </cell>
          <cell r="Z265">
            <v>0</v>
          </cell>
          <cell r="AB265">
            <v>0</v>
          </cell>
          <cell r="AD265">
            <v>14338</v>
          </cell>
          <cell r="AF265">
            <v>1.9579131555923932</v>
          </cell>
          <cell r="AH265">
            <v>472</v>
          </cell>
          <cell r="AJ265">
            <v>0</v>
          </cell>
          <cell r="AL265">
            <v>0</v>
          </cell>
          <cell r="AN265">
            <v>0</v>
          </cell>
          <cell r="AP265">
            <v>14810</v>
          </cell>
        </row>
        <row r="266">
          <cell r="A266" t="str">
            <v xml:space="preserve">331.00 0313         </v>
          </cell>
          <cell r="B266">
            <v>313</v>
          </cell>
          <cell r="C266" t="str">
            <v>ProdTrans</v>
          </cell>
          <cell r="D266" t="str">
            <v xml:space="preserve">331.00 0313         </v>
          </cell>
          <cell r="E266">
            <v>331</v>
          </cell>
          <cell r="F266" t="str">
            <v>Structures and Improvements</v>
          </cell>
          <cell r="H266">
            <v>1202030.3500000001</v>
          </cell>
          <cell r="J266">
            <v>-5520.1499999999987</v>
          </cell>
          <cell r="L266">
            <v>1196510.2000000002</v>
          </cell>
          <cell r="N266">
            <v>-5590.4999999999991</v>
          </cell>
          <cell r="P266">
            <v>1190919.7000000002</v>
          </cell>
          <cell r="R266">
            <v>560157</v>
          </cell>
          <cell r="T266">
            <v>2.4115442263942697</v>
          </cell>
          <cell r="V266">
            <v>28921</v>
          </cell>
          <cell r="X266">
            <v>-5520.1499999999987</v>
          </cell>
          <cell r="Z266">
            <v>-40</v>
          </cell>
          <cell r="AB266">
            <v>-2208.0599999999995</v>
          </cell>
          <cell r="AD266">
            <v>581349.78999999992</v>
          </cell>
          <cell r="AF266">
            <v>2.4115442263942697</v>
          </cell>
          <cell r="AH266">
            <v>28787</v>
          </cell>
          <cell r="AJ266">
            <v>-5590.4999999999991</v>
          </cell>
          <cell r="AL266">
            <v>-40</v>
          </cell>
          <cell r="AN266">
            <v>-2236.1999999999998</v>
          </cell>
          <cell r="AP266">
            <v>602310.09</v>
          </cell>
        </row>
        <row r="267">
          <cell r="A267" t="str">
            <v xml:space="preserve">332.00 0313         </v>
          </cell>
          <cell r="B267">
            <v>313</v>
          </cell>
          <cell r="C267" t="str">
            <v>ProdTrans</v>
          </cell>
          <cell r="D267" t="str">
            <v xml:space="preserve">332.00 0313         </v>
          </cell>
          <cell r="E267">
            <v>332</v>
          </cell>
          <cell r="F267" t="str">
            <v>Reservoirs, Dams and Waterways</v>
          </cell>
          <cell r="H267">
            <v>8271908.2300000004</v>
          </cell>
          <cell r="J267">
            <v>-24247.93</v>
          </cell>
          <cell r="L267">
            <v>8247660.3000000007</v>
          </cell>
          <cell r="N267">
            <v>-24707.890000000003</v>
          </cell>
          <cell r="P267">
            <v>8222952.4100000011</v>
          </cell>
          <cell r="R267">
            <v>3014592</v>
          </cell>
          <cell r="T267">
            <v>2.714487273727983</v>
          </cell>
          <cell r="V267">
            <v>224211</v>
          </cell>
          <cell r="X267">
            <v>-24247.93</v>
          </cell>
          <cell r="Z267">
            <v>-40</v>
          </cell>
          <cell r="AB267">
            <v>-9699.1719999999987</v>
          </cell>
          <cell r="AD267">
            <v>3204855.898</v>
          </cell>
          <cell r="AF267">
            <v>2.714487273727983</v>
          </cell>
          <cell r="AH267">
            <v>223546</v>
          </cell>
          <cell r="AJ267">
            <v>-24707.890000000003</v>
          </cell>
          <cell r="AL267">
            <v>-40</v>
          </cell>
          <cell r="AN267">
            <v>-9883.1560000000009</v>
          </cell>
          <cell r="AP267">
            <v>3393810.852</v>
          </cell>
        </row>
        <row r="268">
          <cell r="A268" t="str">
            <v xml:space="preserve">333.00 0313         </v>
          </cell>
          <cell r="B268">
            <v>313</v>
          </cell>
          <cell r="C268" t="str">
            <v>ProdTrans</v>
          </cell>
          <cell r="D268" t="str">
            <v xml:space="preserve">333.00 0313         </v>
          </cell>
          <cell r="E268">
            <v>333</v>
          </cell>
          <cell r="F268" t="str">
            <v>Waterwheels, Turbines and Generators</v>
          </cell>
          <cell r="H268">
            <v>7761267.7300000004</v>
          </cell>
          <cell r="J268">
            <v>-6468.6</v>
          </cell>
          <cell r="L268">
            <v>7754799.1300000008</v>
          </cell>
          <cell r="N268">
            <v>-7103.64</v>
          </cell>
          <cell r="P268">
            <v>7747695.4900000012</v>
          </cell>
          <cell r="R268">
            <v>1072252</v>
          </cell>
          <cell r="T268">
            <v>3.584686729431791</v>
          </cell>
          <cell r="V268">
            <v>278101</v>
          </cell>
          <cell r="X268">
            <v>-6468.6</v>
          </cell>
          <cell r="Z268">
            <v>-40</v>
          </cell>
          <cell r="AB268">
            <v>-2587.44</v>
          </cell>
          <cell r="AD268">
            <v>1341296.96</v>
          </cell>
          <cell r="AF268">
            <v>3.584686729431791</v>
          </cell>
          <cell r="AH268">
            <v>277858</v>
          </cell>
          <cell r="AJ268">
            <v>-7103.64</v>
          </cell>
          <cell r="AL268">
            <v>-40</v>
          </cell>
          <cell r="AN268">
            <v>-2841.4560000000001</v>
          </cell>
          <cell r="AP268">
            <v>1609209.8640000001</v>
          </cell>
        </row>
        <row r="269">
          <cell r="A269" t="str">
            <v xml:space="preserve">334.00 0313         </v>
          </cell>
          <cell r="B269">
            <v>313</v>
          </cell>
          <cell r="C269" t="str">
            <v>ProdTrans</v>
          </cell>
          <cell r="D269" t="str">
            <v xml:space="preserve">334.00 0313         </v>
          </cell>
          <cell r="E269">
            <v>334</v>
          </cell>
          <cell r="F269" t="str">
            <v>Accessory Electric Equipment</v>
          </cell>
          <cell r="H269">
            <v>288315.67</v>
          </cell>
          <cell r="J269">
            <v>-2790.7699999999995</v>
          </cell>
          <cell r="L269">
            <v>285524.89999999997</v>
          </cell>
          <cell r="N269">
            <v>-2830.1</v>
          </cell>
          <cell r="P269">
            <v>282694.8</v>
          </cell>
          <cell r="R269">
            <v>102806</v>
          </cell>
          <cell r="T269">
            <v>3.2316137215370979</v>
          </cell>
          <cell r="V269">
            <v>9272</v>
          </cell>
          <cell r="X269">
            <v>-2790.7699999999995</v>
          </cell>
          <cell r="Z269">
            <v>-20</v>
          </cell>
          <cell r="AB269">
            <v>-558.154</v>
          </cell>
          <cell r="AD269">
            <v>108729.076</v>
          </cell>
          <cell r="AF269">
            <v>3.2316137215370979</v>
          </cell>
          <cell r="AH269">
            <v>9181</v>
          </cell>
          <cell r="AJ269">
            <v>-2830.1</v>
          </cell>
          <cell r="AL269">
            <v>-20</v>
          </cell>
          <cell r="AN269">
            <v>-566.02</v>
          </cell>
          <cell r="AP269">
            <v>114513.95599999999</v>
          </cell>
        </row>
        <row r="270">
          <cell r="A270" t="str">
            <v xml:space="preserve">335.00 0313         </v>
          </cell>
          <cell r="B270">
            <v>313</v>
          </cell>
          <cell r="C270" t="str">
            <v>ProdTrans</v>
          </cell>
          <cell r="D270" t="str">
            <v xml:space="preserve">335.00 0313         </v>
          </cell>
          <cell r="E270">
            <v>335</v>
          </cell>
          <cell r="F270" t="str">
            <v>Miscellaneous Power Plant Equipment</v>
          </cell>
          <cell r="H270">
            <v>2910.09</v>
          </cell>
          <cell r="J270">
            <v>-24.629999999999995</v>
          </cell>
          <cell r="L270">
            <v>2885.46</v>
          </cell>
          <cell r="N270">
            <v>-24.78</v>
          </cell>
          <cell r="P270">
            <v>2860.68</v>
          </cell>
          <cell r="R270">
            <v>1267</v>
          </cell>
          <cell r="T270">
            <v>2.6155175335516869</v>
          </cell>
          <cell r="V270">
            <v>76</v>
          </cell>
          <cell r="X270">
            <v>-24.629999999999995</v>
          </cell>
          <cell r="Z270">
            <v>-10</v>
          </cell>
          <cell r="AB270">
            <v>-2.4629999999999996</v>
          </cell>
          <cell r="AD270">
            <v>1315.9069999999999</v>
          </cell>
          <cell r="AF270">
            <v>2.6155175335516869</v>
          </cell>
          <cell r="AH270">
            <v>75</v>
          </cell>
          <cell r="AJ270">
            <v>-24.78</v>
          </cell>
          <cell r="AL270">
            <v>-10</v>
          </cell>
          <cell r="AN270">
            <v>-2.4780000000000002</v>
          </cell>
          <cell r="AP270">
            <v>1363.6489999999999</v>
          </cell>
        </row>
        <row r="271">
          <cell r="A271" t="str">
            <v xml:space="preserve">336.00 0313         </v>
          </cell>
          <cell r="B271">
            <v>313</v>
          </cell>
          <cell r="C271" t="str">
            <v>ProdTrans</v>
          </cell>
          <cell r="D271" t="str">
            <v xml:space="preserve">336.00 0313         </v>
          </cell>
          <cell r="E271">
            <v>336</v>
          </cell>
          <cell r="F271" t="str">
            <v>Roads, Railroads and Bridges</v>
          </cell>
          <cell r="H271">
            <v>186957.26</v>
          </cell>
          <cell r="J271">
            <v>-354.39000000000004</v>
          </cell>
          <cell r="L271">
            <v>186602.87</v>
          </cell>
          <cell r="N271">
            <v>-360.21999999999997</v>
          </cell>
          <cell r="P271">
            <v>186242.65</v>
          </cell>
          <cell r="R271">
            <v>38479</v>
          </cell>
          <cell r="T271">
            <v>3.4286912055472003</v>
          </cell>
          <cell r="V271">
            <v>6404</v>
          </cell>
          <cell r="X271">
            <v>-354.39000000000004</v>
          </cell>
          <cell r="Z271">
            <v>-40</v>
          </cell>
          <cell r="AB271">
            <v>-141.75600000000003</v>
          </cell>
          <cell r="AD271">
            <v>44386.853999999999</v>
          </cell>
          <cell r="AF271">
            <v>3.4286912055472003</v>
          </cell>
          <cell r="AH271">
            <v>6392</v>
          </cell>
          <cell r="AJ271">
            <v>-360.21999999999997</v>
          </cell>
          <cell r="AL271">
            <v>-40</v>
          </cell>
          <cell r="AN271">
            <v>-144.08799999999999</v>
          </cell>
          <cell r="AP271">
            <v>50274.545999999995</v>
          </cell>
        </row>
        <row r="272">
          <cell r="A272">
            <v>0</v>
          </cell>
          <cell r="F272" t="str">
            <v>TOTAL LIFTON</v>
          </cell>
          <cell r="H272">
            <v>17758278.200000003</v>
          </cell>
          <cell r="J272">
            <v>-39406.469999999994</v>
          </cell>
          <cell r="L272">
            <v>17718871.73</v>
          </cell>
          <cell r="N272">
            <v>-40617.130000000005</v>
          </cell>
          <cell r="P272">
            <v>17678254.600000001</v>
          </cell>
          <cell r="R272">
            <v>4815592</v>
          </cell>
          <cell r="V272">
            <v>547854</v>
          </cell>
          <cell r="X272">
            <v>-39406.469999999994</v>
          </cell>
          <cell r="AB272">
            <v>-15197.044999999998</v>
          </cell>
          <cell r="AD272">
            <v>5308842.4850000003</v>
          </cell>
          <cell r="AH272">
            <v>546708</v>
          </cell>
          <cell r="AJ272">
            <v>-40617.130000000005</v>
          </cell>
          <cell r="AN272">
            <v>-15673.397999999999</v>
          </cell>
          <cell r="AP272">
            <v>5799259.9570000004</v>
          </cell>
        </row>
        <row r="273">
          <cell r="A273">
            <v>0</v>
          </cell>
        </row>
        <row r="274">
          <cell r="A274">
            <v>0</v>
          </cell>
          <cell r="F274" t="str">
            <v>MERWIN</v>
          </cell>
        </row>
        <row r="275">
          <cell r="A275" t="str">
            <v xml:space="preserve">330.20 0314         </v>
          </cell>
          <cell r="B275">
            <v>314</v>
          </cell>
          <cell r="C275" t="str">
            <v>ProdTrans</v>
          </cell>
          <cell r="D275" t="str">
            <v xml:space="preserve">330.20 0314         </v>
          </cell>
          <cell r="E275">
            <v>330.2</v>
          </cell>
          <cell r="F275" t="str">
            <v>Land Rights</v>
          </cell>
          <cell r="H275">
            <v>300510.01</v>
          </cell>
          <cell r="J275">
            <v>0</v>
          </cell>
          <cell r="L275">
            <v>300510.01</v>
          </cell>
          <cell r="N275">
            <v>0</v>
          </cell>
          <cell r="P275">
            <v>300510.01</v>
          </cell>
          <cell r="R275">
            <v>219750</v>
          </cell>
          <cell r="T275">
            <v>0.75387674287045359</v>
          </cell>
          <cell r="V275">
            <v>2265</v>
          </cell>
          <cell r="X275">
            <v>0</v>
          </cell>
          <cell r="Z275">
            <v>0</v>
          </cell>
          <cell r="AB275">
            <v>0</v>
          </cell>
          <cell r="AD275">
            <v>222015</v>
          </cell>
          <cell r="AF275">
            <v>0.75387674287045359</v>
          </cell>
          <cell r="AH275">
            <v>2265</v>
          </cell>
          <cell r="AJ275">
            <v>0</v>
          </cell>
          <cell r="AL275">
            <v>0</v>
          </cell>
          <cell r="AN275">
            <v>0</v>
          </cell>
          <cell r="AP275">
            <v>224280</v>
          </cell>
        </row>
        <row r="276">
          <cell r="A276" t="str">
            <v xml:space="preserve">330.50 0314         </v>
          </cell>
          <cell r="B276">
            <v>314</v>
          </cell>
          <cell r="C276" t="str">
            <v>ProdTrans</v>
          </cell>
          <cell r="D276" t="str">
            <v xml:space="preserve">330.50 0314         </v>
          </cell>
          <cell r="E276">
            <v>330.5</v>
          </cell>
          <cell r="F276" t="str">
            <v>Fish/Wildlife</v>
          </cell>
          <cell r="H276">
            <v>212279.74</v>
          </cell>
          <cell r="J276">
            <v>0</v>
          </cell>
          <cell r="L276">
            <v>212279.74</v>
          </cell>
          <cell r="N276">
            <v>0</v>
          </cell>
          <cell r="P276">
            <v>212279.74</v>
          </cell>
          <cell r="R276">
            <v>157680</v>
          </cell>
          <cell r="T276">
            <v>0.73803467118899568</v>
          </cell>
          <cell r="V276">
            <v>1567</v>
          </cell>
          <cell r="X276">
            <v>0</v>
          </cell>
          <cell r="Z276">
            <v>0</v>
          </cell>
          <cell r="AB276">
            <v>0</v>
          </cell>
          <cell r="AD276">
            <v>159247</v>
          </cell>
          <cell r="AF276">
            <v>0.73803467118899568</v>
          </cell>
          <cell r="AH276">
            <v>1567</v>
          </cell>
          <cell r="AJ276">
            <v>0</v>
          </cell>
          <cell r="AL276">
            <v>0</v>
          </cell>
          <cell r="AN276">
            <v>0</v>
          </cell>
          <cell r="AP276">
            <v>160814</v>
          </cell>
        </row>
        <row r="277">
          <cell r="A277" t="str">
            <v xml:space="preserve">331.00 0314         </v>
          </cell>
          <cell r="B277">
            <v>314</v>
          </cell>
          <cell r="C277" t="str">
            <v>ProdTrans</v>
          </cell>
          <cell r="D277" t="str">
            <v xml:space="preserve">331.00 0314         </v>
          </cell>
          <cell r="E277">
            <v>331</v>
          </cell>
          <cell r="F277" t="str">
            <v>Structures and Improvements</v>
          </cell>
          <cell r="H277">
            <v>31596208.039999999</v>
          </cell>
          <cell r="J277">
            <v>-66116.429999999978</v>
          </cell>
          <cell r="L277">
            <v>31530091.609999999</v>
          </cell>
          <cell r="N277">
            <v>-67098.66</v>
          </cell>
          <cell r="P277">
            <v>31462992.949999999</v>
          </cell>
          <cell r="R277">
            <v>10820249</v>
          </cell>
          <cell r="T277">
            <v>1.8137786889300149</v>
          </cell>
          <cell r="V277">
            <v>572486</v>
          </cell>
          <cell r="X277">
            <v>-66116.429999999978</v>
          </cell>
          <cell r="Z277">
            <v>-40</v>
          </cell>
          <cell r="AB277">
            <v>-26446.571999999993</v>
          </cell>
          <cell r="AD277">
            <v>11300171.998</v>
          </cell>
          <cell r="AF277">
            <v>1.8137786889300149</v>
          </cell>
          <cell r="AH277">
            <v>571278</v>
          </cell>
          <cell r="AJ277">
            <v>-67098.66</v>
          </cell>
          <cell r="AL277">
            <v>-40</v>
          </cell>
          <cell r="AN277">
            <v>-26839.464000000004</v>
          </cell>
          <cell r="AP277">
            <v>11777511.874</v>
          </cell>
        </row>
        <row r="278">
          <cell r="A278" t="str">
            <v xml:space="preserve">332.00 0314         </v>
          </cell>
          <cell r="B278">
            <v>314</v>
          </cell>
          <cell r="C278" t="str">
            <v>ProdTrans</v>
          </cell>
          <cell r="D278" t="str">
            <v xml:space="preserve">332.00 0314         </v>
          </cell>
          <cell r="E278">
            <v>332</v>
          </cell>
          <cell r="F278" t="str">
            <v>Reservoirs, Dams and Waterways</v>
          </cell>
          <cell r="H278">
            <v>11656734.99</v>
          </cell>
          <cell r="J278">
            <v>-38976.489999999991</v>
          </cell>
          <cell r="L278">
            <v>11617758.5</v>
          </cell>
          <cell r="N278">
            <v>-39729.060000000005</v>
          </cell>
          <cell r="P278">
            <v>11578029.439999999</v>
          </cell>
          <cell r="R278">
            <v>5895656</v>
          </cell>
          <cell r="T278">
            <v>1.1038933621516931</v>
          </cell>
          <cell r="V278">
            <v>128463</v>
          </cell>
          <cell r="X278">
            <v>-38976.489999999991</v>
          </cell>
          <cell r="Z278">
            <v>-40</v>
          </cell>
          <cell r="AB278">
            <v>-15590.595999999996</v>
          </cell>
          <cell r="AD278">
            <v>5969551.9139999999</v>
          </cell>
          <cell r="AF278">
            <v>1.1038933621516931</v>
          </cell>
          <cell r="AH278">
            <v>128028</v>
          </cell>
          <cell r="AJ278">
            <v>-39729.060000000005</v>
          </cell>
          <cell r="AL278">
            <v>-40</v>
          </cell>
          <cell r="AN278">
            <v>-15891.624000000002</v>
          </cell>
          <cell r="AP278">
            <v>6041959.2300000004</v>
          </cell>
        </row>
        <row r="279">
          <cell r="A279" t="str">
            <v xml:space="preserve">333.00 0314         </v>
          </cell>
          <cell r="B279">
            <v>314</v>
          </cell>
          <cell r="C279" t="str">
            <v>ProdTrans</v>
          </cell>
          <cell r="D279" t="str">
            <v xml:space="preserve">333.00 0314         </v>
          </cell>
          <cell r="E279">
            <v>333</v>
          </cell>
          <cell r="F279" t="str">
            <v>Waterwheels, Turbines and Generators</v>
          </cell>
          <cell r="H279">
            <v>7889887.7599999998</v>
          </cell>
          <cell r="J279">
            <v>-60143.33</v>
          </cell>
          <cell r="L279">
            <v>7829744.4299999997</v>
          </cell>
          <cell r="N279">
            <v>-61098.400000000001</v>
          </cell>
          <cell r="P279">
            <v>7768646.0299999993</v>
          </cell>
          <cell r="R279">
            <v>4493605</v>
          </cell>
          <cell r="T279">
            <v>1.3830876050534058</v>
          </cell>
          <cell r="V279">
            <v>108708</v>
          </cell>
          <cell r="X279">
            <v>-60143.33</v>
          </cell>
          <cell r="Z279">
            <v>-40</v>
          </cell>
          <cell r="AB279">
            <v>-24057.332000000002</v>
          </cell>
          <cell r="AD279">
            <v>4518112.3379999995</v>
          </cell>
          <cell r="AF279">
            <v>1.3830876050534058</v>
          </cell>
          <cell r="AH279">
            <v>107870</v>
          </cell>
          <cell r="AJ279">
            <v>-61098.400000000001</v>
          </cell>
          <cell r="AL279">
            <v>-40</v>
          </cell>
          <cell r="AN279">
            <v>-24439.360000000001</v>
          </cell>
          <cell r="AP279">
            <v>4540444.5779999988</v>
          </cell>
        </row>
        <row r="280">
          <cell r="A280" t="str">
            <v xml:space="preserve">334.00 0314         </v>
          </cell>
          <cell r="B280">
            <v>314</v>
          </cell>
          <cell r="C280" t="str">
            <v>ProdTrans</v>
          </cell>
          <cell r="D280" t="str">
            <v xml:space="preserve">334.00 0314         </v>
          </cell>
          <cell r="E280">
            <v>334</v>
          </cell>
          <cell r="F280" t="str">
            <v>Accessory Electric Equipment</v>
          </cell>
          <cell r="H280">
            <v>10057945.59</v>
          </cell>
          <cell r="J280">
            <v>-62660.149999999994</v>
          </cell>
          <cell r="L280">
            <v>9995285.4399999995</v>
          </cell>
          <cell r="N280">
            <v>-66555.51999999999</v>
          </cell>
          <cell r="P280">
            <v>9928729.9199999999</v>
          </cell>
          <cell r="R280">
            <v>2065168</v>
          </cell>
          <cell r="T280">
            <v>2.2865904883418708</v>
          </cell>
          <cell r="V280">
            <v>229268</v>
          </cell>
          <cell r="X280">
            <v>-62660.149999999994</v>
          </cell>
          <cell r="Z280">
            <v>-20</v>
          </cell>
          <cell r="AB280">
            <v>-12532.03</v>
          </cell>
          <cell r="AD280">
            <v>2219243.8200000003</v>
          </cell>
          <cell r="AF280">
            <v>2.2865904883418708</v>
          </cell>
          <cell r="AH280">
            <v>227790</v>
          </cell>
          <cell r="AJ280">
            <v>-66555.51999999999</v>
          </cell>
          <cell r="AL280">
            <v>-20</v>
          </cell>
          <cell r="AN280">
            <v>-13311.103999999999</v>
          </cell>
          <cell r="AP280">
            <v>2367167.1960000005</v>
          </cell>
        </row>
        <row r="281">
          <cell r="A281" t="str">
            <v xml:space="preserve">335.00 0314         </v>
          </cell>
          <cell r="B281">
            <v>314</v>
          </cell>
          <cell r="C281" t="str">
            <v>ProdTrans</v>
          </cell>
          <cell r="D281" t="str">
            <v xml:space="preserve">335.00 0314         </v>
          </cell>
          <cell r="E281">
            <v>335</v>
          </cell>
          <cell r="F281" t="str">
            <v>Miscellaneous Power Plant Equipment</v>
          </cell>
          <cell r="H281">
            <v>158874.82999999999</v>
          </cell>
          <cell r="J281">
            <v>-931.28</v>
          </cell>
          <cell r="L281">
            <v>157943.54999999999</v>
          </cell>
          <cell r="N281">
            <v>-936.73000000000013</v>
          </cell>
          <cell r="P281">
            <v>157006.81999999998</v>
          </cell>
          <cell r="R281">
            <v>36790</v>
          </cell>
          <cell r="T281">
            <v>1.4402177678524068</v>
          </cell>
          <cell r="V281">
            <v>2281</v>
          </cell>
          <cell r="X281">
            <v>-931.28</v>
          </cell>
          <cell r="Z281">
            <v>-10</v>
          </cell>
          <cell r="AB281">
            <v>-93.127999999999986</v>
          </cell>
          <cell r="AD281">
            <v>38046.592000000004</v>
          </cell>
          <cell r="AF281">
            <v>1.4402177678524068</v>
          </cell>
          <cell r="AH281">
            <v>2268</v>
          </cell>
          <cell r="AJ281">
            <v>-936.73000000000013</v>
          </cell>
          <cell r="AL281">
            <v>-10</v>
          </cell>
          <cell r="AN281">
            <v>-93.673000000000016</v>
          </cell>
          <cell r="AP281">
            <v>39284.188999999998</v>
          </cell>
        </row>
        <row r="282">
          <cell r="A282" t="str">
            <v xml:space="preserve">336.00 0314         </v>
          </cell>
          <cell r="B282">
            <v>314</v>
          </cell>
          <cell r="C282" t="str">
            <v>ProdTrans</v>
          </cell>
          <cell r="D282" t="str">
            <v xml:space="preserve">336.00 0314         </v>
          </cell>
          <cell r="E282">
            <v>336</v>
          </cell>
          <cell r="F282" t="str">
            <v>Roads, Railroads and Bridges</v>
          </cell>
          <cell r="H282">
            <v>2148088.58</v>
          </cell>
          <cell r="J282">
            <v>-4592.8</v>
          </cell>
          <cell r="L282">
            <v>2143495.7800000003</v>
          </cell>
          <cell r="N282">
            <v>-4665.55</v>
          </cell>
          <cell r="P282">
            <v>2138830.2300000004</v>
          </cell>
          <cell r="R282">
            <v>742312</v>
          </cell>
          <cell r="T282">
            <v>1.736488327085048</v>
          </cell>
          <cell r="V282">
            <v>37261</v>
          </cell>
          <cell r="X282">
            <v>-4592.8</v>
          </cell>
          <cell r="Z282">
            <v>-40</v>
          </cell>
          <cell r="AB282">
            <v>-1837.12</v>
          </cell>
          <cell r="AD282">
            <v>773143.08</v>
          </cell>
          <cell r="AF282">
            <v>1.736488327085048</v>
          </cell>
          <cell r="AH282">
            <v>37181</v>
          </cell>
          <cell r="AJ282">
            <v>-4665.55</v>
          </cell>
          <cell r="AL282">
            <v>-40</v>
          </cell>
          <cell r="AN282">
            <v>-1866.22</v>
          </cell>
          <cell r="AP282">
            <v>803792.30999999994</v>
          </cell>
        </row>
        <row r="283">
          <cell r="A283">
            <v>0</v>
          </cell>
          <cell r="F283" t="str">
            <v>TOTAL MERWIN</v>
          </cell>
          <cell r="H283">
            <v>64020529.539999992</v>
          </cell>
          <cell r="J283">
            <v>-233420.47999999995</v>
          </cell>
          <cell r="L283">
            <v>63787109.059999995</v>
          </cell>
          <cell r="N283">
            <v>-240083.91999999998</v>
          </cell>
          <cell r="P283">
            <v>63547025.140000001</v>
          </cell>
          <cell r="R283">
            <v>24431210</v>
          </cell>
          <cell r="V283">
            <v>1082299</v>
          </cell>
          <cell r="X283">
            <v>-233420.47999999995</v>
          </cell>
          <cell r="AB283">
            <v>-80556.777999999991</v>
          </cell>
          <cell r="AD283">
            <v>25199531.741999999</v>
          </cell>
          <cell r="AH283">
            <v>1078247</v>
          </cell>
          <cell r="AJ283">
            <v>-240083.91999999998</v>
          </cell>
          <cell r="AN283">
            <v>-82441.444999999992</v>
          </cell>
          <cell r="AP283">
            <v>25955253.376999997</v>
          </cell>
        </row>
        <row r="284">
          <cell r="A284">
            <v>0</v>
          </cell>
        </row>
        <row r="285">
          <cell r="A285">
            <v>0</v>
          </cell>
          <cell r="F285" t="str">
            <v>NORTH UMPQUA</v>
          </cell>
        </row>
        <row r="286">
          <cell r="A286" t="str">
            <v xml:space="preserve">331.00 0315         </v>
          </cell>
          <cell r="B286">
            <v>315</v>
          </cell>
          <cell r="C286" t="str">
            <v>ProdTrans</v>
          </cell>
          <cell r="D286" t="str">
            <v xml:space="preserve">331.00 0315         </v>
          </cell>
          <cell r="E286">
            <v>331</v>
          </cell>
          <cell r="F286" t="str">
            <v>Structures and Improvements</v>
          </cell>
          <cell r="H286">
            <v>23122316.989999998</v>
          </cell>
          <cell r="J286">
            <v>-50787.920000000006</v>
          </cell>
          <cell r="L286">
            <v>23071529.069999997</v>
          </cell>
          <cell r="N286">
            <v>-51565.860000000022</v>
          </cell>
          <cell r="P286">
            <v>23019963.209999997</v>
          </cell>
          <cell r="R286">
            <v>6479110</v>
          </cell>
          <cell r="T286">
            <v>2.1157271365950705</v>
          </cell>
          <cell r="V286">
            <v>488668</v>
          </cell>
          <cell r="X286">
            <v>-50787.920000000006</v>
          </cell>
          <cell r="Z286">
            <v>-40</v>
          </cell>
          <cell r="AB286">
            <v>-20315.168000000001</v>
          </cell>
          <cell r="AD286">
            <v>6896674.9120000005</v>
          </cell>
          <cell r="AF286">
            <v>2.1157271365950705</v>
          </cell>
          <cell r="AH286">
            <v>487585</v>
          </cell>
          <cell r="AJ286">
            <v>-51565.860000000022</v>
          </cell>
          <cell r="AL286">
            <v>-40</v>
          </cell>
          <cell r="AN286">
            <v>-20626.344000000008</v>
          </cell>
          <cell r="AP286">
            <v>7312067.7080000006</v>
          </cell>
        </row>
        <row r="287">
          <cell r="A287" t="str">
            <v xml:space="preserve">332.00 0315         </v>
          </cell>
          <cell r="B287">
            <v>315</v>
          </cell>
          <cell r="C287" t="str">
            <v>ProdTrans</v>
          </cell>
          <cell r="D287" t="str">
            <v xml:space="preserve">332.00 0315         </v>
          </cell>
          <cell r="E287">
            <v>332</v>
          </cell>
          <cell r="F287" t="str">
            <v>Reservoirs, Dams and Waterways</v>
          </cell>
          <cell r="H287">
            <v>117865347.31</v>
          </cell>
          <cell r="J287">
            <v>-208207.87999999998</v>
          </cell>
          <cell r="L287">
            <v>117657139.43000001</v>
          </cell>
          <cell r="N287">
            <v>-213134.35000000009</v>
          </cell>
          <cell r="P287">
            <v>117444005.08000001</v>
          </cell>
          <cell r="R287">
            <v>33112655</v>
          </cell>
          <cell r="T287">
            <v>1.921535320952046</v>
          </cell>
          <cell r="V287">
            <v>2262824</v>
          </cell>
          <cell r="X287">
            <v>-208207.87999999998</v>
          </cell>
          <cell r="Z287">
            <v>-40</v>
          </cell>
          <cell r="AB287">
            <v>-83283.151999999987</v>
          </cell>
          <cell r="AD287">
            <v>35083987.967999995</v>
          </cell>
          <cell r="AF287">
            <v>1.921535320952046</v>
          </cell>
          <cell r="AH287">
            <v>2258776</v>
          </cell>
          <cell r="AJ287">
            <v>-213134.35000000009</v>
          </cell>
          <cell r="AL287">
            <v>-40</v>
          </cell>
          <cell r="AN287">
            <v>-85253.740000000034</v>
          </cell>
          <cell r="AP287">
            <v>37044375.877999991</v>
          </cell>
        </row>
        <row r="288">
          <cell r="A288" t="str">
            <v xml:space="preserve">333.00 0315         </v>
          </cell>
          <cell r="B288">
            <v>315</v>
          </cell>
          <cell r="C288" t="str">
            <v>ProdTrans</v>
          </cell>
          <cell r="D288" t="str">
            <v xml:space="preserve">333.00 0315         </v>
          </cell>
          <cell r="E288">
            <v>333</v>
          </cell>
          <cell r="F288" t="str">
            <v>Waterwheels, Turbines and Generators</v>
          </cell>
          <cell r="H288">
            <v>24053733.609999999</v>
          </cell>
          <cell r="J288">
            <v>-77249.37</v>
          </cell>
          <cell r="L288">
            <v>23976484.239999998</v>
          </cell>
          <cell r="N288">
            <v>-79277.349999999991</v>
          </cell>
          <cell r="P288">
            <v>23897206.889999997</v>
          </cell>
          <cell r="R288">
            <v>5362038</v>
          </cell>
          <cell r="T288">
            <v>2.0835871002566919</v>
          </cell>
          <cell r="V288">
            <v>500376</v>
          </cell>
          <cell r="X288">
            <v>-77249.37</v>
          </cell>
          <cell r="Z288">
            <v>-40</v>
          </cell>
          <cell r="AB288">
            <v>-30899.748</v>
          </cell>
          <cell r="AD288">
            <v>5754264.8820000002</v>
          </cell>
          <cell r="AF288">
            <v>2.0835871002566919</v>
          </cell>
          <cell r="AH288">
            <v>498745</v>
          </cell>
          <cell r="AJ288">
            <v>-79277.349999999991</v>
          </cell>
          <cell r="AL288">
            <v>-40</v>
          </cell>
          <cell r="AN288">
            <v>-31710.939999999995</v>
          </cell>
          <cell r="AP288">
            <v>6142021.5920000002</v>
          </cell>
        </row>
        <row r="289">
          <cell r="A289" t="str">
            <v xml:space="preserve">334.00 0315         </v>
          </cell>
          <cell r="B289">
            <v>315</v>
          </cell>
          <cell r="C289" t="str">
            <v>ProdTrans</v>
          </cell>
          <cell r="D289" t="str">
            <v xml:space="preserve">334.00 0315         </v>
          </cell>
          <cell r="E289">
            <v>334</v>
          </cell>
          <cell r="F289" t="str">
            <v>Accessory Electric Equipment</v>
          </cell>
          <cell r="H289">
            <v>15764745.34</v>
          </cell>
          <cell r="J289">
            <v>-87819.01</v>
          </cell>
          <cell r="L289">
            <v>15676926.33</v>
          </cell>
          <cell r="N289">
            <v>-95255.35</v>
          </cell>
          <cell r="P289">
            <v>15581670.98</v>
          </cell>
          <cell r="R289">
            <v>2428520</v>
          </cell>
          <cell r="T289">
            <v>2.5841432176615067</v>
          </cell>
          <cell r="V289">
            <v>406249</v>
          </cell>
          <cell r="X289">
            <v>-87819.01</v>
          </cell>
          <cell r="Z289">
            <v>-20</v>
          </cell>
          <cell r="AB289">
            <v>-17563.802</v>
          </cell>
          <cell r="AD289">
            <v>2729386.1880000001</v>
          </cell>
          <cell r="AF289">
            <v>2.5841432176615067</v>
          </cell>
          <cell r="AH289">
            <v>403883</v>
          </cell>
          <cell r="AJ289">
            <v>-95255.35</v>
          </cell>
          <cell r="AL289">
            <v>-20</v>
          </cell>
          <cell r="AN289">
            <v>-19051.07</v>
          </cell>
          <cell r="AP289">
            <v>3018962.7680000002</v>
          </cell>
        </row>
        <row r="290">
          <cell r="A290" t="str">
            <v xml:space="preserve">335.00 0315         </v>
          </cell>
          <cell r="B290">
            <v>315</v>
          </cell>
          <cell r="C290" t="str">
            <v>ProdTrans</v>
          </cell>
          <cell r="D290" t="str">
            <v xml:space="preserve">335.00 0315         </v>
          </cell>
          <cell r="E290">
            <v>335</v>
          </cell>
          <cell r="F290" t="str">
            <v>Miscellaneous Power Plant Equipment</v>
          </cell>
          <cell r="H290">
            <v>716521.19</v>
          </cell>
          <cell r="J290">
            <v>-4621.33</v>
          </cell>
          <cell r="L290">
            <v>711899.86</v>
          </cell>
          <cell r="N290">
            <v>-4648.0700000000006</v>
          </cell>
          <cell r="P290">
            <v>707251.79</v>
          </cell>
          <cell r="R290">
            <v>200692</v>
          </cell>
          <cell r="T290">
            <v>2.5999211806546674</v>
          </cell>
          <cell r="V290">
            <v>18569</v>
          </cell>
          <cell r="X290">
            <v>-4621.33</v>
          </cell>
          <cell r="Z290">
            <v>-10</v>
          </cell>
          <cell r="AB290">
            <v>-462.13300000000004</v>
          </cell>
          <cell r="AD290">
            <v>214177.53700000001</v>
          </cell>
          <cell r="AF290">
            <v>2.5999211806546674</v>
          </cell>
          <cell r="AH290">
            <v>18448</v>
          </cell>
          <cell r="AJ290">
            <v>-4648.0700000000006</v>
          </cell>
          <cell r="AL290">
            <v>-10</v>
          </cell>
          <cell r="AN290">
            <v>-464.80700000000002</v>
          </cell>
          <cell r="AP290">
            <v>227512.66</v>
          </cell>
        </row>
        <row r="291">
          <cell r="A291" t="str">
            <v xml:space="preserve">336.00 0315         </v>
          </cell>
          <cell r="B291">
            <v>315</v>
          </cell>
          <cell r="C291" t="str">
            <v>ProdTrans</v>
          </cell>
          <cell r="D291" t="str">
            <v xml:space="preserve">336.00 0315         </v>
          </cell>
          <cell r="E291">
            <v>336</v>
          </cell>
          <cell r="F291" t="str">
            <v>Roads, Railroads and Bridges</v>
          </cell>
          <cell r="H291">
            <v>6840814.9100000001</v>
          </cell>
          <cell r="J291">
            <v>-17140.910000000003</v>
          </cell>
          <cell r="L291">
            <v>6823674</v>
          </cell>
          <cell r="N291">
            <v>-17401.34</v>
          </cell>
          <cell r="P291">
            <v>6806272.6600000001</v>
          </cell>
          <cell r="R291">
            <v>2289521</v>
          </cell>
          <cell r="T291">
            <v>2.0370859129452414</v>
          </cell>
          <cell r="V291">
            <v>139179</v>
          </cell>
          <cell r="X291">
            <v>-17140.910000000003</v>
          </cell>
          <cell r="Z291">
            <v>-40</v>
          </cell>
          <cell r="AB291">
            <v>-6856.3640000000014</v>
          </cell>
          <cell r="AD291">
            <v>2404702.7259999998</v>
          </cell>
          <cell r="AF291">
            <v>2.0370859129452414</v>
          </cell>
          <cell r="AH291">
            <v>138827</v>
          </cell>
          <cell r="AJ291">
            <v>-17401.34</v>
          </cell>
          <cell r="AL291">
            <v>-40</v>
          </cell>
          <cell r="AN291">
            <v>-6960.5360000000001</v>
          </cell>
          <cell r="AP291">
            <v>2519167.85</v>
          </cell>
        </row>
        <row r="292">
          <cell r="A292">
            <v>0</v>
          </cell>
          <cell r="F292" t="str">
            <v>TOTAL NORTH UMPQUA</v>
          </cell>
          <cell r="H292">
            <v>188363479.35000002</v>
          </cell>
          <cell r="J292">
            <v>-445826.42000000004</v>
          </cell>
          <cell r="L292">
            <v>187917652.93000004</v>
          </cell>
          <cell r="N292">
            <v>-461282.32000000018</v>
          </cell>
          <cell r="P292">
            <v>187456370.60999998</v>
          </cell>
          <cell r="R292">
            <v>49872536</v>
          </cell>
          <cell r="V292">
            <v>3815865</v>
          </cell>
          <cell r="X292">
            <v>-445826.42000000004</v>
          </cell>
          <cell r="AB292">
            <v>-159380.367</v>
          </cell>
          <cell r="AD292">
            <v>53083194.213</v>
          </cell>
          <cell r="AH292">
            <v>3806264</v>
          </cell>
          <cell r="AJ292">
            <v>-461282.32000000018</v>
          </cell>
          <cell r="AN292">
            <v>-164067.43700000003</v>
          </cell>
          <cell r="AP292">
            <v>56264108.455999993</v>
          </cell>
        </row>
        <row r="293">
          <cell r="A293">
            <v>0</v>
          </cell>
        </row>
        <row r="294">
          <cell r="A294">
            <v>0</v>
          </cell>
          <cell r="F294" t="str">
            <v>OLMSTED</v>
          </cell>
        </row>
        <row r="295">
          <cell r="A295" t="str">
            <v xml:space="preserve">331.00 0316         </v>
          </cell>
          <cell r="B295">
            <v>316</v>
          </cell>
          <cell r="C295" t="str">
            <v>ProdTrans</v>
          </cell>
          <cell r="D295" t="str">
            <v xml:space="preserve">331.00 0316         </v>
          </cell>
          <cell r="E295">
            <v>331</v>
          </cell>
          <cell r="F295" t="str">
            <v>Structures and Improvements</v>
          </cell>
          <cell r="H295">
            <v>190851.69</v>
          </cell>
          <cell r="J295">
            <v>-1178.7299999999998</v>
          </cell>
          <cell r="L295">
            <v>189672.95999999999</v>
          </cell>
          <cell r="N295">
            <v>-1192.5099999999998</v>
          </cell>
          <cell r="P295">
            <v>188480.44999999998</v>
          </cell>
          <cell r="R295">
            <v>149454</v>
          </cell>
          <cell r="T295">
            <v>2.8285473081255086</v>
          </cell>
          <cell r="V295">
            <v>5382</v>
          </cell>
          <cell r="X295">
            <v>-1178.7299999999998</v>
          </cell>
          <cell r="Z295">
            <v>-40</v>
          </cell>
          <cell r="AB295">
            <v>-471.4919999999999</v>
          </cell>
          <cell r="AD295">
            <v>153185.77799999999</v>
          </cell>
          <cell r="AF295">
            <v>2.8285473081255086</v>
          </cell>
          <cell r="AH295">
            <v>5348</v>
          </cell>
          <cell r="AJ295">
            <v>-1192.5099999999998</v>
          </cell>
          <cell r="AL295">
            <v>-40</v>
          </cell>
          <cell r="AN295">
            <v>-477.00399999999996</v>
          </cell>
          <cell r="AP295">
            <v>156864.264</v>
          </cell>
        </row>
        <row r="296">
          <cell r="A296" t="str">
            <v xml:space="preserve">334.00 0316         </v>
          </cell>
          <cell r="B296">
            <v>316</v>
          </cell>
          <cell r="C296" t="str">
            <v>ProdTrans</v>
          </cell>
          <cell r="D296" t="str">
            <v xml:space="preserve">334.00 0316         </v>
          </cell>
          <cell r="E296">
            <v>334</v>
          </cell>
          <cell r="F296" t="str">
            <v>Accessory Electric Equipment</v>
          </cell>
          <cell r="H296">
            <v>28640.22</v>
          </cell>
          <cell r="J296">
            <v>-201.45</v>
          </cell>
          <cell r="L296">
            <v>28438.77</v>
          </cell>
          <cell r="N296">
            <v>-208.59</v>
          </cell>
          <cell r="P296">
            <v>28230.18</v>
          </cell>
          <cell r="R296">
            <v>17085</v>
          </cell>
          <cell r="T296">
            <v>6.794260444091317</v>
          </cell>
          <cell r="V296">
            <v>1939</v>
          </cell>
          <cell r="X296">
            <v>-201.45</v>
          </cell>
          <cell r="Z296">
            <v>-20</v>
          </cell>
          <cell r="AB296">
            <v>-40.29</v>
          </cell>
          <cell r="AD296">
            <v>18782.259999999998</v>
          </cell>
          <cell r="AF296">
            <v>6.794260444091317</v>
          </cell>
          <cell r="AH296">
            <v>1925</v>
          </cell>
          <cell r="AJ296">
            <v>-208.59</v>
          </cell>
          <cell r="AL296">
            <v>-20</v>
          </cell>
          <cell r="AN296">
            <v>-41.718000000000004</v>
          </cell>
          <cell r="AP296">
            <v>20456.951999999997</v>
          </cell>
        </row>
        <row r="297">
          <cell r="A297" t="str">
            <v xml:space="preserve">335.00 0316         </v>
          </cell>
          <cell r="B297">
            <v>316</v>
          </cell>
          <cell r="C297" t="str">
            <v>ProdTrans</v>
          </cell>
          <cell r="D297" t="str">
            <v xml:space="preserve">335.00 0316         </v>
          </cell>
          <cell r="E297">
            <v>335</v>
          </cell>
          <cell r="F297" t="str">
            <v>Miscellaneous Power Plant Equipment</v>
          </cell>
          <cell r="H297">
            <v>3274.14</v>
          </cell>
          <cell r="J297">
            <v>-24.990000000000002</v>
          </cell>
          <cell r="L297">
            <v>3249.15</v>
          </cell>
          <cell r="N297">
            <v>-25.130000000000003</v>
          </cell>
          <cell r="P297">
            <v>3224.02</v>
          </cell>
          <cell r="R297">
            <v>2581</v>
          </cell>
          <cell r="T297">
            <v>4.129113188008585</v>
          </cell>
          <cell r="V297">
            <v>135</v>
          </cell>
          <cell r="X297">
            <v>-24.990000000000002</v>
          </cell>
          <cell r="Z297">
            <v>-10</v>
          </cell>
          <cell r="AB297">
            <v>-2.4990000000000006</v>
          </cell>
          <cell r="AD297">
            <v>2688.5110000000004</v>
          </cell>
          <cell r="AF297">
            <v>4.129113188008585</v>
          </cell>
          <cell r="AH297">
            <v>134</v>
          </cell>
          <cell r="AJ297">
            <v>-25.130000000000003</v>
          </cell>
          <cell r="AL297">
            <v>-10</v>
          </cell>
          <cell r="AN297">
            <v>-2.5129999999999999</v>
          </cell>
          <cell r="AP297">
            <v>2794.8680000000004</v>
          </cell>
        </row>
        <row r="298">
          <cell r="A298" t="str">
            <v xml:space="preserve">336.00 0316         </v>
          </cell>
          <cell r="B298">
            <v>316</v>
          </cell>
          <cell r="C298" t="str">
            <v>ProdTrans</v>
          </cell>
          <cell r="D298" t="str">
            <v xml:space="preserve">336.00 0316         </v>
          </cell>
          <cell r="E298">
            <v>336</v>
          </cell>
          <cell r="F298" t="str">
            <v>Roads, Railroads and Bridges</v>
          </cell>
          <cell r="H298">
            <v>12641.17</v>
          </cell>
          <cell r="J298">
            <v>-21.61</v>
          </cell>
          <cell r="L298">
            <v>12619.56</v>
          </cell>
          <cell r="N298">
            <v>-21.93</v>
          </cell>
          <cell r="P298">
            <v>12597.63</v>
          </cell>
          <cell r="R298">
            <v>6512</v>
          </cell>
          <cell r="T298">
            <v>5.3863990302808258</v>
          </cell>
          <cell r="V298">
            <v>680</v>
          </cell>
          <cell r="X298">
            <v>-21.61</v>
          </cell>
          <cell r="Z298">
            <v>-40</v>
          </cell>
          <cell r="AB298">
            <v>-8.6440000000000001</v>
          </cell>
          <cell r="AD298">
            <v>7161.7460000000001</v>
          </cell>
          <cell r="AF298">
            <v>5.3863990302808258</v>
          </cell>
          <cell r="AH298">
            <v>679</v>
          </cell>
          <cell r="AJ298">
            <v>-21.93</v>
          </cell>
          <cell r="AL298">
            <v>-40</v>
          </cell>
          <cell r="AN298">
            <v>-8.7720000000000002</v>
          </cell>
          <cell r="AP298">
            <v>7810.0439999999999</v>
          </cell>
        </row>
        <row r="299">
          <cell r="A299">
            <v>0</v>
          </cell>
          <cell r="F299" t="str">
            <v>TOTAL OLMSTED</v>
          </cell>
          <cell r="H299">
            <v>235407.22000000003</v>
          </cell>
          <cell r="J299">
            <v>-1426.7799999999997</v>
          </cell>
          <cell r="L299">
            <v>233980.43999999997</v>
          </cell>
          <cell r="N299">
            <v>-1448.1599999999999</v>
          </cell>
          <cell r="P299">
            <v>232532.27999999997</v>
          </cell>
          <cell r="R299">
            <v>175632</v>
          </cell>
          <cell r="V299">
            <v>8136</v>
          </cell>
          <cell r="X299">
            <v>-1426.7799999999997</v>
          </cell>
          <cell r="AB299">
            <v>-522.92499999999995</v>
          </cell>
          <cell r="AD299">
            <v>181818.29500000001</v>
          </cell>
          <cell r="AH299">
            <v>8086</v>
          </cell>
          <cell r="AJ299">
            <v>-1448.1599999999999</v>
          </cell>
          <cell r="AN299">
            <v>-530.00700000000006</v>
          </cell>
          <cell r="AP299">
            <v>187926.12799999997</v>
          </cell>
        </row>
        <row r="300">
          <cell r="A300">
            <v>0</v>
          </cell>
        </row>
        <row r="301">
          <cell r="A301">
            <v>0</v>
          </cell>
          <cell r="F301" t="str">
            <v>PARIS</v>
          </cell>
        </row>
        <row r="302">
          <cell r="A302" t="str">
            <v xml:space="preserve">331.00 0317         </v>
          </cell>
          <cell r="B302">
            <v>317</v>
          </cell>
          <cell r="C302" t="str">
            <v>ProdTrans</v>
          </cell>
          <cell r="D302" t="str">
            <v xml:space="preserve">331.00 0317         </v>
          </cell>
          <cell r="E302">
            <v>331</v>
          </cell>
          <cell r="F302" t="str">
            <v>Structures and Improvements</v>
          </cell>
          <cell r="H302">
            <v>115992.18</v>
          </cell>
          <cell r="J302">
            <v>-258.97999999999996</v>
          </cell>
          <cell r="L302">
            <v>115733.2</v>
          </cell>
          <cell r="N302">
            <v>-262.75</v>
          </cell>
          <cell r="P302">
            <v>115470.45</v>
          </cell>
          <cell r="R302">
            <v>55262</v>
          </cell>
          <cell r="T302">
            <v>6.1081057530733531</v>
          </cell>
          <cell r="V302">
            <v>7077</v>
          </cell>
          <cell r="X302">
            <v>-258.97999999999996</v>
          </cell>
          <cell r="Z302">
            <v>-40</v>
          </cell>
          <cell r="AB302">
            <v>-103.59199999999998</v>
          </cell>
          <cell r="AD302">
            <v>61976.428</v>
          </cell>
          <cell r="AF302">
            <v>6.1081057530733531</v>
          </cell>
          <cell r="AH302">
            <v>7061</v>
          </cell>
          <cell r="AJ302">
            <v>-262.75</v>
          </cell>
          <cell r="AL302">
            <v>-40</v>
          </cell>
          <cell r="AN302">
            <v>-105.1</v>
          </cell>
          <cell r="AP302">
            <v>68669.577999999994</v>
          </cell>
        </row>
        <row r="303">
          <cell r="A303" t="str">
            <v xml:space="preserve">332.00 0317         </v>
          </cell>
          <cell r="B303">
            <v>317</v>
          </cell>
          <cell r="C303" t="str">
            <v>ProdTrans</v>
          </cell>
          <cell r="D303" t="str">
            <v xml:space="preserve">332.00 0317         </v>
          </cell>
          <cell r="E303">
            <v>332</v>
          </cell>
          <cell r="F303" t="str">
            <v>Reservoirs, Dams and Waterways</v>
          </cell>
          <cell r="H303">
            <v>96285</v>
          </cell>
          <cell r="J303">
            <v>-534.70999999999981</v>
          </cell>
          <cell r="L303">
            <v>95750.29</v>
          </cell>
          <cell r="N303">
            <v>-543.15000000000009</v>
          </cell>
          <cell r="P303">
            <v>95207.14</v>
          </cell>
          <cell r="R303">
            <v>95825</v>
          </cell>
          <cell r="T303">
            <v>5.1864811761995933</v>
          </cell>
          <cell r="V303">
            <v>4980</v>
          </cell>
          <cell r="X303">
            <v>-534.70999999999981</v>
          </cell>
          <cell r="Z303">
            <v>-40</v>
          </cell>
          <cell r="AB303">
            <v>-213.88399999999993</v>
          </cell>
          <cell r="AD303">
            <v>100056.40599999999</v>
          </cell>
          <cell r="AF303">
            <v>5.1864811761995933</v>
          </cell>
          <cell r="AH303">
            <v>4952</v>
          </cell>
          <cell r="AJ303">
            <v>-543.15000000000009</v>
          </cell>
          <cell r="AL303">
            <v>-40</v>
          </cell>
          <cell r="AN303">
            <v>-217.26000000000005</v>
          </cell>
          <cell r="AP303">
            <v>104247.996</v>
          </cell>
        </row>
        <row r="304">
          <cell r="A304" t="str">
            <v xml:space="preserve">333.00 0317         </v>
          </cell>
          <cell r="B304">
            <v>317</v>
          </cell>
          <cell r="C304" t="str">
            <v>ProdTrans</v>
          </cell>
          <cell r="D304" t="str">
            <v xml:space="preserve">333.00 0317         </v>
          </cell>
          <cell r="E304">
            <v>333</v>
          </cell>
          <cell r="F304" t="str">
            <v>Waterwheels, Turbines and Generators</v>
          </cell>
          <cell r="H304">
            <v>73253.33</v>
          </cell>
          <cell r="J304">
            <v>-477.65</v>
          </cell>
          <cell r="L304">
            <v>72775.680000000008</v>
          </cell>
          <cell r="N304">
            <v>-485.21999999999997</v>
          </cell>
          <cell r="P304">
            <v>72290.460000000006</v>
          </cell>
          <cell r="R304">
            <v>68094</v>
          </cell>
          <cell r="T304">
            <v>6.0768871564165368</v>
          </cell>
          <cell r="V304">
            <v>4437</v>
          </cell>
          <cell r="X304">
            <v>-477.65</v>
          </cell>
          <cell r="Z304">
            <v>-40</v>
          </cell>
          <cell r="AB304">
            <v>-191.06</v>
          </cell>
          <cell r="AD304">
            <v>71862.290000000008</v>
          </cell>
          <cell r="AF304">
            <v>6.0768871564165368</v>
          </cell>
          <cell r="AH304">
            <v>4408</v>
          </cell>
          <cell r="AJ304">
            <v>-485.21999999999997</v>
          </cell>
          <cell r="AL304">
            <v>-40</v>
          </cell>
          <cell r="AN304">
            <v>-194.08799999999999</v>
          </cell>
          <cell r="AP304">
            <v>75590.982000000004</v>
          </cell>
        </row>
        <row r="305">
          <cell r="A305" t="str">
            <v xml:space="preserve">334.00 0317         </v>
          </cell>
          <cell r="B305">
            <v>317</v>
          </cell>
          <cell r="C305" t="str">
            <v>ProdTrans</v>
          </cell>
          <cell r="D305" t="str">
            <v xml:space="preserve">334.00 0317         </v>
          </cell>
          <cell r="E305">
            <v>334</v>
          </cell>
          <cell r="F305" t="str">
            <v>Accessory Electric Equipment</v>
          </cell>
          <cell r="H305">
            <v>151116.65</v>
          </cell>
          <cell r="J305">
            <v>-1273.48</v>
          </cell>
          <cell r="L305">
            <v>149843.16999999998</v>
          </cell>
          <cell r="N305">
            <v>-1311.9</v>
          </cell>
          <cell r="P305">
            <v>148531.26999999999</v>
          </cell>
          <cell r="R305">
            <v>103434</v>
          </cell>
          <cell r="T305">
            <v>6.9799619842079803</v>
          </cell>
          <cell r="V305">
            <v>10503</v>
          </cell>
          <cell r="X305">
            <v>-1273.48</v>
          </cell>
          <cell r="Z305">
            <v>-20</v>
          </cell>
          <cell r="AB305">
            <v>-254.696</v>
          </cell>
          <cell r="AD305">
            <v>112408.82400000001</v>
          </cell>
          <cell r="AF305">
            <v>6.9799619842079803</v>
          </cell>
          <cell r="AH305">
            <v>10413</v>
          </cell>
          <cell r="AJ305">
            <v>-1311.9</v>
          </cell>
          <cell r="AL305">
            <v>-20</v>
          </cell>
          <cell r="AN305">
            <v>-262.38</v>
          </cell>
          <cell r="AP305">
            <v>121247.54400000001</v>
          </cell>
        </row>
        <row r="306">
          <cell r="A306" t="str">
            <v xml:space="preserve">335.00 0317         </v>
          </cell>
          <cell r="B306">
            <v>317</v>
          </cell>
          <cell r="C306" t="str">
            <v>ProdTrans</v>
          </cell>
          <cell r="D306" t="str">
            <v xml:space="preserve">335.00 0317         </v>
          </cell>
          <cell r="E306">
            <v>335</v>
          </cell>
          <cell r="F306" t="str">
            <v>Miscellaneous Power Plant Equipment</v>
          </cell>
          <cell r="H306">
            <v>417.22</v>
          </cell>
          <cell r="J306">
            <v>-3.12</v>
          </cell>
          <cell r="L306">
            <v>414.1</v>
          </cell>
          <cell r="N306">
            <v>-3.1399999999999997</v>
          </cell>
          <cell r="P306">
            <v>410.96000000000004</v>
          </cell>
          <cell r="R306">
            <v>390</v>
          </cell>
          <cell r="T306">
            <v>8.2487309644670042</v>
          </cell>
          <cell r="V306">
            <v>34</v>
          </cell>
          <cell r="X306">
            <v>-3.12</v>
          </cell>
          <cell r="Z306">
            <v>-10</v>
          </cell>
          <cell r="AB306">
            <v>-0.31200000000000006</v>
          </cell>
          <cell r="AD306">
            <v>420.56799999999998</v>
          </cell>
          <cell r="AF306">
            <v>8.2487309644670042</v>
          </cell>
          <cell r="AH306">
            <v>34</v>
          </cell>
          <cell r="AJ306">
            <v>-3.1399999999999997</v>
          </cell>
          <cell r="AL306">
            <v>-10</v>
          </cell>
          <cell r="AN306">
            <v>-0.314</v>
          </cell>
          <cell r="AP306">
            <v>451.11399999999998</v>
          </cell>
        </row>
        <row r="307">
          <cell r="A307">
            <v>0</v>
          </cell>
          <cell r="F307" t="str">
            <v>TOTAL PARIS</v>
          </cell>
          <cell r="H307">
            <v>437064.38</v>
          </cell>
          <cell r="J307">
            <v>-2547.9399999999996</v>
          </cell>
          <cell r="L307">
            <v>434516.43999999994</v>
          </cell>
          <cell r="N307">
            <v>-2606.1600000000003</v>
          </cell>
          <cell r="P307">
            <v>431910.27999999997</v>
          </cell>
          <cell r="R307">
            <v>323005</v>
          </cell>
          <cell r="V307">
            <v>27031</v>
          </cell>
          <cell r="X307">
            <v>-2547.9399999999996</v>
          </cell>
          <cell r="AB307">
            <v>-763.54399999999987</v>
          </cell>
          <cell r="AD307">
            <v>346724.516</v>
          </cell>
          <cell r="AH307">
            <v>26868</v>
          </cell>
          <cell r="AJ307">
            <v>-2606.1600000000003</v>
          </cell>
          <cell r="AN307">
            <v>-779.14199999999994</v>
          </cell>
          <cell r="AP307">
            <v>370207.21399999998</v>
          </cell>
        </row>
        <row r="308">
          <cell r="A308">
            <v>0</v>
          </cell>
        </row>
        <row r="309">
          <cell r="A309">
            <v>0</v>
          </cell>
          <cell r="F309" t="str">
            <v>PIONEER</v>
          </cell>
        </row>
        <row r="310">
          <cell r="A310" t="str">
            <v xml:space="preserve">330.20 0318         </v>
          </cell>
          <cell r="B310">
            <v>318</v>
          </cell>
          <cell r="C310" t="str">
            <v>ProdTrans</v>
          </cell>
          <cell r="D310" t="str">
            <v xml:space="preserve">330.20 0318         </v>
          </cell>
          <cell r="E310">
            <v>330.2</v>
          </cell>
          <cell r="F310" t="str">
            <v>Land Rights</v>
          </cell>
          <cell r="H310">
            <v>9247.48</v>
          </cell>
          <cell r="J310">
            <v>0</v>
          </cell>
          <cell r="L310">
            <v>9247.48</v>
          </cell>
          <cell r="N310">
            <v>0</v>
          </cell>
          <cell r="P310">
            <v>9247.48</v>
          </cell>
          <cell r="R310">
            <v>7357</v>
          </cell>
          <cell r="T310">
            <v>0.93138315129231097</v>
          </cell>
          <cell r="V310">
            <v>86</v>
          </cell>
          <cell r="X310">
            <v>0</v>
          </cell>
          <cell r="Z310">
            <v>0</v>
          </cell>
          <cell r="AB310">
            <v>0</v>
          </cell>
          <cell r="AD310">
            <v>7443</v>
          </cell>
          <cell r="AF310">
            <v>0.93138315129231097</v>
          </cell>
          <cell r="AH310">
            <v>86</v>
          </cell>
          <cell r="AJ310">
            <v>0</v>
          </cell>
          <cell r="AL310">
            <v>0</v>
          </cell>
          <cell r="AN310">
            <v>0</v>
          </cell>
          <cell r="AP310">
            <v>7529</v>
          </cell>
        </row>
        <row r="311">
          <cell r="A311" t="str">
            <v xml:space="preserve">330.30 0318         </v>
          </cell>
          <cell r="B311">
            <v>318</v>
          </cell>
          <cell r="C311" t="str">
            <v>ProdTrans</v>
          </cell>
          <cell r="D311" t="str">
            <v xml:space="preserve">330.30 0318         </v>
          </cell>
          <cell r="E311">
            <v>330.3</v>
          </cell>
          <cell r="F311" t="str">
            <v>Water Rights</v>
          </cell>
          <cell r="H311">
            <v>110805.67</v>
          </cell>
          <cell r="J311">
            <v>0</v>
          </cell>
          <cell r="L311">
            <v>110805.67</v>
          </cell>
          <cell r="N311">
            <v>0</v>
          </cell>
          <cell r="P311">
            <v>110805.67</v>
          </cell>
          <cell r="R311">
            <v>88175</v>
          </cell>
          <cell r="T311">
            <v>0.93086866535506496</v>
          </cell>
          <cell r="V311">
            <v>1031</v>
          </cell>
          <cell r="X311">
            <v>0</v>
          </cell>
          <cell r="Z311">
            <v>0</v>
          </cell>
          <cell r="AB311">
            <v>0</v>
          </cell>
          <cell r="AD311">
            <v>89206</v>
          </cell>
          <cell r="AF311">
            <v>0.93086866535506496</v>
          </cell>
          <cell r="AH311">
            <v>1031</v>
          </cell>
          <cell r="AJ311">
            <v>0</v>
          </cell>
          <cell r="AL311">
            <v>0</v>
          </cell>
          <cell r="AN311">
            <v>0</v>
          </cell>
          <cell r="AP311">
            <v>90237</v>
          </cell>
        </row>
        <row r="312">
          <cell r="A312" t="str">
            <v xml:space="preserve">331.00 0318         </v>
          </cell>
          <cell r="B312">
            <v>318</v>
          </cell>
          <cell r="C312" t="str">
            <v>ProdTrans</v>
          </cell>
          <cell r="D312" t="str">
            <v xml:space="preserve">331.00 0318         </v>
          </cell>
          <cell r="E312">
            <v>331</v>
          </cell>
          <cell r="F312" t="str">
            <v>Structures and Improvements</v>
          </cell>
          <cell r="H312">
            <v>514442.22</v>
          </cell>
          <cell r="J312">
            <v>-1527.7700000000002</v>
          </cell>
          <cell r="L312">
            <v>512914.44999999995</v>
          </cell>
          <cell r="N312">
            <v>-1547.1899999999998</v>
          </cell>
          <cell r="P312">
            <v>511367.25999999995</v>
          </cell>
          <cell r="R312">
            <v>204736</v>
          </cell>
          <cell r="T312">
            <v>1.9423606469478352</v>
          </cell>
          <cell r="V312">
            <v>9977</v>
          </cell>
          <cell r="X312">
            <v>-1527.7700000000002</v>
          </cell>
          <cell r="Z312">
            <v>-40</v>
          </cell>
          <cell r="AB312">
            <v>-611.10800000000006</v>
          </cell>
          <cell r="AD312">
            <v>212574.122</v>
          </cell>
          <cell r="AF312">
            <v>1.9423606469478352</v>
          </cell>
          <cell r="AH312">
            <v>9948</v>
          </cell>
          <cell r="AJ312">
            <v>-1547.1899999999998</v>
          </cell>
          <cell r="AL312">
            <v>-40</v>
          </cell>
          <cell r="AN312">
            <v>-618.87599999999986</v>
          </cell>
          <cell r="AP312">
            <v>220356.05600000001</v>
          </cell>
        </row>
        <row r="313">
          <cell r="A313" t="str">
            <v xml:space="preserve">332.00 0318         </v>
          </cell>
          <cell r="B313">
            <v>318</v>
          </cell>
          <cell r="C313" t="str">
            <v>ProdTrans</v>
          </cell>
          <cell r="D313" t="str">
            <v xml:space="preserve">332.00 0318         </v>
          </cell>
          <cell r="E313">
            <v>332</v>
          </cell>
          <cell r="F313" t="str">
            <v>Reservoirs, Dams and Waterways</v>
          </cell>
          <cell r="H313">
            <v>8118726.1299999999</v>
          </cell>
          <cell r="J313">
            <v>-16865.55</v>
          </cell>
          <cell r="L313">
            <v>8101860.5800000001</v>
          </cell>
          <cell r="N313">
            <v>-17191.169999999998</v>
          </cell>
          <cell r="P313">
            <v>8084669.4100000001</v>
          </cell>
          <cell r="R313">
            <v>3891552</v>
          </cell>
          <cell r="T313">
            <v>2.4193129801488245</v>
          </cell>
          <cell r="V313">
            <v>196213</v>
          </cell>
          <cell r="X313">
            <v>-16865.55</v>
          </cell>
          <cell r="Z313">
            <v>-40</v>
          </cell>
          <cell r="AB313">
            <v>-6746.22</v>
          </cell>
          <cell r="AD313">
            <v>4064153.23</v>
          </cell>
          <cell r="AF313">
            <v>2.4193129801488245</v>
          </cell>
          <cell r="AH313">
            <v>195801</v>
          </cell>
          <cell r="AJ313">
            <v>-17191.169999999998</v>
          </cell>
          <cell r="AL313">
            <v>-40</v>
          </cell>
          <cell r="AN313">
            <v>-6876.4679999999989</v>
          </cell>
          <cell r="AP313">
            <v>4235886.5920000002</v>
          </cell>
        </row>
        <row r="314">
          <cell r="A314" t="str">
            <v xml:space="preserve">333.00 0318         </v>
          </cell>
          <cell r="B314">
            <v>318</v>
          </cell>
          <cell r="C314" t="str">
            <v>ProdTrans</v>
          </cell>
          <cell r="D314" t="str">
            <v xml:space="preserve">333.00 0318         </v>
          </cell>
          <cell r="E314">
            <v>333</v>
          </cell>
          <cell r="F314" t="str">
            <v>Waterwheels, Turbines and Generators</v>
          </cell>
          <cell r="H314">
            <v>1598920.96</v>
          </cell>
          <cell r="J314">
            <v>-2466.98</v>
          </cell>
          <cell r="L314">
            <v>1596453.98</v>
          </cell>
          <cell r="N314">
            <v>-2617.8799999999997</v>
          </cell>
          <cell r="P314">
            <v>1593836.1</v>
          </cell>
          <cell r="R314">
            <v>394338</v>
          </cell>
          <cell r="T314">
            <v>2.8448030959184014</v>
          </cell>
          <cell r="V314">
            <v>45451</v>
          </cell>
          <cell r="X314">
            <v>-2466.98</v>
          </cell>
          <cell r="Z314">
            <v>-40</v>
          </cell>
          <cell r="AB314">
            <v>-986.79199999999992</v>
          </cell>
          <cell r="AD314">
            <v>436335.228</v>
          </cell>
          <cell r="AF314">
            <v>2.8448030959184014</v>
          </cell>
          <cell r="AH314">
            <v>45379</v>
          </cell>
          <cell r="AJ314">
            <v>-2617.8799999999997</v>
          </cell>
          <cell r="AL314">
            <v>-40</v>
          </cell>
          <cell r="AN314">
            <v>-1047.1519999999998</v>
          </cell>
          <cell r="AP314">
            <v>478049.196</v>
          </cell>
        </row>
        <row r="315">
          <cell r="A315" t="str">
            <v xml:space="preserve">334.00 0318         </v>
          </cell>
          <cell r="B315">
            <v>318</v>
          </cell>
          <cell r="C315" t="str">
            <v>ProdTrans</v>
          </cell>
          <cell r="D315" t="str">
            <v xml:space="preserve">334.00 0318         </v>
          </cell>
          <cell r="E315">
            <v>334</v>
          </cell>
          <cell r="F315" t="str">
            <v>Accessory Electric Equipment</v>
          </cell>
          <cell r="H315">
            <v>543405.18000000005</v>
          </cell>
          <cell r="J315">
            <v>-4923.79</v>
          </cell>
          <cell r="L315">
            <v>538481.39</v>
          </cell>
          <cell r="N315">
            <v>-5019.78</v>
          </cell>
          <cell r="P315">
            <v>533461.61</v>
          </cell>
          <cell r="R315">
            <v>226055</v>
          </cell>
          <cell r="T315">
            <v>2.6665776419354796</v>
          </cell>
          <cell r="V315">
            <v>14425</v>
          </cell>
          <cell r="X315">
            <v>-4923.79</v>
          </cell>
          <cell r="Z315">
            <v>-20</v>
          </cell>
          <cell r="AB315">
            <v>-984.75800000000004</v>
          </cell>
          <cell r="AD315">
            <v>234571.45199999999</v>
          </cell>
          <cell r="AF315">
            <v>2.6665776419354796</v>
          </cell>
          <cell r="AH315">
            <v>14292</v>
          </cell>
          <cell r="AJ315">
            <v>-5019.78</v>
          </cell>
          <cell r="AL315">
            <v>-20</v>
          </cell>
          <cell r="AN315">
            <v>-1003.9559999999999</v>
          </cell>
          <cell r="AP315">
            <v>242839.71599999999</v>
          </cell>
        </row>
        <row r="316">
          <cell r="A316" t="str">
            <v xml:space="preserve">335.00 0318         </v>
          </cell>
          <cell r="B316">
            <v>318</v>
          </cell>
          <cell r="C316" t="str">
            <v>ProdTrans</v>
          </cell>
          <cell r="D316" t="str">
            <v xml:space="preserve">335.00 0318         </v>
          </cell>
          <cell r="E316">
            <v>335</v>
          </cell>
          <cell r="F316" t="str">
            <v>Miscellaneous Power Plant Equipment</v>
          </cell>
          <cell r="H316">
            <v>9601.69</v>
          </cell>
          <cell r="J316">
            <v>-66.78</v>
          </cell>
          <cell r="L316">
            <v>9534.91</v>
          </cell>
          <cell r="N316">
            <v>-67.14</v>
          </cell>
          <cell r="P316">
            <v>9467.77</v>
          </cell>
          <cell r="R316">
            <v>4918</v>
          </cell>
          <cell r="T316">
            <v>2.5168759518215498</v>
          </cell>
          <cell r="V316">
            <v>241</v>
          </cell>
          <cell r="X316">
            <v>-66.78</v>
          </cell>
          <cell r="Z316">
            <v>-10</v>
          </cell>
          <cell r="AB316">
            <v>-6.6779999999999999</v>
          </cell>
          <cell r="AD316">
            <v>5085.5420000000004</v>
          </cell>
          <cell r="AF316">
            <v>2.5168759518215498</v>
          </cell>
          <cell r="AH316">
            <v>239</v>
          </cell>
          <cell r="AJ316">
            <v>-67.14</v>
          </cell>
          <cell r="AL316">
            <v>-10</v>
          </cell>
          <cell r="AN316">
            <v>-6.7139999999999995</v>
          </cell>
          <cell r="AP316">
            <v>5250.6880000000001</v>
          </cell>
        </row>
        <row r="317">
          <cell r="A317" t="str">
            <v xml:space="preserve">336.00 0318         </v>
          </cell>
          <cell r="B317">
            <v>318</v>
          </cell>
          <cell r="C317" t="str">
            <v>ProdTrans</v>
          </cell>
          <cell r="D317" t="str">
            <v xml:space="preserve">336.00 0318         </v>
          </cell>
          <cell r="E317">
            <v>336</v>
          </cell>
          <cell r="F317" t="str">
            <v>Roads, Railroads and Bridges</v>
          </cell>
          <cell r="H317">
            <v>70754.91</v>
          </cell>
          <cell r="J317">
            <v>-127.91</v>
          </cell>
          <cell r="L317">
            <v>70627</v>
          </cell>
          <cell r="N317">
            <v>-129.74</v>
          </cell>
          <cell r="P317">
            <v>70497.259999999995</v>
          </cell>
          <cell r="R317">
            <v>7613</v>
          </cell>
          <cell r="T317">
            <v>2.1213683783486301</v>
          </cell>
          <cell r="V317">
            <v>1500</v>
          </cell>
          <cell r="X317">
            <v>-127.91</v>
          </cell>
          <cell r="Z317">
            <v>-40</v>
          </cell>
          <cell r="AB317">
            <v>-51.163999999999994</v>
          </cell>
          <cell r="AD317">
            <v>8933.9259999999995</v>
          </cell>
          <cell r="AF317">
            <v>2.1213683783486301</v>
          </cell>
          <cell r="AH317">
            <v>1497</v>
          </cell>
          <cell r="AJ317">
            <v>-129.74</v>
          </cell>
          <cell r="AL317">
            <v>-40</v>
          </cell>
          <cell r="AN317">
            <v>-51.896000000000001</v>
          </cell>
          <cell r="AP317">
            <v>10249.289999999999</v>
          </cell>
        </row>
        <row r="318">
          <cell r="A318">
            <v>0</v>
          </cell>
          <cell r="F318" t="str">
            <v>TOTAL PIONEER</v>
          </cell>
          <cell r="H318">
            <v>10975904.24</v>
          </cell>
          <cell r="J318">
            <v>-25978.78</v>
          </cell>
          <cell r="L318">
            <v>10949925.460000001</v>
          </cell>
          <cell r="N318">
            <v>-26572.899999999998</v>
          </cell>
          <cell r="P318">
            <v>10923352.559999999</v>
          </cell>
          <cell r="R318">
            <v>4824744</v>
          </cell>
          <cell r="V318">
            <v>268924</v>
          </cell>
          <cell r="X318">
            <v>-25978.78</v>
          </cell>
          <cell r="AB318">
            <v>-9386.7200000000012</v>
          </cell>
          <cell r="AD318">
            <v>5058302.5</v>
          </cell>
          <cell r="AH318">
            <v>268273</v>
          </cell>
          <cell r="AJ318">
            <v>-26572.899999999998</v>
          </cell>
          <cell r="AN318">
            <v>-9605.0619999999999</v>
          </cell>
          <cell r="AP318">
            <v>5290397.5380000006</v>
          </cell>
        </row>
        <row r="319">
          <cell r="A319">
            <v>0</v>
          </cell>
        </row>
        <row r="320">
          <cell r="A320">
            <v>0</v>
          </cell>
          <cell r="F320" t="str">
            <v>PROSPECT # 1, 2 AND 4</v>
          </cell>
        </row>
        <row r="321">
          <cell r="A321" t="str">
            <v xml:space="preserve">330.20 0319         </v>
          </cell>
          <cell r="B321">
            <v>319</v>
          </cell>
          <cell r="C321" t="str">
            <v>ProdTrans</v>
          </cell>
          <cell r="D321" t="str">
            <v xml:space="preserve">330.20 0319         </v>
          </cell>
          <cell r="E321">
            <v>330.2</v>
          </cell>
          <cell r="F321" t="str">
            <v>Land Rights</v>
          </cell>
          <cell r="H321">
            <v>3711.84</v>
          </cell>
          <cell r="J321">
            <v>0</v>
          </cell>
          <cell r="L321">
            <v>3711.84</v>
          </cell>
          <cell r="N321">
            <v>0</v>
          </cell>
          <cell r="P321">
            <v>3711.84</v>
          </cell>
          <cell r="R321">
            <v>1659</v>
          </cell>
          <cell r="T321">
            <v>2.0960789766407117</v>
          </cell>
          <cell r="V321">
            <v>78</v>
          </cell>
          <cell r="X321">
            <v>0</v>
          </cell>
          <cell r="Z321">
            <v>0</v>
          </cell>
          <cell r="AB321">
            <v>0</v>
          </cell>
          <cell r="AD321">
            <v>1737</v>
          </cell>
          <cell r="AF321">
            <v>2.0960789766407117</v>
          </cell>
          <cell r="AH321">
            <v>78</v>
          </cell>
          <cell r="AJ321">
            <v>0</v>
          </cell>
          <cell r="AL321">
            <v>0</v>
          </cell>
          <cell r="AN321">
            <v>0</v>
          </cell>
          <cell r="AP321">
            <v>1815</v>
          </cell>
        </row>
        <row r="322">
          <cell r="A322" t="str">
            <v xml:space="preserve">330.40 0319         </v>
          </cell>
          <cell r="B322">
            <v>319</v>
          </cell>
          <cell r="C322" t="str">
            <v>ProdTrans</v>
          </cell>
          <cell r="D322" t="str">
            <v xml:space="preserve">330.40 0319         </v>
          </cell>
          <cell r="E322">
            <v>330.4</v>
          </cell>
          <cell r="F322" t="str">
            <v>Flood Rights</v>
          </cell>
          <cell r="H322">
            <v>3166.96</v>
          </cell>
          <cell r="J322">
            <v>0</v>
          </cell>
          <cell r="L322">
            <v>3166.96</v>
          </cell>
          <cell r="N322">
            <v>0</v>
          </cell>
          <cell r="P322">
            <v>3166.96</v>
          </cell>
          <cell r="R322">
            <v>1988</v>
          </cell>
          <cell r="T322">
            <v>1.7478635525632276</v>
          </cell>
          <cell r="V322">
            <v>55</v>
          </cell>
          <cell r="X322">
            <v>0</v>
          </cell>
          <cell r="Z322">
            <v>0</v>
          </cell>
          <cell r="AB322">
            <v>0</v>
          </cell>
          <cell r="AD322">
            <v>2043</v>
          </cell>
          <cell r="AF322">
            <v>1.7478635525632276</v>
          </cell>
          <cell r="AH322">
            <v>55</v>
          </cell>
          <cell r="AJ322">
            <v>0</v>
          </cell>
          <cell r="AL322">
            <v>0</v>
          </cell>
          <cell r="AN322">
            <v>0</v>
          </cell>
          <cell r="AP322">
            <v>2098</v>
          </cell>
        </row>
        <row r="323">
          <cell r="A323" t="str">
            <v xml:space="preserve">331.00 0319         </v>
          </cell>
          <cell r="B323">
            <v>319</v>
          </cell>
          <cell r="C323" t="str">
            <v>ProdTrans</v>
          </cell>
          <cell r="D323" t="str">
            <v xml:space="preserve">331.00 0319         </v>
          </cell>
          <cell r="E323">
            <v>331</v>
          </cell>
          <cell r="F323" t="str">
            <v>Structures and Improvements</v>
          </cell>
          <cell r="H323">
            <v>3310521.34</v>
          </cell>
          <cell r="J323">
            <v>-8380.3099999999977</v>
          </cell>
          <cell r="L323">
            <v>3302141.03</v>
          </cell>
          <cell r="N323">
            <v>-8501.5000000000018</v>
          </cell>
          <cell r="P323">
            <v>3293639.53</v>
          </cell>
          <cell r="R323">
            <v>1043997</v>
          </cell>
          <cell r="T323">
            <v>2.4569130404844972</v>
          </cell>
          <cell r="V323">
            <v>81234</v>
          </cell>
          <cell r="X323">
            <v>-8380.3099999999977</v>
          </cell>
          <cell r="Z323">
            <v>-40</v>
          </cell>
          <cell r="AB323">
            <v>-3352.1239999999989</v>
          </cell>
          <cell r="AD323">
            <v>1113498.5659999999</v>
          </cell>
          <cell r="AF323">
            <v>2.4569130404844972</v>
          </cell>
          <cell r="AH323">
            <v>81026</v>
          </cell>
          <cell r="AJ323">
            <v>-8501.5000000000018</v>
          </cell>
          <cell r="AL323">
            <v>-40</v>
          </cell>
          <cell r="AN323">
            <v>-3400.6000000000004</v>
          </cell>
          <cell r="AP323">
            <v>1182622.4659999998</v>
          </cell>
        </row>
        <row r="324">
          <cell r="A324" t="str">
            <v xml:space="preserve">332.00 0319         </v>
          </cell>
          <cell r="B324">
            <v>319</v>
          </cell>
          <cell r="C324" t="str">
            <v>ProdTrans</v>
          </cell>
          <cell r="D324" t="str">
            <v xml:space="preserve">332.00 0319         </v>
          </cell>
          <cell r="E324">
            <v>332</v>
          </cell>
          <cell r="F324" t="str">
            <v>Reservoirs, Dams and Waterways</v>
          </cell>
          <cell r="H324">
            <v>26162163.710000001</v>
          </cell>
          <cell r="J324">
            <v>-34205.469999999994</v>
          </cell>
          <cell r="L324">
            <v>26127958.240000002</v>
          </cell>
          <cell r="N324">
            <v>-35054.78</v>
          </cell>
          <cell r="P324">
            <v>26092903.460000001</v>
          </cell>
          <cell r="R324">
            <v>6116126</v>
          </cell>
          <cell r="T324">
            <v>2.8777293805626458</v>
          </cell>
          <cell r="V324">
            <v>752384</v>
          </cell>
          <cell r="X324">
            <v>-34205.469999999994</v>
          </cell>
          <cell r="Z324">
            <v>-40</v>
          </cell>
          <cell r="AB324">
            <v>-13682.187999999998</v>
          </cell>
          <cell r="AD324">
            <v>6820622.3420000002</v>
          </cell>
          <cell r="AF324">
            <v>2.8777293805626458</v>
          </cell>
          <cell r="AH324">
            <v>751388</v>
          </cell>
          <cell r="AJ324">
            <v>-35054.78</v>
          </cell>
          <cell r="AL324">
            <v>-40</v>
          </cell>
          <cell r="AN324">
            <v>-14021.912</v>
          </cell>
          <cell r="AP324">
            <v>7522933.6500000004</v>
          </cell>
        </row>
        <row r="325">
          <cell r="A325" t="str">
            <v xml:space="preserve">333.00 0319         </v>
          </cell>
          <cell r="B325">
            <v>319</v>
          </cell>
          <cell r="C325" t="str">
            <v>ProdTrans</v>
          </cell>
          <cell r="D325" t="str">
            <v xml:space="preserve">333.00 0319         </v>
          </cell>
          <cell r="E325">
            <v>333</v>
          </cell>
          <cell r="F325" t="str">
            <v>Waterwheels, Turbines and Generators</v>
          </cell>
          <cell r="H325">
            <v>3898861.56</v>
          </cell>
          <cell r="J325">
            <v>-11654.239999999996</v>
          </cell>
          <cell r="L325">
            <v>3887207.32</v>
          </cell>
          <cell r="N325">
            <v>-11973.989999999998</v>
          </cell>
          <cell r="P325">
            <v>3875233.3299999996</v>
          </cell>
          <cell r="R325">
            <v>916508</v>
          </cell>
          <cell r="T325">
            <v>2.4463134205680439</v>
          </cell>
          <cell r="V325">
            <v>95236</v>
          </cell>
          <cell r="X325">
            <v>-11654.239999999996</v>
          </cell>
          <cell r="Z325">
            <v>-40</v>
          </cell>
          <cell r="AB325">
            <v>-4661.695999999999</v>
          </cell>
          <cell r="AD325">
            <v>995428.06400000001</v>
          </cell>
          <cell r="AF325">
            <v>2.4463134205680439</v>
          </cell>
          <cell r="AH325">
            <v>94947</v>
          </cell>
          <cell r="AJ325">
            <v>-11973.989999999998</v>
          </cell>
          <cell r="AL325">
            <v>-40</v>
          </cell>
          <cell r="AN325">
            <v>-4789.5959999999995</v>
          </cell>
          <cell r="AP325">
            <v>1073611.4780000001</v>
          </cell>
        </row>
        <row r="326">
          <cell r="A326" t="str">
            <v xml:space="preserve">334.00 0319         </v>
          </cell>
          <cell r="B326">
            <v>319</v>
          </cell>
          <cell r="C326" t="str">
            <v>ProdTrans</v>
          </cell>
          <cell r="D326" t="str">
            <v xml:space="preserve">334.00 0319         </v>
          </cell>
          <cell r="E326">
            <v>334</v>
          </cell>
          <cell r="F326" t="str">
            <v>Accessory Electric Equipment</v>
          </cell>
          <cell r="H326">
            <v>2177999.46</v>
          </cell>
          <cell r="J326">
            <v>-16466.739999999998</v>
          </cell>
          <cell r="L326">
            <v>2161532.7199999997</v>
          </cell>
          <cell r="N326">
            <v>-17141.849999999999</v>
          </cell>
          <cell r="P326">
            <v>2144390.8699999996</v>
          </cell>
          <cell r="R326">
            <v>573906</v>
          </cell>
          <cell r="T326">
            <v>2.9371080753471248</v>
          </cell>
          <cell r="V326">
            <v>63728</v>
          </cell>
          <cell r="X326">
            <v>-16466.739999999998</v>
          </cell>
          <cell r="Z326">
            <v>-20</v>
          </cell>
          <cell r="AB326">
            <v>-3293.3479999999995</v>
          </cell>
          <cell r="AD326">
            <v>617873.91200000001</v>
          </cell>
          <cell r="AF326">
            <v>2.9371080753471248</v>
          </cell>
          <cell r="AH326">
            <v>63235</v>
          </cell>
          <cell r="AJ326">
            <v>-17141.849999999999</v>
          </cell>
          <cell r="AL326">
            <v>-20</v>
          </cell>
          <cell r="AN326">
            <v>-3428.37</v>
          </cell>
          <cell r="AP326">
            <v>660538.69200000004</v>
          </cell>
        </row>
        <row r="327">
          <cell r="A327" t="str">
            <v xml:space="preserve">335.00 0319         </v>
          </cell>
          <cell r="B327">
            <v>319</v>
          </cell>
          <cell r="C327" t="str">
            <v>ProdTrans</v>
          </cell>
          <cell r="D327" t="str">
            <v xml:space="preserve">335.00 0319         </v>
          </cell>
          <cell r="E327">
            <v>335</v>
          </cell>
          <cell r="F327" t="str">
            <v>Miscellaneous Power Plant Equipment</v>
          </cell>
          <cell r="H327">
            <v>19027.060000000001</v>
          </cell>
          <cell r="J327">
            <v>-111.12</v>
          </cell>
          <cell r="L327">
            <v>18915.940000000002</v>
          </cell>
          <cell r="N327">
            <v>-111.85</v>
          </cell>
          <cell r="P327">
            <v>18804.090000000004</v>
          </cell>
          <cell r="R327">
            <v>4930</v>
          </cell>
          <cell r="T327">
            <v>3.3746786111314298</v>
          </cell>
          <cell r="V327">
            <v>640</v>
          </cell>
          <cell r="X327">
            <v>-111.12</v>
          </cell>
          <cell r="Z327">
            <v>-10</v>
          </cell>
          <cell r="AB327">
            <v>-11.112</v>
          </cell>
          <cell r="AD327">
            <v>5447.768</v>
          </cell>
          <cell r="AF327">
            <v>3.3746786111314298</v>
          </cell>
          <cell r="AH327">
            <v>636</v>
          </cell>
          <cell r="AJ327">
            <v>-111.85</v>
          </cell>
          <cell r="AL327">
            <v>-10</v>
          </cell>
          <cell r="AN327">
            <v>-11.185</v>
          </cell>
          <cell r="AP327">
            <v>5960.7329999999993</v>
          </cell>
        </row>
        <row r="328">
          <cell r="A328" t="str">
            <v xml:space="preserve">336.00 0319         </v>
          </cell>
          <cell r="B328">
            <v>319</v>
          </cell>
          <cell r="C328" t="str">
            <v>ProdTrans</v>
          </cell>
          <cell r="D328" t="str">
            <v xml:space="preserve">336.00 0319         </v>
          </cell>
          <cell r="E328">
            <v>336</v>
          </cell>
          <cell r="F328" t="str">
            <v>Roads, Railroads and Bridges</v>
          </cell>
          <cell r="H328">
            <v>292057.63</v>
          </cell>
          <cell r="J328">
            <v>-679.28000000000009</v>
          </cell>
          <cell r="L328">
            <v>291378.34999999998</v>
          </cell>
          <cell r="N328">
            <v>-689.53</v>
          </cell>
          <cell r="P328">
            <v>290688.81999999995</v>
          </cell>
          <cell r="R328">
            <v>87318</v>
          </cell>
          <cell r="T328">
            <v>2.3404806137303198</v>
          </cell>
          <cell r="V328">
            <v>6828</v>
          </cell>
          <cell r="X328">
            <v>-679.28000000000009</v>
          </cell>
          <cell r="Z328">
            <v>-40</v>
          </cell>
          <cell r="AB328">
            <v>-271.71200000000005</v>
          </cell>
          <cell r="AD328">
            <v>93195.008000000002</v>
          </cell>
          <cell r="AF328">
            <v>2.3404806137303198</v>
          </cell>
          <cell r="AH328">
            <v>6812</v>
          </cell>
          <cell r="AJ328">
            <v>-689.53</v>
          </cell>
          <cell r="AL328">
            <v>-40</v>
          </cell>
          <cell r="AN328">
            <v>-275.81199999999995</v>
          </cell>
          <cell r="AP328">
            <v>99041.665999999997</v>
          </cell>
        </row>
        <row r="329">
          <cell r="A329">
            <v>0</v>
          </cell>
          <cell r="F329" t="str">
            <v>TOTAL PROSPECT # 1, 2 AND 4</v>
          </cell>
          <cell r="H329">
            <v>35867509.560000002</v>
          </cell>
          <cell r="J329">
            <v>-71497.159999999974</v>
          </cell>
          <cell r="L329">
            <v>35796012.399999999</v>
          </cell>
          <cell r="N329">
            <v>-73473.5</v>
          </cell>
          <cell r="P329">
            <v>35722538.899999999</v>
          </cell>
          <cell r="R329">
            <v>8746432</v>
          </cell>
          <cell r="V329">
            <v>1000183</v>
          </cell>
          <cell r="X329">
            <v>-71497.159999999974</v>
          </cell>
          <cell r="AB329">
            <v>-25272.179999999997</v>
          </cell>
          <cell r="AD329">
            <v>9649845.6599999983</v>
          </cell>
          <cell r="AH329">
            <v>998177</v>
          </cell>
          <cell r="AJ329">
            <v>-73473.5</v>
          </cell>
          <cell r="AN329">
            <v>-25927.475000000002</v>
          </cell>
          <cell r="AP329">
            <v>10548621.684999999</v>
          </cell>
        </row>
        <row r="330">
          <cell r="A330">
            <v>0</v>
          </cell>
        </row>
        <row r="331">
          <cell r="A331">
            <v>0</v>
          </cell>
          <cell r="F331" t="str">
            <v>PROSPECT #3</v>
          </cell>
        </row>
        <row r="332">
          <cell r="A332" t="str">
            <v xml:space="preserve">331.00 0320         </v>
          </cell>
          <cell r="B332">
            <v>320</v>
          </cell>
          <cell r="C332" t="str">
            <v>ProdTrans</v>
          </cell>
          <cell r="D332" t="str">
            <v xml:space="preserve">331.00 0320         </v>
          </cell>
          <cell r="E332">
            <v>331</v>
          </cell>
          <cell r="F332" t="str">
            <v>Structures and Improvements</v>
          </cell>
          <cell r="H332">
            <v>333844.78000000003</v>
          </cell>
          <cell r="J332">
            <v>-915.82</v>
          </cell>
          <cell r="L332">
            <v>332928.96000000002</v>
          </cell>
          <cell r="N332">
            <v>-929.54</v>
          </cell>
          <cell r="P332">
            <v>331999.42000000004</v>
          </cell>
          <cell r="R332">
            <v>219953</v>
          </cell>
          <cell r="T332">
            <v>3.6873975888980608</v>
          </cell>
          <cell r="V332">
            <v>12293</v>
          </cell>
          <cell r="X332">
            <v>-915.82</v>
          </cell>
          <cell r="Z332">
            <v>-40</v>
          </cell>
          <cell r="AB332">
            <v>-366.32800000000003</v>
          </cell>
          <cell r="AD332">
            <v>230963.85199999998</v>
          </cell>
          <cell r="AF332">
            <v>3.6873975888980608</v>
          </cell>
          <cell r="AH332">
            <v>12259</v>
          </cell>
          <cell r="AJ332">
            <v>-929.54</v>
          </cell>
          <cell r="AL332">
            <v>-40</v>
          </cell>
          <cell r="AN332">
            <v>-371.81599999999997</v>
          </cell>
          <cell r="AP332">
            <v>241921.49599999998</v>
          </cell>
        </row>
        <row r="333">
          <cell r="A333" t="str">
            <v xml:space="preserve">332.00 0320         </v>
          </cell>
          <cell r="B333">
            <v>320</v>
          </cell>
          <cell r="C333" t="str">
            <v>ProdTrans</v>
          </cell>
          <cell r="D333" t="str">
            <v xml:space="preserve">332.00 0320         </v>
          </cell>
          <cell r="E333">
            <v>332</v>
          </cell>
          <cell r="F333" t="str">
            <v>Reservoirs, Dams and Waterways</v>
          </cell>
          <cell r="H333">
            <v>4227698.95</v>
          </cell>
          <cell r="J333">
            <v>-8432.2999999999993</v>
          </cell>
          <cell r="L333">
            <v>4219266.6500000004</v>
          </cell>
          <cell r="N333">
            <v>-8621.7000000000007</v>
          </cell>
          <cell r="P333">
            <v>4210644.95</v>
          </cell>
          <cell r="R333">
            <v>3012197</v>
          </cell>
          <cell r="T333">
            <v>4.1672952092700637</v>
          </cell>
          <cell r="V333">
            <v>176005</v>
          </cell>
          <cell r="X333">
            <v>-8432.2999999999993</v>
          </cell>
          <cell r="Z333">
            <v>-40</v>
          </cell>
          <cell r="AB333">
            <v>-3372.92</v>
          </cell>
          <cell r="AD333">
            <v>3176396.7800000003</v>
          </cell>
          <cell r="AF333">
            <v>4.1672952092700637</v>
          </cell>
          <cell r="AH333">
            <v>175650</v>
          </cell>
          <cell r="AJ333">
            <v>-8621.7000000000007</v>
          </cell>
          <cell r="AL333">
            <v>-40</v>
          </cell>
          <cell r="AN333">
            <v>-3448.68</v>
          </cell>
          <cell r="AP333">
            <v>3339976.4</v>
          </cell>
        </row>
        <row r="334">
          <cell r="A334" t="str">
            <v xml:space="preserve">333.00 0320         </v>
          </cell>
          <cell r="B334">
            <v>320</v>
          </cell>
          <cell r="C334" t="str">
            <v>ProdTrans</v>
          </cell>
          <cell r="D334" t="str">
            <v xml:space="preserve">333.00 0320         </v>
          </cell>
          <cell r="E334">
            <v>333</v>
          </cell>
          <cell r="F334" t="str">
            <v>Waterwheels, Turbines and Generators</v>
          </cell>
          <cell r="H334">
            <v>1808818.99</v>
          </cell>
          <cell r="J334">
            <v>-4789.8100000000004</v>
          </cell>
          <cell r="L334">
            <v>1804029.18</v>
          </cell>
          <cell r="N334">
            <v>-5016.3700000000008</v>
          </cell>
          <cell r="P334">
            <v>1799012.8099999998</v>
          </cell>
          <cell r="R334">
            <v>1207312</v>
          </cell>
          <cell r="T334">
            <v>5.0006939149485348</v>
          </cell>
          <cell r="V334">
            <v>90334</v>
          </cell>
          <cell r="X334">
            <v>-4789.8100000000004</v>
          </cell>
          <cell r="Z334">
            <v>-40</v>
          </cell>
          <cell r="AB334">
            <v>-1915.9240000000002</v>
          </cell>
          <cell r="AD334">
            <v>1290940.2659999998</v>
          </cell>
          <cell r="AF334">
            <v>5.0006939149485348</v>
          </cell>
          <cell r="AH334">
            <v>90089</v>
          </cell>
          <cell r="AJ334">
            <v>-5016.3700000000008</v>
          </cell>
          <cell r="AL334">
            <v>-40</v>
          </cell>
          <cell r="AN334">
            <v>-2006.5480000000005</v>
          </cell>
          <cell r="AP334">
            <v>1374006.3479999998</v>
          </cell>
        </row>
        <row r="335">
          <cell r="A335" t="str">
            <v xml:space="preserve">334.00 0320         </v>
          </cell>
          <cell r="B335">
            <v>320</v>
          </cell>
          <cell r="C335" t="str">
            <v>ProdTrans</v>
          </cell>
          <cell r="D335" t="str">
            <v xml:space="preserve">334.00 0320         </v>
          </cell>
          <cell r="E335">
            <v>334</v>
          </cell>
          <cell r="F335" t="str">
            <v>Accessory Electric Equipment</v>
          </cell>
          <cell r="H335">
            <v>477082.18</v>
          </cell>
          <cell r="J335">
            <v>-4276.26</v>
          </cell>
          <cell r="L335">
            <v>472805.92</v>
          </cell>
          <cell r="N335">
            <v>-4342.25</v>
          </cell>
          <cell r="P335">
            <v>468463.67</v>
          </cell>
          <cell r="R335">
            <v>315765</v>
          </cell>
          <cell r="T335">
            <v>5.0352227957525528</v>
          </cell>
          <cell r="V335">
            <v>23914</v>
          </cell>
          <cell r="X335">
            <v>-4276.26</v>
          </cell>
          <cell r="Z335">
            <v>-20</v>
          </cell>
          <cell r="AB335">
            <v>-855.25200000000007</v>
          </cell>
          <cell r="AD335">
            <v>334547.48800000001</v>
          </cell>
          <cell r="AF335">
            <v>5.0352227957525528</v>
          </cell>
          <cell r="AH335">
            <v>23698</v>
          </cell>
          <cell r="AJ335">
            <v>-4342.25</v>
          </cell>
          <cell r="AL335">
            <v>-20</v>
          </cell>
          <cell r="AN335">
            <v>-868.45</v>
          </cell>
          <cell r="AP335">
            <v>353034.788</v>
          </cell>
        </row>
        <row r="336">
          <cell r="A336" t="str">
            <v xml:space="preserve">335.00 0320         </v>
          </cell>
          <cell r="B336">
            <v>320</v>
          </cell>
          <cell r="C336" t="str">
            <v>ProdTrans</v>
          </cell>
          <cell r="D336" t="str">
            <v xml:space="preserve">335.00 0320         </v>
          </cell>
          <cell r="E336">
            <v>335</v>
          </cell>
          <cell r="F336" t="str">
            <v>Miscellaneous Power Plant Equipment</v>
          </cell>
          <cell r="H336">
            <v>71749.509999999995</v>
          </cell>
          <cell r="J336">
            <v>-497.6</v>
          </cell>
          <cell r="L336">
            <v>71251.909999999989</v>
          </cell>
          <cell r="N336">
            <v>-499.94999999999993</v>
          </cell>
          <cell r="P336">
            <v>70751.959999999992</v>
          </cell>
          <cell r="R336">
            <v>50472</v>
          </cell>
          <cell r="T336">
            <v>4.6891780102507932</v>
          </cell>
          <cell r="V336">
            <v>3353</v>
          </cell>
          <cell r="X336">
            <v>-497.6</v>
          </cell>
          <cell r="Z336">
            <v>-10</v>
          </cell>
          <cell r="AB336">
            <v>-49.76</v>
          </cell>
          <cell r="AD336">
            <v>53277.64</v>
          </cell>
          <cell r="AF336">
            <v>4.6891780102507932</v>
          </cell>
          <cell r="AH336">
            <v>3329</v>
          </cell>
          <cell r="AJ336">
            <v>-499.94999999999993</v>
          </cell>
          <cell r="AL336">
            <v>-10</v>
          </cell>
          <cell r="AN336">
            <v>-49.99499999999999</v>
          </cell>
          <cell r="AP336">
            <v>56056.695</v>
          </cell>
        </row>
        <row r="337">
          <cell r="A337" t="str">
            <v xml:space="preserve">336.00 0320         </v>
          </cell>
          <cell r="B337">
            <v>320</v>
          </cell>
          <cell r="C337" t="str">
            <v>ProdTrans</v>
          </cell>
          <cell r="D337" t="str">
            <v xml:space="preserve">336.00 0320         </v>
          </cell>
          <cell r="E337">
            <v>336</v>
          </cell>
          <cell r="F337" t="str">
            <v>Roads, Railroads and Bridges</v>
          </cell>
          <cell r="H337">
            <v>59360.36</v>
          </cell>
          <cell r="J337">
            <v>-215.70999999999998</v>
          </cell>
          <cell r="L337">
            <v>59144.65</v>
          </cell>
          <cell r="N337">
            <v>-218.82999999999998</v>
          </cell>
          <cell r="P337">
            <v>58925.82</v>
          </cell>
          <cell r="R337">
            <v>46897</v>
          </cell>
          <cell r="T337">
            <v>3.068823713707761</v>
          </cell>
          <cell r="V337">
            <v>1818</v>
          </cell>
          <cell r="X337">
            <v>-215.70999999999998</v>
          </cell>
          <cell r="Z337">
            <v>-40</v>
          </cell>
          <cell r="AB337">
            <v>-86.283999999999992</v>
          </cell>
          <cell r="AD337">
            <v>48413.006000000001</v>
          </cell>
          <cell r="AF337">
            <v>3.068823713707761</v>
          </cell>
          <cell r="AH337">
            <v>1812</v>
          </cell>
          <cell r="AJ337">
            <v>-218.82999999999998</v>
          </cell>
          <cell r="AL337">
            <v>-40</v>
          </cell>
          <cell r="AN337">
            <v>-87.531999999999982</v>
          </cell>
          <cell r="AP337">
            <v>49918.644</v>
          </cell>
        </row>
        <row r="338">
          <cell r="A338">
            <v>0</v>
          </cell>
          <cell r="F338" t="str">
            <v>TOTAL PROSPECT #3</v>
          </cell>
          <cell r="H338">
            <v>6978554.7700000005</v>
          </cell>
          <cell r="J338">
            <v>-19127.5</v>
          </cell>
          <cell r="L338">
            <v>6959427.2700000005</v>
          </cell>
          <cell r="N338">
            <v>-19628.640000000003</v>
          </cell>
          <cell r="P338">
            <v>6939798.6299999999</v>
          </cell>
          <cell r="R338">
            <v>4852596</v>
          </cell>
          <cell r="V338">
            <v>307717</v>
          </cell>
          <cell r="X338">
            <v>-19127.5</v>
          </cell>
          <cell r="AB338">
            <v>-6646.4680000000008</v>
          </cell>
          <cell r="AD338">
            <v>5134539.0319999997</v>
          </cell>
          <cell r="AH338">
            <v>306837</v>
          </cell>
          <cell r="AJ338">
            <v>-19628.640000000003</v>
          </cell>
          <cell r="AN338">
            <v>-6833.0209999999997</v>
          </cell>
          <cell r="AP338">
            <v>5414914.3709999993</v>
          </cell>
        </row>
        <row r="339">
          <cell r="A339">
            <v>0</v>
          </cell>
        </row>
        <row r="340">
          <cell r="A340">
            <v>0</v>
          </cell>
          <cell r="F340" t="str">
            <v>SANTA CLARA</v>
          </cell>
        </row>
        <row r="341">
          <cell r="A341" t="str">
            <v xml:space="preserve">331.00 0321         </v>
          </cell>
          <cell r="B341">
            <v>321</v>
          </cell>
          <cell r="C341" t="str">
            <v>ProdTrans</v>
          </cell>
          <cell r="D341" t="str">
            <v xml:space="preserve">331.00 0321         </v>
          </cell>
          <cell r="E341">
            <v>331</v>
          </cell>
          <cell r="F341" t="str">
            <v>Structures and Improvements</v>
          </cell>
          <cell r="H341">
            <v>179622.92</v>
          </cell>
          <cell r="J341">
            <v>-496.43999999999994</v>
          </cell>
          <cell r="L341">
            <v>179126.48</v>
          </cell>
          <cell r="N341">
            <v>-503.50999999999993</v>
          </cell>
          <cell r="P341">
            <v>178622.97</v>
          </cell>
          <cell r="R341">
            <v>107595</v>
          </cell>
          <cell r="T341">
            <v>3.2366747397230333</v>
          </cell>
          <cell r="V341">
            <v>5806</v>
          </cell>
          <cell r="X341">
            <v>-496.43999999999994</v>
          </cell>
          <cell r="Z341">
            <v>-40</v>
          </cell>
          <cell r="AB341">
            <v>-198.57599999999999</v>
          </cell>
          <cell r="AD341">
            <v>112705.984</v>
          </cell>
          <cell r="AF341">
            <v>3.2366747397230333</v>
          </cell>
          <cell r="AH341">
            <v>5790</v>
          </cell>
          <cell r="AJ341">
            <v>-503.50999999999993</v>
          </cell>
          <cell r="AL341">
            <v>-40</v>
          </cell>
          <cell r="AN341">
            <v>-201.40399999999997</v>
          </cell>
          <cell r="AP341">
            <v>117791.07</v>
          </cell>
        </row>
        <row r="342">
          <cell r="A342" t="str">
            <v xml:space="preserve">332.00 0321         </v>
          </cell>
          <cell r="B342">
            <v>321</v>
          </cell>
          <cell r="C342" t="str">
            <v>ProdTrans</v>
          </cell>
          <cell r="D342" t="str">
            <v xml:space="preserve">332.00 0321         </v>
          </cell>
          <cell r="E342">
            <v>332</v>
          </cell>
          <cell r="F342" t="str">
            <v>Reservoirs, Dams and Waterways</v>
          </cell>
          <cell r="H342">
            <v>1139630.56</v>
          </cell>
          <cell r="J342">
            <v>-2897.5699999999993</v>
          </cell>
          <cell r="L342">
            <v>1136732.99</v>
          </cell>
          <cell r="N342">
            <v>-2958.56</v>
          </cell>
          <cell r="P342">
            <v>1133774.43</v>
          </cell>
          <cell r="R342">
            <v>693752</v>
          </cell>
          <cell r="T342">
            <v>3.1537986664156676</v>
          </cell>
          <cell r="V342">
            <v>35896</v>
          </cell>
          <cell r="X342">
            <v>-2897.5699999999993</v>
          </cell>
          <cell r="Z342">
            <v>-40</v>
          </cell>
          <cell r="AB342">
            <v>-1159.0279999999998</v>
          </cell>
          <cell r="AD342">
            <v>725591.402</v>
          </cell>
          <cell r="AF342">
            <v>3.1537986664156676</v>
          </cell>
          <cell r="AH342">
            <v>35804</v>
          </cell>
          <cell r="AJ342">
            <v>-2958.56</v>
          </cell>
          <cell r="AL342">
            <v>-40</v>
          </cell>
          <cell r="AN342">
            <v>-1183.424</v>
          </cell>
          <cell r="AP342">
            <v>757253.41799999995</v>
          </cell>
        </row>
        <row r="343">
          <cell r="A343" t="str">
            <v xml:space="preserve">333.00 0321         </v>
          </cell>
          <cell r="B343">
            <v>321</v>
          </cell>
          <cell r="C343" t="str">
            <v>ProdTrans</v>
          </cell>
          <cell r="D343" t="str">
            <v xml:space="preserve">333.00 0321         </v>
          </cell>
          <cell r="E343">
            <v>333</v>
          </cell>
          <cell r="F343" t="str">
            <v>Waterwheels, Turbines and Generators</v>
          </cell>
          <cell r="H343">
            <v>464354.77</v>
          </cell>
          <cell r="J343">
            <v>-1726.46</v>
          </cell>
          <cell r="L343">
            <v>462628.31</v>
          </cell>
          <cell r="N343">
            <v>-1785.4800000000002</v>
          </cell>
          <cell r="P343">
            <v>460842.83</v>
          </cell>
          <cell r="R343">
            <v>293532</v>
          </cell>
          <cell r="T343">
            <v>3.7982586229006743</v>
          </cell>
          <cell r="V343">
            <v>17605</v>
          </cell>
          <cell r="X343">
            <v>-1726.46</v>
          </cell>
          <cell r="Z343">
            <v>-40</v>
          </cell>
          <cell r="AB343">
            <v>-690.58399999999995</v>
          </cell>
          <cell r="AD343">
            <v>308719.95600000001</v>
          </cell>
          <cell r="AF343">
            <v>3.7982586229006743</v>
          </cell>
          <cell r="AH343">
            <v>17538</v>
          </cell>
          <cell r="AJ343">
            <v>-1785.4800000000002</v>
          </cell>
          <cell r="AL343">
            <v>-40</v>
          </cell>
          <cell r="AN343">
            <v>-714.19200000000012</v>
          </cell>
          <cell r="AP343">
            <v>323758.28400000004</v>
          </cell>
        </row>
        <row r="344">
          <cell r="A344" t="str">
            <v xml:space="preserve">334.00 0321         </v>
          </cell>
          <cell r="B344">
            <v>321</v>
          </cell>
          <cell r="C344" t="str">
            <v>ProdTrans</v>
          </cell>
          <cell r="D344" t="str">
            <v xml:space="preserve">334.00 0321         </v>
          </cell>
          <cell r="E344">
            <v>334</v>
          </cell>
          <cell r="F344" t="str">
            <v>Accessory Electric Equipment</v>
          </cell>
          <cell r="H344">
            <v>692175.17</v>
          </cell>
          <cell r="J344">
            <v>-5786.5499999999993</v>
          </cell>
          <cell r="L344">
            <v>686388.62</v>
          </cell>
          <cell r="N344">
            <v>-5922.0099999999993</v>
          </cell>
          <cell r="P344">
            <v>680466.61</v>
          </cell>
          <cell r="R344">
            <v>386516</v>
          </cell>
          <cell r="T344">
            <v>4.5368111393682522</v>
          </cell>
          <cell r="V344">
            <v>31271</v>
          </cell>
          <cell r="X344">
            <v>-5786.5499999999993</v>
          </cell>
          <cell r="Z344">
            <v>-20</v>
          </cell>
          <cell r="AB344">
            <v>-1157.31</v>
          </cell>
          <cell r="AD344">
            <v>410843.14</v>
          </cell>
          <cell r="AF344">
            <v>4.5368111393682522</v>
          </cell>
          <cell r="AH344">
            <v>31006</v>
          </cell>
          <cell r="AJ344">
            <v>-5922.0099999999993</v>
          </cell>
          <cell r="AL344">
            <v>-20</v>
          </cell>
          <cell r="AN344">
            <v>-1184.4019999999998</v>
          </cell>
          <cell r="AP344">
            <v>434742.728</v>
          </cell>
        </row>
        <row r="345">
          <cell r="A345" t="str">
            <v xml:space="preserve">335.00 0321         </v>
          </cell>
          <cell r="B345">
            <v>321</v>
          </cell>
          <cell r="C345" t="str">
            <v>ProdTrans</v>
          </cell>
          <cell r="D345" t="str">
            <v xml:space="preserve">335.00 0321         </v>
          </cell>
          <cell r="E345">
            <v>335</v>
          </cell>
          <cell r="F345" t="str">
            <v>Miscellaneous Power Plant Equipment</v>
          </cell>
          <cell r="H345">
            <v>7952.48</v>
          </cell>
          <cell r="J345">
            <v>-65.81</v>
          </cell>
          <cell r="L345">
            <v>7886.6699999999992</v>
          </cell>
          <cell r="N345">
            <v>-66.02</v>
          </cell>
          <cell r="P345">
            <v>7820.6499999999987</v>
          </cell>
          <cell r="R345">
            <v>5558</v>
          </cell>
          <cell r="T345">
            <v>3.5502650046621191</v>
          </cell>
          <cell r="V345">
            <v>281</v>
          </cell>
          <cell r="X345">
            <v>-65.81</v>
          </cell>
          <cell r="Z345">
            <v>-10</v>
          </cell>
          <cell r="AB345">
            <v>-6.5810000000000004</v>
          </cell>
          <cell r="AD345">
            <v>5766.6089999999995</v>
          </cell>
          <cell r="AF345">
            <v>3.5502650046621191</v>
          </cell>
          <cell r="AH345">
            <v>279</v>
          </cell>
          <cell r="AJ345">
            <v>-66.02</v>
          </cell>
          <cell r="AL345">
            <v>-10</v>
          </cell>
          <cell r="AN345">
            <v>-6.6019999999999994</v>
          </cell>
          <cell r="AP345">
            <v>5972.9869999999992</v>
          </cell>
        </row>
        <row r="346">
          <cell r="A346" t="str">
            <v xml:space="preserve">336.00 0321         </v>
          </cell>
          <cell r="B346">
            <v>321</v>
          </cell>
          <cell r="C346" t="str">
            <v>ProdTrans</v>
          </cell>
          <cell r="D346" t="str">
            <v xml:space="preserve">336.00 0321         </v>
          </cell>
          <cell r="E346">
            <v>336</v>
          </cell>
          <cell r="F346" t="str">
            <v>Roads, Railroads and Bridges</v>
          </cell>
          <cell r="H346">
            <v>2720.37</v>
          </cell>
          <cell r="J346">
            <v>-18.16</v>
          </cell>
          <cell r="L346">
            <v>2702.21</v>
          </cell>
          <cell r="N346">
            <v>-18.439999999999998</v>
          </cell>
          <cell r="P346">
            <v>2683.77</v>
          </cell>
          <cell r="R346">
            <v>2341</v>
          </cell>
          <cell r="T346">
            <v>2.2122358127674295</v>
          </cell>
          <cell r="V346">
            <v>60</v>
          </cell>
          <cell r="X346">
            <v>-18.16</v>
          </cell>
          <cell r="Z346">
            <v>-40</v>
          </cell>
          <cell r="AB346">
            <v>-7.2639999999999993</v>
          </cell>
          <cell r="AD346">
            <v>2375.576</v>
          </cell>
          <cell r="AF346">
            <v>2.2122358127674295</v>
          </cell>
          <cell r="AH346">
            <v>60</v>
          </cell>
          <cell r="AJ346">
            <v>-18.439999999999998</v>
          </cell>
          <cell r="AL346">
            <v>-40</v>
          </cell>
          <cell r="AN346">
            <v>-7.3759999999999994</v>
          </cell>
          <cell r="AP346">
            <v>2409.7599999999998</v>
          </cell>
        </row>
        <row r="347">
          <cell r="A347">
            <v>0</v>
          </cell>
          <cell r="F347" t="str">
            <v>TOTAL SANTA CLARA</v>
          </cell>
          <cell r="H347">
            <v>2486456.27</v>
          </cell>
          <cell r="J347">
            <v>-10990.989999999998</v>
          </cell>
          <cell r="L347">
            <v>2475465.2799999998</v>
          </cell>
          <cell r="N347">
            <v>-11254.02</v>
          </cell>
          <cell r="P347">
            <v>2464211.2599999998</v>
          </cell>
          <cell r="R347">
            <v>1489294</v>
          </cell>
          <cell r="V347">
            <v>90919</v>
          </cell>
          <cell r="X347">
            <v>-10990.989999999998</v>
          </cell>
          <cell r="AB347">
            <v>-3219.3429999999998</v>
          </cell>
          <cell r="AD347">
            <v>1566002.6669999997</v>
          </cell>
          <cell r="AH347">
            <v>90477</v>
          </cell>
          <cell r="AJ347">
            <v>-11254.02</v>
          </cell>
          <cell r="AN347">
            <v>-3297.3999999999996</v>
          </cell>
          <cell r="AP347">
            <v>1641928.247</v>
          </cell>
        </row>
        <row r="348">
          <cell r="A348">
            <v>0</v>
          </cell>
        </row>
        <row r="349">
          <cell r="A349">
            <v>0</v>
          </cell>
          <cell r="F349" t="str">
            <v>STAIRS</v>
          </cell>
        </row>
        <row r="350">
          <cell r="A350" t="str">
            <v xml:space="preserve">331.00 0323         </v>
          </cell>
          <cell r="B350">
            <v>323</v>
          </cell>
          <cell r="C350" t="str">
            <v>ProdTrans</v>
          </cell>
          <cell r="D350" t="str">
            <v xml:space="preserve">331.00 0323         </v>
          </cell>
          <cell r="E350">
            <v>331</v>
          </cell>
          <cell r="F350" t="str">
            <v>Structures and Improvements</v>
          </cell>
          <cell r="H350">
            <v>181021.2</v>
          </cell>
          <cell r="J350">
            <v>-663.03000000000009</v>
          </cell>
          <cell r="L350">
            <v>180358.17</v>
          </cell>
          <cell r="N350">
            <v>-670.69999999999982</v>
          </cell>
          <cell r="P350">
            <v>179687.47</v>
          </cell>
          <cell r="R350">
            <v>107359</v>
          </cell>
          <cell r="T350">
            <v>2.3822959785597555</v>
          </cell>
          <cell r="V350">
            <v>4305</v>
          </cell>
          <cell r="X350">
            <v>-663.03000000000009</v>
          </cell>
          <cell r="Z350">
            <v>-40</v>
          </cell>
          <cell r="AB350">
            <v>-265.21200000000005</v>
          </cell>
          <cell r="AD350">
            <v>110735.758</v>
          </cell>
          <cell r="AF350">
            <v>2.3822959785597555</v>
          </cell>
          <cell r="AH350">
            <v>4289</v>
          </cell>
          <cell r="AJ350">
            <v>-670.69999999999982</v>
          </cell>
          <cell r="AL350">
            <v>-40</v>
          </cell>
          <cell r="AN350">
            <v>-268.27999999999992</v>
          </cell>
          <cell r="AP350">
            <v>114085.77800000001</v>
          </cell>
        </row>
        <row r="351">
          <cell r="A351" t="str">
            <v xml:space="preserve">332.00 0323         </v>
          </cell>
          <cell r="B351">
            <v>323</v>
          </cell>
          <cell r="C351" t="str">
            <v>ProdTrans</v>
          </cell>
          <cell r="D351" t="str">
            <v xml:space="preserve">332.00 0323         </v>
          </cell>
          <cell r="E351">
            <v>332</v>
          </cell>
          <cell r="F351" t="str">
            <v>Reservoirs, Dams and Waterways</v>
          </cell>
          <cell r="H351">
            <v>741496.91</v>
          </cell>
          <cell r="J351">
            <v>-2020.9699999999998</v>
          </cell>
          <cell r="L351">
            <v>739475.94000000006</v>
          </cell>
          <cell r="N351">
            <v>-2052.3200000000002</v>
          </cell>
          <cell r="P351">
            <v>737423.62000000011</v>
          </cell>
          <cell r="R351">
            <v>286792</v>
          </cell>
          <cell r="T351">
            <v>2.1093229467580783</v>
          </cell>
          <cell r="V351">
            <v>15619</v>
          </cell>
          <cell r="X351">
            <v>-2020.9699999999998</v>
          </cell>
          <cell r="Z351">
            <v>-40</v>
          </cell>
          <cell r="AB351">
            <v>-808.38799999999992</v>
          </cell>
          <cell r="AD351">
            <v>299581.64200000005</v>
          </cell>
          <cell r="AF351">
            <v>2.1093229467580783</v>
          </cell>
          <cell r="AH351">
            <v>15576</v>
          </cell>
          <cell r="AJ351">
            <v>-2052.3200000000002</v>
          </cell>
          <cell r="AL351">
            <v>-40</v>
          </cell>
          <cell r="AN351">
            <v>-820.928</v>
          </cell>
          <cell r="AP351">
            <v>312284.39400000003</v>
          </cell>
        </row>
        <row r="352">
          <cell r="A352" t="str">
            <v xml:space="preserve">333.00 0323         </v>
          </cell>
          <cell r="B352">
            <v>323</v>
          </cell>
          <cell r="C352" t="str">
            <v>ProdTrans</v>
          </cell>
          <cell r="D352" t="str">
            <v xml:space="preserve">333.00 0323         </v>
          </cell>
          <cell r="E352">
            <v>333</v>
          </cell>
          <cell r="F352" t="str">
            <v>Waterwheels, Turbines and Generators</v>
          </cell>
          <cell r="H352">
            <v>518170.82</v>
          </cell>
          <cell r="J352">
            <v>-1869.77</v>
          </cell>
          <cell r="L352">
            <v>516301.05</v>
          </cell>
          <cell r="N352">
            <v>-1934.5</v>
          </cell>
          <cell r="P352">
            <v>514366.55</v>
          </cell>
          <cell r="R352">
            <v>289650</v>
          </cell>
          <cell r="T352">
            <v>3.0713541951553065</v>
          </cell>
          <cell r="V352">
            <v>15886</v>
          </cell>
          <cell r="X352">
            <v>-1869.77</v>
          </cell>
          <cell r="Z352">
            <v>-40</v>
          </cell>
          <cell r="AB352">
            <v>-747.90800000000002</v>
          </cell>
          <cell r="AD352">
            <v>302918.32199999999</v>
          </cell>
          <cell r="AF352">
            <v>3.0713541951553065</v>
          </cell>
          <cell r="AH352">
            <v>15828</v>
          </cell>
          <cell r="AJ352">
            <v>-1934.5</v>
          </cell>
          <cell r="AL352">
            <v>-40</v>
          </cell>
          <cell r="AN352">
            <v>-773.8</v>
          </cell>
          <cell r="AP352">
            <v>316038.022</v>
          </cell>
        </row>
        <row r="353">
          <cell r="A353" t="str">
            <v xml:space="preserve">334.00 0323         </v>
          </cell>
          <cell r="B353">
            <v>323</v>
          </cell>
          <cell r="C353" t="str">
            <v>ProdTrans</v>
          </cell>
          <cell r="D353" t="str">
            <v xml:space="preserve">334.00 0323         </v>
          </cell>
          <cell r="E353">
            <v>334</v>
          </cell>
          <cell r="F353" t="str">
            <v>Accessory Electric Equipment</v>
          </cell>
          <cell r="H353">
            <v>178031.46</v>
          </cell>
          <cell r="J353">
            <v>-1714.6499999999996</v>
          </cell>
          <cell r="L353">
            <v>176316.81</v>
          </cell>
          <cell r="N353">
            <v>-1740.6399999999999</v>
          </cell>
          <cell r="P353">
            <v>174576.16999999998</v>
          </cell>
          <cell r="R353">
            <v>95941</v>
          </cell>
          <cell r="T353">
            <v>3.0653727802892528</v>
          </cell>
          <cell r="V353">
            <v>5431</v>
          </cell>
          <cell r="X353">
            <v>-1714.6499999999996</v>
          </cell>
          <cell r="Z353">
            <v>-20</v>
          </cell>
          <cell r="AB353">
            <v>-342.92999999999995</v>
          </cell>
          <cell r="AD353">
            <v>99314.420000000013</v>
          </cell>
          <cell r="AF353">
            <v>3.0653727802892528</v>
          </cell>
          <cell r="AH353">
            <v>5378</v>
          </cell>
          <cell r="AJ353">
            <v>-1740.6399999999999</v>
          </cell>
          <cell r="AL353">
            <v>-20</v>
          </cell>
          <cell r="AN353">
            <v>-348.12799999999993</v>
          </cell>
          <cell r="AP353">
            <v>102603.65200000002</v>
          </cell>
        </row>
        <row r="354">
          <cell r="A354" t="str">
            <v xml:space="preserve">336.00 0323         </v>
          </cell>
          <cell r="B354">
            <v>323</v>
          </cell>
          <cell r="C354" t="str">
            <v>ProdTrans</v>
          </cell>
          <cell r="D354" t="str">
            <v xml:space="preserve">336.00 0323         </v>
          </cell>
          <cell r="E354">
            <v>336</v>
          </cell>
          <cell r="F354" t="str">
            <v>Roads, Railroads and Bridges</v>
          </cell>
          <cell r="H354">
            <v>5509.26</v>
          </cell>
          <cell r="J354">
            <v>-8.15</v>
          </cell>
          <cell r="L354">
            <v>5501.1100000000006</v>
          </cell>
          <cell r="N354">
            <v>-8.2799999999999994</v>
          </cell>
          <cell r="P354">
            <v>5492.8300000000008</v>
          </cell>
          <cell r="R354">
            <v>150</v>
          </cell>
          <cell r="T354">
            <v>6.78</v>
          </cell>
          <cell r="V354">
            <v>373</v>
          </cell>
          <cell r="X354">
            <v>-8.15</v>
          </cell>
          <cell r="Z354">
            <v>-40</v>
          </cell>
          <cell r="AB354">
            <v>-3.26</v>
          </cell>
          <cell r="AD354">
            <v>511.59000000000003</v>
          </cell>
          <cell r="AF354">
            <v>6.78</v>
          </cell>
          <cell r="AH354">
            <v>373</v>
          </cell>
          <cell r="AJ354">
            <v>-8.2799999999999994</v>
          </cell>
          <cell r="AL354">
            <v>-40</v>
          </cell>
          <cell r="AN354">
            <v>-3.3119999999999998</v>
          </cell>
          <cell r="AP354">
            <v>872.99800000000005</v>
          </cell>
        </row>
        <row r="355">
          <cell r="A355">
            <v>0</v>
          </cell>
          <cell r="F355" t="str">
            <v>TOTAL STAIRS</v>
          </cell>
          <cell r="H355">
            <v>1624229.6500000001</v>
          </cell>
          <cell r="J355">
            <v>-6276.57</v>
          </cell>
          <cell r="L355">
            <v>1617953.0800000003</v>
          </cell>
          <cell r="N355">
            <v>-6406.44</v>
          </cell>
          <cell r="P355">
            <v>1611546.6400000001</v>
          </cell>
          <cell r="R355">
            <v>779892</v>
          </cell>
          <cell r="V355">
            <v>41614</v>
          </cell>
          <cell r="X355">
            <v>-6276.57</v>
          </cell>
          <cell r="AB355">
            <v>-2167.6979999999999</v>
          </cell>
          <cell r="AD355">
            <v>813061.73200000008</v>
          </cell>
          <cell r="AH355">
            <v>41444</v>
          </cell>
          <cell r="AJ355">
            <v>-6406.44</v>
          </cell>
          <cell r="AN355">
            <v>-2214.4479999999994</v>
          </cell>
          <cell r="AP355">
            <v>845884.84400000004</v>
          </cell>
        </row>
        <row r="356">
          <cell r="A356">
            <v>0</v>
          </cell>
        </row>
        <row r="357">
          <cell r="A357">
            <v>0</v>
          </cell>
          <cell r="F357" t="str">
            <v>SWIFT</v>
          </cell>
        </row>
        <row r="358">
          <cell r="A358" t="str">
            <v xml:space="preserve">330.20 0324         </v>
          </cell>
          <cell r="B358">
            <v>324</v>
          </cell>
          <cell r="C358" t="str">
            <v>ProdTrans</v>
          </cell>
          <cell r="D358" t="str">
            <v xml:space="preserve">330.20 0324         </v>
          </cell>
          <cell r="E358">
            <v>330.2</v>
          </cell>
          <cell r="F358" t="str">
            <v>Land Rights</v>
          </cell>
          <cell r="H358">
            <v>6277412.5899999999</v>
          </cell>
          <cell r="J358">
            <v>0</v>
          </cell>
          <cell r="L358">
            <v>6277412.5899999999</v>
          </cell>
          <cell r="N358">
            <v>0</v>
          </cell>
          <cell r="P358">
            <v>6277412.5899999999</v>
          </cell>
          <cell r="R358">
            <v>3814009</v>
          </cell>
          <cell r="T358">
            <v>1.0719837933237786</v>
          </cell>
          <cell r="V358">
            <v>67293</v>
          </cell>
          <cell r="X358">
            <v>0</v>
          </cell>
          <cell r="Z358">
            <v>0</v>
          </cell>
          <cell r="AB358">
            <v>0</v>
          </cell>
          <cell r="AD358">
            <v>3881302</v>
          </cell>
          <cell r="AF358">
            <v>1.0719837933237786</v>
          </cell>
          <cell r="AH358">
            <v>67293</v>
          </cell>
          <cell r="AJ358">
            <v>0</v>
          </cell>
          <cell r="AL358">
            <v>0</v>
          </cell>
          <cell r="AN358">
            <v>0</v>
          </cell>
          <cell r="AP358">
            <v>3948595</v>
          </cell>
        </row>
        <row r="359">
          <cell r="A359" t="str">
            <v xml:space="preserve">330.50 0324         </v>
          </cell>
          <cell r="B359">
            <v>324</v>
          </cell>
          <cell r="C359" t="str">
            <v>ProdTrans</v>
          </cell>
          <cell r="D359" t="str">
            <v xml:space="preserve">330.50 0324         </v>
          </cell>
          <cell r="E359">
            <v>330.5</v>
          </cell>
          <cell r="F359" t="str">
            <v>Fish/Wildlife</v>
          </cell>
          <cell r="H359">
            <v>97228.11</v>
          </cell>
          <cell r="J359">
            <v>0</v>
          </cell>
          <cell r="L359">
            <v>97228.11</v>
          </cell>
          <cell r="N359">
            <v>0</v>
          </cell>
          <cell r="P359">
            <v>97228.11</v>
          </cell>
          <cell r="R359">
            <v>58300</v>
          </cell>
          <cell r="T359">
            <v>1.0958263051795778</v>
          </cell>
          <cell r="V359">
            <v>1065</v>
          </cell>
          <cell r="X359">
            <v>0</v>
          </cell>
          <cell r="Z359">
            <v>0</v>
          </cell>
          <cell r="AB359">
            <v>0</v>
          </cell>
          <cell r="AD359">
            <v>59365</v>
          </cell>
          <cell r="AF359">
            <v>1.0958263051795778</v>
          </cell>
          <cell r="AH359">
            <v>1065</v>
          </cell>
          <cell r="AJ359">
            <v>0</v>
          </cell>
          <cell r="AL359">
            <v>0</v>
          </cell>
          <cell r="AN359">
            <v>0</v>
          </cell>
          <cell r="AP359">
            <v>60430</v>
          </cell>
        </row>
        <row r="360">
          <cell r="A360" t="str">
            <v xml:space="preserve">331.00 0324         </v>
          </cell>
          <cell r="B360">
            <v>324</v>
          </cell>
          <cell r="C360" t="str">
            <v>ProdTrans</v>
          </cell>
          <cell r="D360" t="str">
            <v xml:space="preserve">331.00 0324         </v>
          </cell>
          <cell r="E360">
            <v>331</v>
          </cell>
          <cell r="F360" t="str">
            <v>Structures and Improvements</v>
          </cell>
          <cell r="H360">
            <v>31933471.09</v>
          </cell>
          <cell r="J360">
            <v>-55503.16</v>
          </cell>
          <cell r="L360">
            <v>31877967.93</v>
          </cell>
          <cell r="N360">
            <v>-56360.459999999992</v>
          </cell>
          <cell r="P360">
            <v>31821607.469999999</v>
          </cell>
          <cell r="R360">
            <v>3459580</v>
          </cell>
          <cell r="T360">
            <v>1.4742686326654102</v>
          </cell>
          <cell r="V360">
            <v>470376</v>
          </cell>
          <cell r="X360">
            <v>-55503.16</v>
          </cell>
          <cell r="Z360">
            <v>-40</v>
          </cell>
          <cell r="AB360">
            <v>-22201.264000000003</v>
          </cell>
          <cell r="AD360">
            <v>3852251.5759999999</v>
          </cell>
          <cell r="AF360">
            <v>1.4742686326654102</v>
          </cell>
          <cell r="AH360">
            <v>469551</v>
          </cell>
          <cell r="AJ360">
            <v>-56360.459999999992</v>
          </cell>
          <cell r="AL360">
            <v>-40</v>
          </cell>
          <cell r="AN360">
            <v>-22544.183999999994</v>
          </cell>
          <cell r="AP360">
            <v>4242897.9319999991</v>
          </cell>
        </row>
        <row r="361">
          <cell r="A361" t="str">
            <v xml:space="preserve">332.00 0324         </v>
          </cell>
          <cell r="B361">
            <v>324</v>
          </cell>
          <cell r="C361" t="str">
            <v>ProdTrans</v>
          </cell>
          <cell r="D361" t="str">
            <v xml:space="preserve">332.00 0324         </v>
          </cell>
          <cell r="E361">
            <v>332</v>
          </cell>
          <cell r="F361" t="str">
            <v>Reservoirs, Dams and Waterways</v>
          </cell>
          <cell r="H361">
            <v>42715636.799999997</v>
          </cell>
          <cell r="J361">
            <v>-121444.45000000001</v>
          </cell>
          <cell r="L361">
            <v>42594192.349999994</v>
          </cell>
          <cell r="N361">
            <v>-123975.87000000001</v>
          </cell>
          <cell r="P361">
            <v>42470216.479999997</v>
          </cell>
          <cell r="R361">
            <v>23624104</v>
          </cell>
          <cell r="T361">
            <v>1.1749269405278118</v>
          </cell>
          <cell r="V361">
            <v>501164</v>
          </cell>
          <cell r="X361">
            <v>-121444.45000000001</v>
          </cell>
          <cell r="Z361">
            <v>-40</v>
          </cell>
          <cell r="AB361">
            <v>-48577.78</v>
          </cell>
          <cell r="AD361">
            <v>23955245.77</v>
          </cell>
          <cell r="AF361">
            <v>1.1749269405278118</v>
          </cell>
          <cell r="AH361">
            <v>499722</v>
          </cell>
          <cell r="AJ361">
            <v>-123975.87000000001</v>
          </cell>
          <cell r="AL361">
            <v>-40</v>
          </cell>
          <cell r="AN361">
            <v>-49590.348000000005</v>
          </cell>
          <cell r="AP361">
            <v>24281401.551999997</v>
          </cell>
        </row>
        <row r="362">
          <cell r="A362" t="str">
            <v xml:space="preserve">333.00 0324         </v>
          </cell>
          <cell r="B362">
            <v>324</v>
          </cell>
          <cell r="C362" t="str">
            <v>ProdTrans</v>
          </cell>
          <cell r="D362" t="str">
            <v xml:space="preserve">333.00 0324         </v>
          </cell>
          <cell r="E362">
            <v>333</v>
          </cell>
          <cell r="F362" t="str">
            <v>Waterwheels, Turbines and Generators</v>
          </cell>
          <cell r="H362">
            <v>11938274.49</v>
          </cell>
          <cell r="J362">
            <v>-83704.10000000002</v>
          </cell>
          <cell r="L362">
            <v>11854570.390000001</v>
          </cell>
          <cell r="N362">
            <v>-85433.10000000002</v>
          </cell>
          <cell r="P362">
            <v>11769137.290000001</v>
          </cell>
          <cell r="R362">
            <v>6301538</v>
          </cell>
          <cell r="T362">
            <v>1.48038204500972</v>
          </cell>
          <cell r="V362">
            <v>176113</v>
          </cell>
          <cell r="X362">
            <v>-83704.10000000002</v>
          </cell>
          <cell r="Z362">
            <v>-40</v>
          </cell>
          <cell r="AB362">
            <v>-33481.640000000007</v>
          </cell>
          <cell r="AD362">
            <v>6360465.2600000007</v>
          </cell>
          <cell r="AF362">
            <v>1.48038204500972</v>
          </cell>
          <cell r="AH362">
            <v>174861</v>
          </cell>
          <cell r="AJ362">
            <v>-85433.10000000002</v>
          </cell>
          <cell r="AL362">
            <v>-40</v>
          </cell>
          <cell r="AN362">
            <v>-34173.240000000013</v>
          </cell>
          <cell r="AP362">
            <v>6415719.9200000009</v>
          </cell>
        </row>
        <row r="363">
          <cell r="A363" t="str">
            <v xml:space="preserve">334.00 0324         </v>
          </cell>
          <cell r="B363">
            <v>324</v>
          </cell>
          <cell r="C363" t="str">
            <v>ProdTrans</v>
          </cell>
          <cell r="D363" t="str">
            <v xml:space="preserve">334.00 0324         </v>
          </cell>
          <cell r="E363">
            <v>334</v>
          </cell>
          <cell r="F363" t="str">
            <v>Accessory Electric Equipment</v>
          </cell>
          <cell r="H363">
            <v>4434336.04</v>
          </cell>
          <cell r="J363">
            <v>-32082.47</v>
          </cell>
          <cell r="L363">
            <v>4402253.57</v>
          </cell>
          <cell r="N363">
            <v>-33419.829999999994</v>
          </cell>
          <cell r="P363">
            <v>4368833.74</v>
          </cell>
          <cell r="R363">
            <v>1066585</v>
          </cell>
          <cell r="T363">
            <v>2.2706072578975851</v>
          </cell>
          <cell r="V363">
            <v>100322</v>
          </cell>
          <cell r="X363">
            <v>-32082.47</v>
          </cell>
          <cell r="Z363">
            <v>-20</v>
          </cell>
          <cell r="AB363">
            <v>-6416.4940000000006</v>
          </cell>
          <cell r="AD363">
            <v>1128408.0360000001</v>
          </cell>
          <cell r="AF363">
            <v>2.2706072578975851</v>
          </cell>
          <cell r="AH363">
            <v>99578</v>
          </cell>
          <cell r="AJ363">
            <v>-33419.829999999994</v>
          </cell>
          <cell r="AL363">
            <v>-20</v>
          </cell>
          <cell r="AN363">
            <v>-6683.9659999999985</v>
          </cell>
          <cell r="AP363">
            <v>1187882.24</v>
          </cell>
        </row>
        <row r="364">
          <cell r="A364" t="str">
            <v xml:space="preserve">335.00 0324         </v>
          </cell>
          <cell r="B364">
            <v>324</v>
          </cell>
          <cell r="C364" t="str">
            <v>ProdTrans</v>
          </cell>
          <cell r="D364" t="str">
            <v xml:space="preserve">335.00 0324         </v>
          </cell>
          <cell r="E364">
            <v>335</v>
          </cell>
          <cell r="F364" t="str">
            <v>Miscellaneous Power Plant Equipment</v>
          </cell>
          <cell r="H364">
            <v>417281.14</v>
          </cell>
          <cell r="J364">
            <v>-4030.86</v>
          </cell>
          <cell r="L364">
            <v>413250.28</v>
          </cell>
          <cell r="N364">
            <v>-4060.16</v>
          </cell>
          <cell r="P364">
            <v>409190.12000000005</v>
          </cell>
          <cell r="R364">
            <v>226727</v>
          </cell>
          <cell r="T364">
            <v>1.3024731063465662</v>
          </cell>
          <cell r="V364">
            <v>5409</v>
          </cell>
          <cell r="X364">
            <v>-4030.86</v>
          </cell>
          <cell r="Z364">
            <v>-10</v>
          </cell>
          <cell r="AB364">
            <v>-403.08600000000001</v>
          </cell>
          <cell r="AD364">
            <v>227702.054</v>
          </cell>
          <cell r="AF364">
            <v>1.3024731063465662</v>
          </cell>
          <cell r="AH364">
            <v>5356</v>
          </cell>
          <cell r="AJ364">
            <v>-4060.16</v>
          </cell>
          <cell r="AL364">
            <v>-10</v>
          </cell>
          <cell r="AN364">
            <v>-406.01599999999996</v>
          </cell>
          <cell r="AP364">
            <v>228591.878</v>
          </cell>
        </row>
        <row r="365">
          <cell r="A365" t="str">
            <v xml:space="preserve">336.00 0324         </v>
          </cell>
          <cell r="B365">
            <v>324</v>
          </cell>
          <cell r="C365" t="str">
            <v>ProdTrans</v>
          </cell>
          <cell r="D365" t="str">
            <v xml:space="preserve">336.00 0324         </v>
          </cell>
          <cell r="E365">
            <v>336</v>
          </cell>
          <cell r="F365" t="str">
            <v>Roads, Railroads and Bridges</v>
          </cell>
          <cell r="H365">
            <v>1012079.37</v>
          </cell>
          <cell r="J365">
            <v>-1855.46</v>
          </cell>
          <cell r="L365">
            <v>1010223.91</v>
          </cell>
          <cell r="N365">
            <v>-1885.0000000000002</v>
          </cell>
          <cell r="P365">
            <v>1008338.91</v>
          </cell>
          <cell r="R365">
            <v>189209</v>
          </cell>
          <cell r="T365">
            <v>1.7602557518090929</v>
          </cell>
          <cell r="V365">
            <v>17799</v>
          </cell>
          <cell r="X365">
            <v>-1855.46</v>
          </cell>
          <cell r="Z365">
            <v>-40</v>
          </cell>
          <cell r="AB365">
            <v>-742.18399999999997</v>
          </cell>
          <cell r="AD365">
            <v>204410.356</v>
          </cell>
          <cell r="AF365">
            <v>1.7602557518090929</v>
          </cell>
          <cell r="AH365">
            <v>17766</v>
          </cell>
          <cell r="AJ365">
            <v>-1885.0000000000002</v>
          </cell>
          <cell r="AL365">
            <v>-40</v>
          </cell>
          <cell r="AN365">
            <v>-754.00000000000011</v>
          </cell>
          <cell r="AP365">
            <v>219537.356</v>
          </cell>
        </row>
        <row r="366">
          <cell r="A366">
            <v>0</v>
          </cell>
          <cell r="F366" t="str">
            <v>TOTAL SWIFT</v>
          </cell>
          <cell r="H366">
            <v>98825719.63000001</v>
          </cell>
          <cell r="J366">
            <v>-298620.50000000006</v>
          </cell>
          <cell r="L366">
            <v>98527099.129999995</v>
          </cell>
          <cell r="N366">
            <v>-305134.42000000004</v>
          </cell>
          <cell r="P366">
            <v>98221964.710000008</v>
          </cell>
          <cell r="R366">
            <v>38740052</v>
          </cell>
          <cell r="V366">
            <v>1339541</v>
          </cell>
          <cell r="X366">
            <v>-298620.50000000006</v>
          </cell>
          <cell r="AB366">
            <v>-111822.448</v>
          </cell>
          <cell r="AD366">
            <v>39669150.051999994</v>
          </cell>
          <cell r="AH366">
            <v>1335192</v>
          </cell>
          <cell r="AJ366">
            <v>-305134.42000000004</v>
          </cell>
          <cell r="AN366">
            <v>-114151.75400000003</v>
          </cell>
          <cell r="AP366">
            <v>40585055.877999999</v>
          </cell>
        </row>
        <row r="367">
          <cell r="A367">
            <v>0</v>
          </cell>
        </row>
        <row r="368">
          <cell r="A368">
            <v>0</v>
          </cell>
          <cell r="F368" t="str">
            <v>VIVA NAUGHTON</v>
          </cell>
        </row>
        <row r="369">
          <cell r="A369" t="str">
            <v xml:space="preserve">331.00 0325         </v>
          </cell>
          <cell r="B369">
            <v>325</v>
          </cell>
          <cell r="C369" t="str">
            <v>ProdTrans</v>
          </cell>
          <cell r="D369" t="str">
            <v xml:space="preserve">331.00 0325         </v>
          </cell>
          <cell r="E369">
            <v>331</v>
          </cell>
          <cell r="F369" t="str">
            <v>Structures and Improvements</v>
          </cell>
          <cell r="H369">
            <v>403224.93</v>
          </cell>
          <cell r="J369">
            <v>-894.41</v>
          </cell>
          <cell r="L369">
            <v>402330.52</v>
          </cell>
          <cell r="N369">
            <v>-908.28999999999985</v>
          </cell>
          <cell r="P369">
            <v>401422.23000000004</v>
          </cell>
          <cell r="R369">
            <v>175574</v>
          </cell>
          <cell r="T369">
            <v>1.9792761992696983</v>
          </cell>
          <cell r="V369">
            <v>7972</v>
          </cell>
          <cell r="X369">
            <v>-894.41</v>
          </cell>
          <cell r="Z369">
            <v>-40</v>
          </cell>
          <cell r="AB369">
            <v>-357.76400000000001</v>
          </cell>
          <cell r="AD369">
            <v>182293.826</v>
          </cell>
          <cell r="AF369">
            <v>1.9792761992696983</v>
          </cell>
          <cell r="AH369">
            <v>7954</v>
          </cell>
          <cell r="AJ369">
            <v>-908.28999999999985</v>
          </cell>
          <cell r="AL369">
            <v>-40</v>
          </cell>
          <cell r="AN369">
            <v>-363.31599999999992</v>
          </cell>
          <cell r="AP369">
            <v>188976.22</v>
          </cell>
        </row>
        <row r="370">
          <cell r="A370" t="str">
            <v xml:space="preserve">332.00 0325         </v>
          </cell>
          <cell r="B370">
            <v>325</v>
          </cell>
          <cell r="C370" t="str">
            <v>ProdTrans</v>
          </cell>
          <cell r="D370" t="str">
            <v xml:space="preserve">332.00 0325         </v>
          </cell>
          <cell r="E370">
            <v>332</v>
          </cell>
          <cell r="F370" t="str">
            <v>Reservoirs, Dams and Waterways</v>
          </cell>
          <cell r="H370">
            <v>103506.99</v>
          </cell>
          <cell r="J370">
            <v>-160.92999999999998</v>
          </cell>
          <cell r="L370">
            <v>103346.06000000001</v>
          </cell>
          <cell r="N370">
            <v>-165.18</v>
          </cell>
          <cell r="P370">
            <v>103180.88000000002</v>
          </cell>
          <cell r="R370">
            <v>46360</v>
          </cell>
          <cell r="T370">
            <v>2.012965151576795</v>
          </cell>
          <cell r="V370">
            <v>2082</v>
          </cell>
          <cell r="X370">
            <v>-160.92999999999998</v>
          </cell>
          <cell r="Z370">
            <v>-40</v>
          </cell>
          <cell r="AB370">
            <v>-64.371999999999986</v>
          </cell>
          <cell r="AD370">
            <v>48216.697999999997</v>
          </cell>
          <cell r="AF370">
            <v>2.012965151576795</v>
          </cell>
          <cell r="AH370">
            <v>2079</v>
          </cell>
          <cell r="AJ370">
            <v>-165.18</v>
          </cell>
          <cell r="AL370">
            <v>-40</v>
          </cell>
          <cell r="AN370">
            <v>-66.072000000000003</v>
          </cell>
          <cell r="AP370">
            <v>50064.445999999996</v>
          </cell>
        </row>
        <row r="371">
          <cell r="A371" t="str">
            <v xml:space="preserve">333.00 0325         </v>
          </cell>
          <cell r="B371">
            <v>325</v>
          </cell>
          <cell r="C371" t="str">
            <v>ProdTrans</v>
          </cell>
          <cell r="D371" t="str">
            <v xml:space="preserve">333.00 0325         </v>
          </cell>
          <cell r="E371">
            <v>333</v>
          </cell>
          <cell r="F371" t="str">
            <v>Waterwheels, Turbines and Generators</v>
          </cell>
          <cell r="H371">
            <v>497437.95</v>
          </cell>
          <cell r="J371">
            <v>-1677.45</v>
          </cell>
          <cell r="L371">
            <v>495760.5</v>
          </cell>
          <cell r="N371">
            <v>-1760.31</v>
          </cell>
          <cell r="P371">
            <v>494000.19</v>
          </cell>
          <cell r="R371">
            <v>232298</v>
          </cell>
          <cell r="T371">
            <v>2.0953759186805692</v>
          </cell>
          <cell r="V371">
            <v>10406</v>
          </cell>
          <cell r="X371">
            <v>-1677.45</v>
          </cell>
          <cell r="Z371">
            <v>-40</v>
          </cell>
          <cell r="AB371">
            <v>-670.98</v>
          </cell>
          <cell r="AD371">
            <v>240355.56999999998</v>
          </cell>
          <cell r="AF371">
            <v>2.0953759186805692</v>
          </cell>
          <cell r="AH371">
            <v>10370</v>
          </cell>
          <cell r="AJ371">
            <v>-1760.31</v>
          </cell>
          <cell r="AL371">
            <v>-40</v>
          </cell>
          <cell r="AN371">
            <v>-704.12399999999991</v>
          </cell>
          <cell r="AP371">
            <v>248261.13599999997</v>
          </cell>
        </row>
        <row r="372">
          <cell r="A372" t="str">
            <v xml:space="preserve">334.00 0325         </v>
          </cell>
          <cell r="B372">
            <v>325</v>
          </cell>
          <cell r="C372" t="str">
            <v>ProdTrans</v>
          </cell>
          <cell r="D372" t="str">
            <v xml:space="preserve">334.00 0325         </v>
          </cell>
          <cell r="E372">
            <v>334</v>
          </cell>
          <cell r="F372" t="str">
            <v>Accessory Electric Equipment</v>
          </cell>
          <cell r="H372">
            <v>169721.82</v>
          </cell>
          <cell r="J372">
            <v>-1681.18</v>
          </cell>
          <cell r="L372">
            <v>168040.64</v>
          </cell>
          <cell r="N372">
            <v>-1699.86</v>
          </cell>
          <cell r="P372">
            <v>166340.78000000003</v>
          </cell>
          <cell r="R372">
            <v>71684</v>
          </cell>
          <cell r="T372">
            <v>2.1959334212712647</v>
          </cell>
          <cell r="V372">
            <v>3709</v>
          </cell>
          <cell r="X372">
            <v>-1681.18</v>
          </cell>
          <cell r="Z372">
            <v>-20</v>
          </cell>
          <cell r="AB372">
            <v>-336.23599999999999</v>
          </cell>
          <cell r="AD372">
            <v>73375.584000000003</v>
          </cell>
          <cell r="AF372">
            <v>2.1959334212712647</v>
          </cell>
          <cell r="AH372">
            <v>3671</v>
          </cell>
          <cell r="AJ372">
            <v>-1699.86</v>
          </cell>
          <cell r="AL372">
            <v>-20</v>
          </cell>
          <cell r="AN372">
            <v>-339.97199999999998</v>
          </cell>
          <cell r="AP372">
            <v>75006.752000000008</v>
          </cell>
        </row>
        <row r="373">
          <cell r="A373" t="str">
            <v xml:space="preserve">335.00 0325         </v>
          </cell>
          <cell r="B373">
            <v>325</v>
          </cell>
          <cell r="C373" t="str">
            <v>ProdTrans</v>
          </cell>
          <cell r="D373" t="str">
            <v xml:space="preserve">335.00 0325         </v>
          </cell>
          <cell r="E373">
            <v>335</v>
          </cell>
          <cell r="F373" t="str">
            <v>Miscellaneous Power Plant Equipment</v>
          </cell>
          <cell r="H373">
            <v>20594.259999999998</v>
          </cell>
          <cell r="J373">
            <v>-140.24</v>
          </cell>
          <cell r="L373">
            <v>20454.019999999997</v>
          </cell>
          <cell r="N373">
            <v>-140.97999999999999</v>
          </cell>
          <cell r="P373">
            <v>20313.039999999997</v>
          </cell>
          <cell r="R373">
            <v>8858</v>
          </cell>
          <cell r="T373">
            <v>2.0547580320158709</v>
          </cell>
          <cell r="V373">
            <v>422</v>
          </cell>
          <cell r="X373">
            <v>-140.24</v>
          </cell>
          <cell r="Z373">
            <v>-10</v>
          </cell>
          <cell r="AB373">
            <v>-14.024000000000001</v>
          </cell>
          <cell r="AD373">
            <v>9125.7360000000008</v>
          </cell>
          <cell r="AF373">
            <v>2.0547580320158709</v>
          </cell>
          <cell r="AH373">
            <v>419</v>
          </cell>
          <cell r="AJ373">
            <v>-140.97999999999999</v>
          </cell>
          <cell r="AL373">
            <v>-10</v>
          </cell>
          <cell r="AN373">
            <v>-14.097999999999999</v>
          </cell>
          <cell r="AP373">
            <v>9389.6580000000013</v>
          </cell>
        </row>
        <row r="374">
          <cell r="A374">
            <v>0</v>
          </cell>
          <cell r="F374" t="str">
            <v>TOTAL VIVA NAUGHTON</v>
          </cell>
          <cell r="H374">
            <v>1194485.95</v>
          </cell>
          <cell r="J374">
            <v>-4554.21</v>
          </cell>
          <cell r="L374">
            <v>1189931.7400000002</v>
          </cell>
          <cell r="N374">
            <v>-4674.619999999999</v>
          </cell>
          <cell r="P374">
            <v>1185257.1200000001</v>
          </cell>
          <cell r="R374">
            <v>534774</v>
          </cell>
          <cell r="V374">
            <v>24591</v>
          </cell>
          <cell r="X374">
            <v>-4554.21</v>
          </cell>
          <cell r="AB374">
            <v>-1443.3759999999997</v>
          </cell>
          <cell r="AD374">
            <v>553367.41399999999</v>
          </cell>
          <cell r="AH374">
            <v>24493</v>
          </cell>
          <cell r="AJ374">
            <v>-4674.619999999999</v>
          </cell>
          <cell r="AN374">
            <v>-1487.5819999999997</v>
          </cell>
          <cell r="AP374">
            <v>571698.21200000006</v>
          </cell>
        </row>
        <row r="375">
          <cell r="A375">
            <v>0</v>
          </cell>
        </row>
        <row r="376">
          <cell r="A376">
            <v>0</v>
          </cell>
          <cell r="F376" t="str">
            <v>WALLOWA FALLS</v>
          </cell>
        </row>
        <row r="377">
          <cell r="A377" t="str">
            <v xml:space="preserve">331.00 0326         </v>
          </cell>
          <cell r="B377">
            <v>326</v>
          </cell>
          <cell r="C377" t="str">
            <v>ProdTrans</v>
          </cell>
          <cell r="D377" t="str">
            <v xml:space="preserve">331.00 0326         </v>
          </cell>
          <cell r="E377">
            <v>331</v>
          </cell>
          <cell r="F377" t="str">
            <v>Structures and Improvements</v>
          </cell>
          <cell r="H377">
            <v>112225.05</v>
          </cell>
          <cell r="J377">
            <v>-269.01</v>
          </cell>
          <cell r="L377">
            <v>111956.04000000001</v>
          </cell>
          <cell r="N377">
            <v>-272.92</v>
          </cell>
          <cell r="P377">
            <v>111683.12000000001</v>
          </cell>
          <cell r="R377">
            <v>88911</v>
          </cell>
          <cell r="T377">
            <v>3.9350702748975155</v>
          </cell>
          <cell r="V377">
            <v>4411</v>
          </cell>
          <cell r="X377">
            <v>-269.01</v>
          </cell>
          <cell r="Z377">
            <v>-40</v>
          </cell>
          <cell r="AB377">
            <v>-107.604</v>
          </cell>
          <cell r="AD377">
            <v>92945.385999999999</v>
          </cell>
          <cell r="AF377">
            <v>3.9350702748975155</v>
          </cell>
          <cell r="AH377">
            <v>4400</v>
          </cell>
          <cell r="AJ377">
            <v>-272.92</v>
          </cell>
          <cell r="AL377">
            <v>-40</v>
          </cell>
          <cell r="AN377">
            <v>-109.16800000000001</v>
          </cell>
          <cell r="AP377">
            <v>96963.297999999995</v>
          </cell>
        </row>
        <row r="378">
          <cell r="A378" t="str">
            <v xml:space="preserve">332.00 0326         </v>
          </cell>
          <cell r="B378">
            <v>326</v>
          </cell>
          <cell r="C378" t="str">
            <v>ProdTrans</v>
          </cell>
          <cell r="D378" t="str">
            <v xml:space="preserve">332.00 0326         </v>
          </cell>
          <cell r="E378">
            <v>332</v>
          </cell>
          <cell r="F378" t="str">
            <v>Reservoirs, Dams and Waterways</v>
          </cell>
          <cell r="H378">
            <v>909447.61</v>
          </cell>
          <cell r="J378">
            <v>-1558.0699999999997</v>
          </cell>
          <cell r="L378">
            <v>907889.54</v>
          </cell>
          <cell r="N378">
            <v>-1592.7600000000002</v>
          </cell>
          <cell r="P378">
            <v>906296.78</v>
          </cell>
          <cell r="R378">
            <v>719140</v>
          </cell>
          <cell r="T378">
            <v>4.0049468360564591</v>
          </cell>
          <cell r="V378">
            <v>36392</v>
          </cell>
          <cell r="X378">
            <v>-1558.0699999999997</v>
          </cell>
          <cell r="Z378">
            <v>-40</v>
          </cell>
          <cell r="AB378">
            <v>-623.22799999999984</v>
          </cell>
          <cell r="AD378">
            <v>753350.70200000005</v>
          </cell>
          <cell r="AF378">
            <v>4.0049468360564591</v>
          </cell>
          <cell r="AH378">
            <v>36329</v>
          </cell>
          <cell r="AJ378">
            <v>-1592.7600000000002</v>
          </cell>
          <cell r="AL378">
            <v>-40</v>
          </cell>
          <cell r="AN378">
            <v>-637.10400000000004</v>
          </cell>
          <cell r="AP378">
            <v>787449.83799999999</v>
          </cell>
        </row>
        <row r="379">
          <cell r="A379" t="str">
            <v xml:space="preserve">333.00 0326         </v>
          </cell>
          <cell r="B379">
            <v>326</v>
          </cell>
          <cell r="C379" t="str">
            <v>ProdTrans</v>
          </cell>
          <cell r="D379" t="str">
            <v xml:space="preserve">333.00 0326         </v>
          </cell>
          <cell r="E379">
            <v>333</v>
          </cell>
          <cell r="F379" t="str">
            <v>Waterwheels, Turbines and Generators</v>
          </cell>
          <cell r="H379">
            <v>105583.87</v>
          </cell>
          <cell r="J379">
            <v>-549.29</v>
          </cell>
          <cell r="L379">
            <v>105034.58</v>
          </cell>
          <cell r="N379">
            <v>-564.47</v>
          </cell>
          <cell r="P379">
            <v>104470.11</v>
          </cell>
          <cell r="R379">
            <v>72452</v>
          </cell>
          <cell r="T379">
            <v>2.466890210770154</v>
          </cell>
          <cell r="V379">
            <v>2598</v>
          </cell>
          <cell r="X379">
            <v>-549.29</v>
          </cell>
          <cell r="Z379">
            <v>-40</v>
          </cell>
          <cell r="AB379">
            <v>-219.71599999999998</v>
          </cell>
          <cell r="AD379">
            <v>74280.994000000006</v>
          </cell>
          <cell r="AF379">
            <v>2.466890210770154</v>
          </cell>
          <cell r="AH379">
            <v>2584</v>
          </cell>
          <cell r="AJ379">
            <v>-564.47</v>
          </cell>
          <cell r="AL379">
            <v>-40</v>
          </cell>
          <cell r="AN379">
            <v>-225.78800000000004</v>
          </cell>
          <cell r="AP379">
            <v>76074.736000000004</v>
          </cell>
        </row>
        <row r="380">
          <cell r="A380" t="str">
            <v xml:space="preserve">334.00 0326         </v>
          </cell>
          <cell r="B380">
            <v>326</v>
          </cell>
          <cell r="C380" t="str">
            <v>ProdTrans</v>
          </cell>
          <cell r="D380" t="str">
            <v xml:space="preserve">334.00 0326         </v>
          </cell>
          <cell r="E380">
            <v>334</v>
          </cell>
          <cell r="F380" t="str">
            <v>Accessory Electric Equipment</v>
          </cell>
          <cell r="H380">
            <v>1393215.15</v>
          </cell>
          <cell r="J380">
            <v>-11495.91</v>
          </cell>
          <cell r="L380">
            <v>1381719.24</v>
          </cell>
          <cell r="N380">
            <v>-11737.25</v>
          </cell>
          <cell r="P380">
            <v>1369981.99</v>
          </cell>
          <cell r="R380">
            <v>1040214</v>
          </cell>
          <cell r="T380">
            <v>5.6236456654487563</v>
          </cell>
          <cell r="V380">
            <v>78026</v>
          </cell>
          <cell r="X380">
            <v>-11495.91</v>
          </cell>
          <cell r="Z380">
            <v>-20</v>
          </cell>
          <cell r="AB380">
            <v>-2299.1820000000002</v>
          </cell>
          <cell r="AD380">
            <v>1104444.9080000001</v>
          </cell>
          <cell r="AF380">
            <v>5.6236456654487563</v>
          </cell>
          <cell r="AH380">
            <v>77373</v>
          </cell>
          <cell r="AJ380">
            <v>-11737.25</v>
          </cell>
          <cell r="AL380">
            <v>-20</v>
          </cell>
          <cell r="AN380">
            <v>-2347.4499999999998</v>
          </cell>
          <cell r="AP380">
            <v>1167733.2080000001</v>
          </cell>
        </row>
        <row r="381">
          <cell r="A381" t="str">
            <v xml:space="preserve">336.00 0326         </v>
          </cell>
          <cell r="B381">
            <v>326</v>
          </cell>
          <cell r="C381" t="str">
            <v>ProdTrans</v>
          </cell>
          <cell r="D381" t="str">
            <v xml:space="preserve">336.00 0326         </v>
          </cell>
          <cell r="E381">
            <v>336</v>
          </cell>
          <cell r="F381" t="str">
            <v>Roads, Railroads and Bridges</v>
          </cell>
          <cell r="H381">
            <v>310958.51</v>
          </cell>
          <cell r="J381">
            <v>-605.94000000000005</v>
          </cell>
          <cell r="L381">
            <v>310352.57</v>
          </cell>
          <cell r="N381">
            <v>-614.64</v>
          </cell>
          <cell r="P381">
            <v>309737.93</v>
          </cell>
          <cell r="R381">
            <v>235849</v>
          </cell>
          <cell r="T381">
            <v>5.0770367878734017</v>
          </cell>
          <cell r="V381">
            <v>15772</v>
          </cell>
          <cell r="X381">
            <v>-605.94000000000005</v>
          </cell>
          <cell r="Z381">
            <v>-40</v>
          </cell>
          <cell r="AB381">
            <v>-242.37600000000003</v>
          </cell>
          <cell r="AD381">
            <v>250772.68400000001</v>
          </cell>
          <cell r="AF381">
            <v>5.0770367878734017</v>
          </cell>
          <cell r="AH381">
            <v>15741</v>
          </cell>
          <cell r="AJ381">
            <v>-614.64</v>
          </cell>
          <cell r="AL381">
            <v>-40</v>
          </cell>
          <cell r="AN381">
            <v>-245.85599999999999</v>
          </cell>
          <cell r="AP381">
            <v>265653.18799999997</v>
          </cell>
        </row>
        <row r="382">
          <cell r="A382">
            <v>0</v>
          </cell>
          <cell r="F382" t="str">
            <v>TOTAL WALLOWA FALLS</v>
          </cell>
          <cell r="H382">
            <v>2831430.1899999995</v>
          </cell>
          <cell r="J382">
            <v>-14478.22</v>
          </cell>
          <cell r="L382">
            <v>2816951.97</v>
          </cell>
          <cell r="N382">
            <v>-14782.04</v>
          </cell>
          <cell r="P382">
            <v>2802169.93</v>
          </cell>
          <cell r="R382">
            <v>2156566</v>
          </cell>
          <cell r="V382">
            <v>137199</v>
          </cell>
          <cell r="X382">
            <v>-14478.22</v>
          </cell>
          <cell r="AB382">
            <v>-3492.1060000000002</v>
          </cell>
          <cell r="AD382">
            <v>2275794.6740000001</v>
          </cell>
          <cell r="AH382">
            <v>136427</v>
          </cell>
          <cell r="AJ382">
            <v>-14782.04</v>
          </cell>
          <cell r="AN382">
            <v>-3565.366</v>
          </cell>
          <cell r="AP382">
            <v>2393874.2680000002</v>
          </cell>
        </row>
        <row r="383">
          <cell r="A383">
            <v>0</v>
          </cell>
        </row>
        <row r="384">
          <cell r="A384">
            <v>0</v>
          </cell>
          <cell r="F384" t="str">
            <v>WEBER</v>
          </cell>
        </row>
        <row r="385">
          <cell r="A385" t="str">
            <v xml:space="preserve">331.00 0327         </v>
          </cell>
          <cell r="B385">
            <v>327</v>
          </cell>
          <cell r="C385" t="str">
            <v>ProdTrans</v>
          </cell>
          <cell r="D385" t="str">
            <v xml:space="preserve">331.00 0327         </v>
          </cell>
          <cell r="E385">
            <v>331</v>
          </cell>
          <cell r="F385" t="str">
            <v>Structures and Improvements</v>
          </cell>
          <cell r="H385">
            <v>368302.99</v>
          </cell>
          <cell r="J385">
            <v>-1207.1400000000001</v>
          </cell>
          <cell r="L385">
            <v>367095.85</v>
          </cell>
          <cell r="N385">
            <v>-1223.6500000000001</v>
          </cell>
          <cell r="P385">
            <v>365872.19999999995</v>
          </cell>
          <cell r="R385">
            <v>258763</v>
          </cell>
          <cell r="T385">
            <v>3.2878712336392217</v>
          </cell>
          <cell r="V385">
            <v>12089</v>
          </cell>
          <cell r="X385">
            <v>-1207.1400000000001</v>
          </cell>
          <cell r="Z385">
            <v>-40</v>
          </cell>
          <cell r="AB385">
            <v>-482.85600000000005</v>
          </cell>
          <cell r="AD385">
            <v>269162.00399999996</v>
          </cell>
          <cell r="AF385">
            <v>3.2878712336392217</v>
          </cell>
          <cell r="AH385">
            <v>12050</v>
          </cell>
          <cell r="AJ385">
            <v>-1223.6500000000001</v>
          </cell>
          <cell r="AL385">
            <v>-40</v>
          </cell>
          <cell r="AN385">
            <v>-489.46</v>
          </cell>
          <cell r="AP385">
            <v>279498.89399999991</v>
          </cell>
        </row>
        <row r="386">
          <cell r="A386" t="str">
            <v xml:space="preserve">332.00 0327         </v>
          </cell>
          <cell r="B386">
            <v>327</v>
          </cell>
          <cell r="C386" t="str">
            <v>ProdTrans</v>
          </cell>
          <cell r="D386" t="str">
            <v xml:space="preserve">332.00 0327         </v>
          </cell>
          <cell r="E386">
            <v>332</v>
          </cell>
          <cell r="F386" t="str">
            <v>Reservoirs, Dams and Waterways</v>
          </cell>
          <cell r="H386">
            <v>1358944.18</v>
          </cell>
          <cell r="J386">
            <v>-4737.329999999999</v>
          </cell>
          <cell r="L386">
            <v>1354206.8499999999</v>
          </cell>
          <cell r="N386">
            <v>-4829.4800000000005</v>
          </cell>
          <cell r="P386">
            <v>1349377.3699999999</v>
          </cell>
          <cell r="R386">
            <v>931858</v>
          </cell>
          <cell r="T386">
            <v>2.9196347226350046</v>
          </cell>
          <cell r="V386">
            <v>39607</v>
          </cell>
          <cell r="X386">
            <v>-4737.329999999999</v>
          </cell>
          <cell r="Z386">
            <v>-40</v>
          </cell>
          <cell r="AB386">
            <v>-1894.9319999999996</v>
          </cell>
          <cell r="AD386">
            <v>964832.73800000001</v>
          </cell>
          <cell r="AF386">
            <v>2.9196347226350046</v>
          </cell>
          <cell r="AH386">
            <v>39467</v>
          </cell>
          <cell r="AJ386">
            <v>-4829.4800000000005</v>
          </cell>
          <cell r="AL386">
            <v>-40</v>
          </cell>
          <cell r="AN386">
            <v>-1931.7920000000001</v>
          </cell>
          <cell r="AP386">
            <v>997538.46600000001</v>
          </cell>
        </row>
        <row r="387">
          <cell r="A387" t="str">
            <v xml:space="preserve">333.00 0327         </v>
          </cell>
          <cell r="B387">
            <v>327</v>
          </cell>
          <cell r="C387" t="str">
            <v>ProdTrans</v>
          </cell>
          <cell r="D387" t="str">
            <v xml:space="preserve">333.00 0327         </v>
          </cell>
          <cell r="E387">
            <v>333</v>
          </cell>
          <cell r="F387" t="str">
            <v>Waterwheels, Turbines and Generators</v>
          </cell>
          <cell r="H387">
            <v>904665.2</v>
          </cell>
          <cell r="J387">
            <v>-3585.5099999999998</v>
          </cell>
          <cell r="L387">
            <v>901079.69</v>
          </cell>
          <cell r="N387">
            <v>-3716.3000000000006</v>
          </cell>
          <cell r="P387">
            <v>897363.3899999999</v>
          </cell>
          <cell r="R387">
            <v>592171</v>
          </cell>
          <cell r="T387">
            <v>3.7694999138193035</v>
          </cell>
          <cell r="V387">
            <v>34034</v>
          </cell>
          <cell r="X387">
            <v>-3585.5099999999998</v>
          </cell>
          <cell r="Z387">
            <v>-40</v>
          </cell>
          <cell r="AB387">
            <v>-1434.204</v>
          </cell>
          <cell r="AD387">
            <v>621185.28599999996</v>
          </cell>
          <cell r="AF387">
            <v>3.7694999138193035</v>
          </cell>
          <cell r="AH387">
            <v>33896</v>
          </cell>
          <cell r="AJ387">
            <v>-3716.3000000000006</v>
          </cell>
          <cell r="AL387">
            <v>-40</v>
          </cell>
          <cell r="AN387">
            <v>-1486.5200000000002</v>
          </cell>
          <cell r="AP387">
            <v>649878.4659999999</v>
          </cell>
        </row>
        <row r="388">
          <cell r="A388" t="str">
            <v xml:space="preserve">334.00 0327         </v>
          </cell>
          <cell r="B388">
            <v>327</v>
          </cell>
          <cell r="C388" t="str">
            <v>ProdTrans</v>
          </cell>
          <cell r="D388" t="str">
            <v xml:space="preserve">334.00 0327         </v>
          </cell>
          <cell r="E388">
            <v>334</v>
          </cell>
          <cell r="F388" t="str">
            <v>Accessory Electric Equipment</v>
          </cell>
          <cell r="H388">
            <v>253737.73</v>
          </cell>
          <cell r="J388">
            <v>-1481.46</v>
          </cell>
          <cell r="L388">
            <v>252256.27000000002</v>
          </cell>
          <cell r="N388">
            <v>-1625</v>
          </cell>
          <cell r="P388">
            <v>250631.27000000002</v>
          </cell>
          <cell r="R388">
            <v>71575</v>
          </cell>
          <cell r="T388">
            <v>3.5732580842125987</v>
          </cell>
          <cell r="V388">
            <v>9040</v>
          </cell>
          <cell r="X388">
            <v>-1481.46</v>
          </cell>
          <cell r="Z388">
            <v>-20</v>
          </cell>
          <cell r="AB388">
            <v>-296.29200000000003</v>
          </cell>
          <cell r="AD388">
            <v>78837.247999999992</v>
          </cell>
          <cell r="AF388">
            <v>3.5732580842125987</v>
          </cell>
          <cell r="AH388">
            <v>8985</v>
          </cell>
          <cell r="AJ388">
            <v>-1625</v>
          </cell>
          <cell r="AL388">
            <v>-20</v>
          </cell>
          <cell r="AN388">
            <v>-325</v>
          </cell>
          <cell r="AP388">
            <v>85872.247999999992</v>
          </cell>
        </row>
        <row r="389">
          <cell r="A389" t="str">
            <v xml:space="preserve">335.00 0327         </v>
          </cell>
          <cell r="B389">
            <v>327</v>
          </cell>
          <cell r="C389" t="str">
            <v>ProdTrans</v>
          </cell>
          <cell r="D389" t="str">
            <v xml:space="preserve">335.00 0327         </v>
          </cell>
          <cell r="E389">
            <v>335</v>
          </cell>
          <cell r="F389" t="str">
            <v>Miscellaneous Power Plant Equipment</v>
          </cell>
          <cell r="H389">
            <v>22270.09</v>
          </cell>
          <cell r="J389">
            <v>-153.48000000000002</v>
          </cell>
          <cell r="L389">
            <v>22116.61</v>
          </cell>
          <cell r="N389">
            <v>-154.32</v>
          </cell>
          <cell r="P389">
            <v>21962.29</v>
          </cell>
          <cell r="R389">
            <v>14643</v>
          </cell>
          <cell r="T389">
            <v>3.861252220228776</v>
          </cell>
          <cell r="V389">
            <v>857</v>
          </cell>
          <cell r="X389">
            <v>-153.48000000000002</v>
          </cell>
          <cell r="Z389">
            <v>-10</v>
          </cell>
          <cell r="AB389">
            <v>-15.348000000000003</v>
          </cell>
          <cell r="AD389">
            <v>15331.172</v>
          </cell>
          <cell r="AF389">
            <v>3.861252220228776</v>
          </cell>
          <cell r="AH389">
            <v>851</v>
          </cell>
          <cell r="AJ389">
            <v>-154.32</v>
          </cell>
          <cell r="AL389">
            <v>-10</v>
          </cell>
          <cell r="AN389">
            <v>-15.431999999999999</v>
          </cell>
          <cell r="AP389">
            <v>16012.42</v>
          </cell>
        </row>
        <row r="390">
          <cell r="A390" t="str">
            <v xml:space="preserve">336.00 0327         </v>
          </cell>
          <cell r="B390">
            <v>327</v>
          </cell>
          <cell r="C390" t="str">
            <v>ProdTrans</v>
          </cell>
          <cell r="D390" t="str">
            <v xml:space="preserve">336.00 0327         </v>
          </cell>
          <cell r="E390">
            <v>336</v>
          </cell>
          <cell r="F390" t="str">
            <v>Roads, Railroads and Bridges</v>
          </cell>
          <cell r="H390">
            <v>39856.53</v>
          </cell>
          <cell r="J390">
            <v>-78.72</v>
          </cell>
          <cell r="L390">
            <v>39777.81</v>
          </cell>
          <cell r="N390">
            <v>-79.849999999999994</v>
          </cell>
          <cell r="P390">
            <v>39697.96</v>
          </cell>
          <cell r="R390">
            <v>24646</v>
          </cell>
          <cell r="T390">
            <v>4.595721467672182</v>
          </cell>
          <cell r="V390">
            <v>1830</v>
          </cell>
          <cell r="X390">
            <v>-78.72</v>
          </cell>
          <cell r="Z390">
            <v>-40</v>
          </cell>
          <cell r="AB390">
            <v>-31.488000000000003</v>
          </cell>
          <cell r="AD390">
            <v>26365.791999999998</v>
          </cell>
          <cell r="AF390">
            <v>4.595721467672182</v>
          </cell>
          <cell r="AH390">
            <v>1826</v>
          </cell>
          <cell r="AJ390">
            <v>-79.849999999999994</v>
          </cell>
          <cell r="AL390">
            <v>-40</v>
          </cell>
          <cell r="AN390">
            <v>-31.94</v>
          </cell>
          <cell r="AP390">
            <v>28080.002</v>
          </cell>
        </row>
        <row r="391">
          <cell r="A391">
            <v>0</v>
          </cell>
          <cell r="F391" t="str">
            <v>TOTAL WEBER</v>
          </cell>
          <cell r="H391">
            <v>2947776.7199999997</v>
          </cell>
          <cell r="J391">
            <v>-11243.639999999998</v>
          </cell>
          <cell r="L391">
            <v>2936533.0799999996</v>
          </cell>
          <cell r="N391">
            <v>-11628.600000000002</v>
          </cell>
          <cell r="P391">
            <v>2924904.48</v>
          </cell>
          <cell r="R391">
            <v>1893656</v>
          </cell>
          <cell r="V391">
            <v>97457</v>
          </cell>
          <cell r="X391">
            <v>-11243.639999999998</v>
          </cell>
          <cell r="AB391">
            <v>-4155.12</v>
          </cell>
          <cell r="AD391">
            <v>1975714.2399999998</v>
          </cell>
          <cell r="AH391">
            <v>97075</v>
          </cell>
          <cell r="AJ391">
            <v>-11628.600000000002</v>
          </cell>
          <cell r="AN391">
            <v>-4280.1439999999993</v>
          </cell>
          <cell r="AP391">
            <v>2056880.4959999998</v>
          </cell>
        </row>
        <row r="392">
          <cell r="A392">
            <v>0</v>
          </cell>
        </row>
        <row r="393">
          <cell r="A393">
            <v>0</v>
          </cell>
          <cell r="F393" t="str">
            <v>YALE</v>
          </cell>
        </row>
        <row r="394">
          <cell r="A394" t="str">
            <v xml:space="preserve">330.20 0328         </v>
          </cell>
          <cell r="B394">
            <v>328</v>
          </cell>
          <cell r="C394" t="str">
            <v>ProdTrans</v>
          </cell>
          <cell r="D394" t="str">
            <v xml:space="preserve">330.20 0328         </v>
          </cell>
          <cell r="E394">
            <v>330.2</v>
          </cell>
          <cell r="F394" t="str">
            <v>Land Rights</v>
          </cell>
          <cell r="H394">
            <v>761579.86</v>
          </cell>
          <cell r="J394">
            <v>0</v>
          </cell>
          <cell r="L394">
            <v>761579.86</v>
          </cell>
          <cell r="N394">
            <v>0</v>
          </cell>
          <cell r="P394">
            <v>761579.86</v>
          </cell>
          <cell r="R394">
            <v>478924</v>
          </cell>
          <cell r="T394">
            <v>1.0379638383360907</v>
          </cell>
          <cell r="V394">
            <v>7905</v>
          </cell>
          <cell r="X394">
            <v>0</v>
          </cell>
          <cell r="Z394">
            <v>0</v>
          </cell>
          <cell r="AB394">
            <v>0</v>
          </cell>
          <cell r="AD394">
            <v>486829</v>
          </cell>
          <cell r="AF394">
            <v>1.0379638383360907</v>
          </cell>
          <cell r="AH394">
            <v>7905</v>
          </cell>
          <cell r="AJ394">
            <v>0</v>
          </cell>
          <cell r="AL394">
            <v>0</v>
          </cell>
          <cell r="AN394">
            <v>0</v>
          </cell>
          <cell r="AP394">
            <v>494734</v>
          </cell>
        </row>
        <row r="395">
          <cell r="A395" t="str">
            <v xml:space="preserve">331.00 0328         </v>
          </cell>
          <cell r="B395">
            <v>328</v>
          </cell>
          <cell r="C395" t="str">
            <v>ProdTrans</v>
          </cell>
          <cell r="D395" t="str">
            <v xml:space="preserve">331.00 0328         </v>
          </cell>
          <cell r="E395">
            <v>331</v>
          </cell>
          <cell r="F395" t="str">
            <v>Structures and Improvements</v>
          </cell>
          <cell r="H395">
            <v>7680924.5599999996</v>
          </cell>
          <cell r="J395">
            <v>-19407.510000000002</v>
          </cell>
          <cell r="L395">
            <v>7661517.0499999998</v>
          </cell>
          <cell r="N395">
            <v>-19692.299999999992</v>
          </cell>
          <cell r="P395">
            <v>7641824.75</v>
          </cell>
          <cell r="R395">
            <v>2877974</v>
          </cell>
          <cell r="T395">
            <v>1.5325235151839924</v>
          </cell>
          <cell r="V395">
            <v>117563</v>
          </cell>
          <cell r="X395">
            <v>-19407.510000000002</v>
          </cell>
          <cell r="Z395">
            <v>-40</v>
          </cell>
          <cell r="AB395">
            <v>-7763.0040000000017</v>
          </cell>
          <cell r="AD395">
            <v>2968366.486</v>
          </cell>
          <cell r="AF395">
            <v>1.5325235151839924</v>
          </cell>
          <cell r="AH395">
            <v>117264</v>
          </cell>
          <cell r="AJ395">
            <v>-19692.299999999992</v>
          </cell>
          <cell r="AL395">
            <v>-40</v>
          </cell>
          <cell r="AN395">
            <v>-7876.9199999999964</v>
          </cell>
          <cell r="AP395">
            <v>3058061.2660000003</v>
          </cell>
        </row>
        <row r="396">
          <cell r="A396" t="str">
            <v xml:space="preserve">332.00 0328         </v>
          </cell>
          <cell r="B396">
            <v>328</v>
          </cell>
          <cell r="C396" t="str">
            <v>ProdTrans</v>
          </cell>
          <cell r="D396" t="str">
            <v xml:space="preserve">332.00 0328         </v>
          </cell>
          <cell r="E396">
            <v>332</v>
          </cell>
          <cell r="F396" t="str">
            <v>Reservoirs, Dams and Waterways</v>
          </cell>
          <cell r="H396">
            <v>27653817.170000002</v>
          </cell>
          <cell r="J396">
            <v>-94029.87000000001</v>
          </cell>
          <cell r="L396">
            <v>27559787.300000001</v>
          </cell>
          <cell r="N396">
            <v>-95922.210000000021</v>
          </cell>
          <cell r="P396">
            <v>27463865.09</v>
          </cell>
          <cell r="R396">
            <v>17340072</v>
          </cell>
          <cell r="T396">
            <v>1.1266153946555395</v>
          </cell>
          <cell r="V396">
            <v>311022</v>
          </cell>
          <cell r="X396">
            <v>-94029.87000000001</v>
          </cell>
          <cell r="Z396">
            <v>-40</v>
          </cell>
          <cell r="AB396">
            <v>-37611.948000000004</v>
          </cell>
          <cell r="AD396">
            <v>17519452.182</v>
          </cell>
          <cell r="AF396">
            <v>1.1266153946555395</v>
          </cell>
          <cell r="AH396">
            <v>309952</v>
          </cell>
          <cell r="AJ396">
            <v>-95922.210000000021</v>
          </cell>
          <cell r="AL396">
            <v>-40</v>
          </cell>
          <cell r="AN396">
            <v>-38368.884000000005</v>
          </cell>
          <cell r="AP396">
            <v>17695113.088</v>
          </cell>
        </row>
        <row r="397">
          <cell r="A397" t="str">
            <v xml:space="preserve">333.00 0328         </v>
          </cell>
          <cell r="B397">
            <v>328</v>
          </cell>
          <cell r="C397" t="str">
            <v>ProdTrans</v>
          </cell>
          <cell r="D397" t="str">
            <v xml:space="preserve">333.00 0328         </v>
          </cell>
          <cell r="E397">
            <v>333</v>
          </cell>
          <cell r="F397" t="str">
            <v>Waterwheels, Turbines and Generators</v>
          </cell>
          <cell r="H397">
            <v>10698063.15</v>
          </cell>
          <cell r="J397">
            <v>-63958.44</v>
          </cell>
          <cell r="L397">
            <v>10634104.710000001</v>
          </cell>
          <cell r="N397">
            <v>-65372.32</v>
          </cell>
          <cell r="P397">
            <v>10568732.390000001</v>
          </cell>
          <cell r="R397">
            <v>5320770</v>
          </cell>
          <cell r="T397">
            <v>1.614981096069287</v>
          </cell>
          <cell r="V397">
            <v>172255</v>
          </cell>
          <cell r="X397">
            <v>-63958.44</v>
          </cell>
          <cell r="Z397">
            <v>-40</v>
          </cell>
          <cell r="AB397">
            <v>-25583.376</v>
          </cell>
          <cell r="AD397">
            <v>5403483.1839999994</v>
          </cell>
          <cell r="AF397">
            <v>1.614981096069287</v>
          </cell>
          <cell r="AH397">
            <v>171211</v>
          </cell>
          <cell r="AJ397">
            <v>-65372.32</v>
          </cell>
          <cell r="AL397">
            <v>-40</v>
          </cell>
          <cell r="AN397">
            <v>-26148.928</v>
          </cell>
          <cell r="AP397">
            <v>5483172.9359999988</v>
          </cell>
        </row>
        <row r="398">
          <cell r="A398" t="str">
            <v xml:space="preserve">334.00 0328         </v>
          </cell>
          <cell r="B398">
            <v>328</v>
          </cell>
          <cell r="C398" t="str">
            <v>ProdTrans</v>
          </cell>
          <cell r="D398" t="str">
            <v xml:space="preserve">334.00 0328         </v>
          </cell>
          <cell r="E398">
            <v>334</v>
          </cell>
          <cell r="F398" t="str">
            <v>Accessory Electric Equipment</v>
          </cell>
          <cell r="H398">
            <v>3586772.18</v>
          </cell>
          <cell r="J398">
            <v>-32193.97</v>
          </cell>
          <cell r="L398">
            <v>3554578.21</v>
          </cell>
          <cell r="N398">
            <v>-32702.660000000003</v>
          </cell>
          <cell r="P398">
            <v>3521875.55</v>
          </cell>
          <cell r="R398">
            <v>1205844</v>
          </cell>
          <cell r="T398">
            <v>2.1548669183784277</v>
          </cell>
          <cell r="V398">
            <v>76943</v>
          </cell>
          <cell r="X398">
            <v>-32193.97</v>
          </cell>
          <cell r="Z398">
            <v>-20</v>
          </cell>
          <cell r="AB398">
            <v>-6438.7939999999999</v>
          </cell>
          <cell r="AD398">
            <v>1244154.236</v>
          </cell>
          <cell r="AF398">
            <v>2.1548669183784277</v>
          </cell>
          <cell r="AH398">
            <v>76244</v>
          </cell>
          <cell r="AJ398">
            <v>-32702.660000000003</v>
          </cell>
          <cell r="AL398">
            <v>-20</v>
          </cell>
          <cell r="AN398">
            <v>-6540.5320000000011</v>
          </cell>
          <cell r="AP398">
            <v>1281155.0440000002</v>
          </cell>
        </row>
        <row r="399">
          <cell r="A399" t="str">
            <v xml:space="preserve">335.00 0328         </v>
          </cell>
          <cell r="B399">
            <v>328</v>
          </cell>
          <cell r="C399" t="str">
            <v>ProdTrans</v>
          </cell>
          <cell r="D399" t="str">
            <v xml:space="preserve">335.00 0328         </v>
          </cell>
          <cell r="E399">
            <v>335</v>
          </cell>
          <cell r="F399" t="str">
            <v>Miscellaneous Power Plant Equipment</v>
          </cell>
          <cell r="H399">
            <v>546858.96</v>
          </cell>
          <cell r="J399">
            <v>-5972.1100000000006</v>
          </cell>
          <cell r="L399">
            <v>540886.85</v>
          </cell>
          <cell r="N399">
            <v>-6014.25</v>
          </cell>
          <cell r="P399">
            <v>534872.6</v>
          </cell>
          <cell r="R399">
            <v>314609</v>
          </cell>
          <cell r="T399">
            <v>1.2426546856251177</v>
          </cell>
          <cell r="V399">
            <v>6758</v>
          </cell>
          <cell r="X399">
            <v>-5972.1100000000006</v>
          </cell>
          <cell r="Z399">
            <v>-10</v>
          </cell>
          <cell r="AB399">
            <v>-597.21100000000001</v>
          </cell>
          <cell r="AD399">
            <v>314797.679</v>
          </cell>
          <cell r="AF399">
            <v>1.2426546856251177</v>
          </cell>
          <cell r="AH399">
            <v>6684</v>
          </cell>
          <cell r="AJ399">
            <v>-6014.25</v>
          </cell>
          <cell r="AL399">
            <v>-10</v>
          </cell>
          <cell r="AN399">
            <v>-601.42499999999995</v>
          </cell>
          <cell r="AP399">
            <v>314866.00400000002</v>
          </cell>
        </row>
        <row r="400">
          <cell r="A400" t="str">
            <v xml:space="preserve">336.00 0328         </v>
          </cell>
          <cell r="B400">
            <v>328</v>
          </cell>
          <cell r="C400" t="str">
            <v>ProdTrans</v>
          </cell>
          <cell r="D400" t="str">
            <v xml:space="preserve">336.00 0328         </v>
          </cell>
          <cell r="E400">
            <v>336</v>
          </cell>
          <cell r="F400" t="str">
            <v>Roads, Railroads and Bridges</v>
          </cell>
          <cell r="H400">
            <v>1439462.47</v>
          </cell>
          <cell r="J400">
            <v>-2941.1200000000003</v>
          </cell>
          <cell r="L400">
            <v>1436521.3499999999</v>
          </cell>
          <cell r="N400">
            <v>-2984.4900000000007</v>
          </cell>
          <cell r="P400">
            <v>1433536.8599999999</v>
          </cell>
          <cell r="R400">
            <v>423930</v>
          </cell>
          <cell r="T400">
            <v>2.0195218426372139</v>
          </cell>
          <cell r="V400">
            <v>29041</v>
          </cell>
          <cell r="X400">
            <v>-2941.1200000000003</v>
          </cell>
          <cell r="Z400">
            <v>-40</v>
          </cell>
          <cell r="AB400">
            <v>-1176.4480000000001</v>
          </cell>
          <cell r="AD400">
            <v>448853.43200000003</v>
          </cell>
          <cell r="AF400">
            <v>2.0195218426372139</v>
          </cell>
          <cell r="AH400">
            <v>28981</v>
          </cell>
          <cell r="AJ400">
            <v>-2984.4900000000007</v>
          </cell>
          <cell r="AL400">
            <v>-40</v>
          </cell>
          <cell r="AN400">
            <v>-1193.7960000000003</v>
          </cell>
          <cell r="AP400">
            <v>473656.14600000007</v>
          </cell>
        </row>
        <row r="401">
          <cell r="A401">
            <v>0</v>
          </cell>
          <cell r="F401" t="str">
            <v>TOTAL YALE</v>
          </cell>
          <cell r="H401">
            <v>52367478.350000001</v>
          </cell>
          <cell r="J401">
            <v>-218503.02000000002</v>
          </cell>
          <cell r="L401">
            <v>52148975.330000006</v>
          </cell>
          <cell r="N401">
            <v>-222688.23</v>
          </cell>
          <cell r="P401">
            <v>51926287.100000001</v>
          </cell>
          <cell r="R401">
            <v>27962123</v>
          </cell>
          <cell r="V401">
            <v>721487</v>
          </cell>
          <cell r="X401">
            <v>-218503.02000000002</v>
          </cell>
          <cell r="AB401">
            <v>-79170.781000000003</v>
          </cell>
          <cell r="AD401">
            <v>28385936.199000005</v>
          </cell>
          <cell r="AH401">
            <v>718241</v>
          </cell>
          <cell r="AJ401">
            <v>-222688.23</v>
          </cell>
          <cell r="AN401">
            <v>-80730.485000000015</v>
          </cell>
          <cell r="AP401">
            <v>28800758.484000001</v>
          </cell>
        </row>
        <row r="402">
          <cell r="A402">
            <v>0</v>
          </cell>
        </row>
        <row r="403">
          <cell r="A403">
            <v>0</v>
          </cell>
          <cell r="F403" t="str">
            <v>HYDRO DECOMMISSIONING RESERVE</v>
          </cell>
          <cell r="Z403" t="str">
            <v>a</v>
          </cell>
          <cell r="AL403" t="str">
            <v>a</v>
          </cell>
        </row>
        <row r="404">
          <cell r="A404">
            <v>0</v>
          </cell>
        </row>
        <row r="405">
          <cell r="A405">
            <v>0</v>
          </cell>
          <cell r="F405" t="str">
            <v>TOTAL HYDRAULIC PRODUCTION</v>
          </cell>
          <cell r="H405">
            <v>697877989.23999989</v>
          </cell>
          <cell r="J405">
            <v>-3764106.7100000014</v>
          </cell>
          <cell r="L405">
            <v>694113882.53000009</v>
          </cell>
          <cell r="N405">
            <v>-1816961.87</v>
          </cell>
          <cell r="P405">
            <v>692296920.65999997</v>
          </cell>
          <cell r="R405">
            <v>252658873</v>
          </cell>
          <cell r="V405">
            <v>19011287</v>
          </cell>
          <cell r="X405">
            <v>-3764106.7100000014</v>
          </cell>
          <cell r="AB405">
            <v>-632171.84499999997</v>
          </cell>
          <cell r="AD405">
            <v>267273881.4449999</v>
          </cell>
          <cell r="AH405">
            <v>18894248</v>
          </cell>
          <cell r="AJ405">
            <v>-1816961.87</v>
          </cell>
          <cell r="AN405">
            <v>-647660.34999999986</v>
          </cell>
          <cell r="AP405">
            <v>283703507.22499996</v>
          </cell>
        </row>
        <row r="406">
          <cell r="A406">
            <v>0</v>
          </cell>
        </row>
        <row r="407">
          <cell r="A407">
            <v>0</v>
          </cell>
        </row>
        <row r="408">
          <cell r="A408">
            <v>0</v>
          </cell>
          <cell r="E408" t="str">
            <v>OTHER PRODUCTION PLANT</v>
          </cell>
        </row>
        <row r="409">
          <cell r="A409">
            <v>0</v>
          </cell>
        </row>
        <row r="410">
          <cell r="A410">
            <v>0</v>
          </cell>
          <cell r="F410" t="str">
            <v>CHEHALIS</v>
          </cell>
        </row>
        <row r="411">
          <cell r="A411" t="str">
            <v xml:space="preserve">341.00 0401         </v>
          </cell>
          <cell r="B411">
            <v>401</v>
          </cell>
          <cell r="C411" t="str">
            <v>ProdTrans</v>
          </cell>
          <cell r="D411" t="str">
            <v xml:space="preserve">341.00 0401         </v>
          </cell>
          <cell r="E411">
            <v>341</v>
          </cell>
          <cell r="F411" t="str">
            <v>Structures and Improvements</v>
          </cell>
          <cell r="H411">
            <v>23264895.84</v>
          </cell>
          <cell r="J411">
            <v>-1013.96</v>
          </cell>
          <cell r="L411">
            <v>23263881.879999999</v>
          </cell>
          <cell r="N411">
            <v>-1413.9099999999999</v>
          </cell>
          <cell r="P411">
            <v>23262467.969999999</v>
          </cell>
          <cell r="R411">
            <v>4770678</v>
          </cell>
          <cell r="T411">
            <v>2.52</v>
          </cell>
          <cell r="V411">
            <v>586263</v>
          </cell>
          <cell r="X411">
            <v>-1013.96</v>
          </cell>
          <cell r="Z411">
            <v>-5</v>
          </cell>
          <cell r="AB411">
            <v>-50.698</v>
          </cell>
          <cell r="AD411">
            <v>5355876.3420000002</v>
          </cell>
          <cell r="AF411">
            <v>2.52</v>
          </cell>
          <cell r="AH411">
            <v>586232</v>
          </cell>
          <cell r="AJ411">
            <v>-1413.9099999999999</v>
          </cell>
          <cell r="AL411">
            <v>-5</v>
          </cell>
          <cell r="AN411">
            <v>-70.695499999999996</v>
          </cell>
          <cell r="AP411">
            <v>5940623.7364999996</v>
          </cell>
        </row>
        <row r="412">
          <cell r="A412" t="str">
            <v xml:space="preserve">342.00 0401         </v>
          </cell>
          <cell r="B412">
            <v>401</v>
          </cell>
          <cell r="C412" t="str">
            <v>ProdTrans</v>
          </cell>
          <cell r="D412" t="str">
            <v xml:space="preserve">342.00 0401         </v>
          </cell>
          <cell r="E412">
            <v>342</v>
          </cell>
          <cell r="F412" t="str">
            <v>Fuel Holders, Producers and Accessories</v>
          </cell>
          <cell r="H412">
            <v>1597345.52</v>
          </cell>
          <cell r="J412">
            <v>-5418.41</v>
          </cell>
          <cell r="L412">
            <v>1591927.11</v>
          </cell>
          <cell r="N412">
            <v>-5751.98</v>
          </cell>
          <cell r="P412">
            <v>1586175.1300000001</v>
          </cell>
          <cell r="R412">
            <v>334616</v>
          </cell>
          <cell r="T412">
            <v>2.52</v>
          </cell>
          <cell r="V412">
            <v>40185</v>
          </cell>
          <cell r="X412">
            <v>-5418.41</v>
          </cell>
          <cell r="Z412">
            <v>0</v>
          </cell>
          <cell r="AB412">
            <v>0</v>
          </cell>
          <cell r="AD412">
            <v>369382.59</v>
          </cell>
          <cell r="AF412">
            <v>2.52</v>
          </cell>
          <cell r="AH412">
            <v>40044</v>
          </cell>
          <cell r="AJ412">
            <v>-5751.98</v>
          </cell>
          <cell r="AL412">
            <v>0</v>
          </cell>
          <cell r="AN412">
            <v>0</v>
          </cell>
          <cell r="AP412">
            <v>403674.61000000004</v>
          </cell>
        </row>
        <row r="413">
          <cell r="A413" t="str">
            <v xml:space="preserve">343.00 0401         </v>
          </cell>
          <cell r="B413">
            <v>401</v>
          </cell>
          <cell r="C413" t="str">
            <v>ProdTrans</v>
          </cell>
          <cell r="D413" t="str">
            <v xml:space="preserve">343.00 0401         </v>
          </cell>
          <cell r="E413">
            <v>343</v>
          </cell>
          <cell r="F413" t="str">
            <v>Prime Movers</v>
          </cell>
          <cell r="H413">
            <v>191561490.22</v>
          </cell>
          <cell r="J413">
            <v>-1674621.71</v>
          </cell>
          <cell r="L413">
            <v>189886868.50999999</v>
          </cell>
          <cell r="N413">
            <v>-1718894.34</v>
          </cell>
          <cell r="P413">
            <v>188167974.16999999</v>
          </cell>
          <cell r="R413">
            <v>35475369</v>
          </cell>
          <cell r="T413">
            <v>2.52</v>
          </cell>
          <cell r="V413">
            <v>4806249</v>
          </cell>
          <cell r="X413">
            <v>-1674621.71</v>
          </cell>
          <cell r="Z413">
            <v>-5</v>
          </cell>
          <cell r="AB413">
            <v>-83731.085500000001</v>
          </cell>
          <cell r="AD413">
            <v>38523265.204499997</v>
          </cell>
          <cell r="AF413">
            <v>2.52</v>
          </cell>
          <cell r="AH413">
            <v>4763491</v>
          </cell>
          <cell r="AJ413">
            <v>-1718894.34</v>
          </cell>
          <cell r="AL413">
            <v>-5</v>
          </cell>
          <cell r="AN413">
            <v>-85944.717000000004</v>
          </cell>
          <cell r="AP413">
            <v>41481917.147499993</v>
          </cell>
        </row>
        <row r="414">
          <cell r="A414" t="str">
            <v xml:space="preserve">344.00 0401         </v>
          </cell>
          <cell r="B414">
            <v>401</v>
          </cell>
          <cell r="C414" t="str">
            <v>ProdTrans</v>
          </cell>
          <cell r="D414" t="str">
            <v xml:space="preserve">344.00 0401         </v>
          </cell>
          <cell r="E414">
            <v>344</v>
          </cell>
          <cell r="F414" t="str">
            <v>Generators</v>
          </cell>
          <cell r="H414">
            <v>82787184.680000007</v>
          </cell>
          <cell r="J414">
            <v>-280132.88999999996</v>
          </cell>
          <cell r="L414">
            <v>82507051.790000007</v>
          </cell>
          <cell r="N414">
            <v>-297386.27</v>
          </cell>
          <cell r="P414">
            <v>82209665.520000011</v>
          </cell>
          <cell r="R414">
            <v>17586081</v>
          </cell>
          <cell r="T414">
            <v>2.52</v>
          </cell>
          <cell r="V414">
            <v>2082707</v>
          </cell>
          <cell r="X414">
            <v>-280132.88999999996</v>
          </cell>
          <cell r="Z414">
            <v>-5</v>
          </cell>
          <cell r="AB414">
            <v>-14006.644499999997</v>
          </cell>
          <cell r="AD414">
            <v>19374648.465500001</v>
          </cell>
          <cell r="AF414">
            <v>2.52</v>
          </cell>
          <cell r="AH414">
            <v>2075431</v>
          </cell>
          <cell r="AJ414">
            <v>-297386.27</v>
          </cell>
          <cell r="AL414">
            <v>-5</v>
          </cell>
          <cell r="AN414">
            <v>-14869.3135</v>
          </cell>
          <cell r="AP414">
            <v>21137823.882000003</v>
          </cell>
        </row>
        <row r="415">
          <cell r="A415" t="str">
            <v xml:space="preserve">345.00 0401         </v>
          </cell>
          <cell r="B415">
            <v>401</v>
          </cell>
          <cell r="C415" t="str">
            <v>ProdTrans</v>
          </cell>
          <cell r="D415" t="str">
            <v xml:space="preserve">345.00 0401         </v>
          </cell>
          <cell r="E415">
            <v>345</v>
          </cell>
          <cell r="F415" t="str">
            <v>Accessory Electric Equipment</v>
          </cell>
          <cell r="H415">
            <v>39232856.310000002</v>
          </cell>
          <cell r="J415">
            <v>-22175.720000000005</v>
          </cell>
          <cell r="L415">
            <v>39210680.590000004</v>
          </cell>
          <cell r="N415">
            <v>-24277.93</v>
          </cell>
          <cell r="P415">
            <v>39186402.660000004</v>
          </cell>
          <cell r="R415">
            <v>7969692</v>
          </cell>
          <cell r="T415">
            <v>2.52</v>
          </cell>
          <cell r="V415">
            <v>988389</v>
          </cell>
          <cell r="X415">
            <v>-22175.720000000005</v>
          </cell>
          <cell r="Z415">
            <v>-2</v>
          </cell>
          <cell r="AB415">
            <v>-443.51440000000008</v>
          </cell>
          <cell r="AD415">
            <v>8935461.7655999996</v>
          </cell>
          <cell r="AF415">
            <v>2.52</v>
          </cell>
          <cell r="AH415">
            <v>987803</v>
          </cell>
          <cell r="AJ415">
            <v>-24277.93</v>
          </cell>
          <cell r="AL415">
            <v>-2</v>
          </cell>
          <cell r="AN415">
            <v>-485.55860000000001</v>
          </cell>
          <cell r="AP415">
            <v>9898501.2770000007</v>
          </cell>
        </row>
        <row r="416">
          <cell r="A416" t="str">
            <v xml:space="preserve">346.00 0401         </v>
          </cell>
          <cell r="B416">
            <v>401</v>
          </cell>
          <cell r="C416" t="str">
            <v>ProdTrans</v>
          </cell>
          <cell r="D416" t="str">
            <v xml:space="preserve">346.00 0401         </v>
          </cell>
          <cell r="E416">
            <v>346</v>
          </cell>
          <cell r="F416" t="str">
            <v>Miscellaneous Power Plant Equipment</v>
          </cell>
          <cell r="H416">
            <v>3239885.55</v>
          </cell>
          <cell r="J416">
            <v>-2483.86</v>
          </cell>
          <cell r="L416">
            <v>3237401.69</v>
          </cell>
          <cell r="N416">
            <v>-2784.49</v>
          </cell>
          <cell r="P416">
            <v>3234617.1999999997</v>
          </cell>
          <cell r="R416">
            <v>670002</v>
          </cell>
          <cell r="T416">
            <v>2.52</v>
          </cell>
          <cell r="V416">
            <v>81614</v>
          </cell>
          <cell r="X416">
            <v>-2483.86</v>
          </cell>
          <cell r="Z416">
            <v>0</v>
          </cell>
          <cell r="AB416">
            <v>0</v>
          </cell>
          <cell r="AD416">
            <v>749132.14</v>
          </cell>
          <cell r="AF416">
            <v>2.52</v>
          </cell>
          <cell r="AH416">
            <v>81547</v>
          </cell>
          <cell r="AJ416">
            <v>-2784.49</v>
          </cell>
          <cell r="AL416">
            <v>0</v>
          </cell>
          <cell r="AN416">
            <v>0</v>
          </cell>
          <cell r="AP416">
            <v>827894.65</v>
          </cell>
        </row>
        <row r="417">
          <cell r="A417">
            <v>0</v>
          </cell>
          <cell r="F417" t="str">
            <v>TOTAL CHEHALIS</v>
          </cell>
          <cell r="H417">
            <v>341683658.12</v>
          </cell>
          <cell r="J417">
            <v>-1985846.55</v>
          </cell>
          <cell r="L417">
            <v>339697811.56999999</v>
          </cell>
          <cell r="N417">
            <v>-2050508.92</v>
          </cell>
          <cell r="P417">
            <v>337647302.64999998</v>
          </cell>
          <cell r="R417">
            <v>66806438</v>
          </cell>
          <cell r="V417">
            <v>8585407</v>
          </cell>
          <cell r="X417">
            <v>-1985846.55</v>
          </cell>
          <cell r="AB417">
            <v>-98231.9424</v>
          </cell>
          <cell r="AD417">
            <v>73307766.507599995</v>
          </cell>
          <cell r="AH417">
            <v>8534548</v>
          </cell>
          <cell r="AJ417">
            <v>-2050508.92</v>
          </cell>
          <cell r="AN417">
            <v>-101370.28460000001</v>
          </cell>
          <cell r="AP417">
            <v>79690435.303000003</v>
          </cell>
        </row>
        <row r="418">
          <cell r="A418">
            <v>0</v>
          </cell>
        </row>
        <row r="419">
          <cell r="A419">
            <v>0</v>
          </cell>
          <cell r="F419" t="str">
            <v>CURRANT CREEK</v>
          </cell>
        </row>
        <row r="420">
          <cell r="A420" t="str">
            <v xml:space="preserve">341.00 0402         </v>
          </cell>
          <cell r="B420">
            <v>402</v>
          </cell>
          <cell r="C420" t="str">
            <v>ProdTrans</v>
          </cell>
          <cell r="D420" t="str">
            <v xml:space="preserve">341.00 0402         </v>
          </cell>
          <cell r="E420">
            <v>341</v>
          </cell>
          <cell r="F420" t="str">
            <v>Structures and Improvements</v>
          </cell>
          <cell r="H420">
            <v>44110651.130000003</v>
          </cell>
          <cell r="J420">
            <v>-790.4799999999999</v>
          </cell>
          <cell r="L420">
            <v>44109860.650000006</v>
          </cell>
          <cell r="N420">
            <v>-1253.28</v>
          </cell>
          <cell r="P420">
            <v>44108607.370000005</v>
          </cell>
          <cell r="R420">
            <v>7483195</v>
          </cell>
          <cell r="T420">
            <v>2.57</v>
          </cell>
          <cell r="V420">
            <v>1133634</v>
          </cell>
          <cell r="X420">
            <v>-790.4799999999999</v>
          </cell>
          <cell r="Z420">
            <v>-5</v>
          </cell>
          <cell r="AB420">
            <v>-39.523999999999994</v>
          </cell>
          <cell r="AD420">
            <v>8615998.9959999993</v>
          </cell>
          <cell r="AF420">
            <v>2.57</v>
          </cell>
          <cell r="AH420">
            <v>1133607</v>
          </cell>
          <cell r="AJ420">
            <v>-1253.28</v>
          </cell>
          <cell r="AL420">
            <v>-5</v>
          </cell>
          <cell r="AN420">
            <v>-62.663999999999994</v>
          </cell>
          <cell r="AP420">
            <v>9748290.0519999992</v>
          </cell>
        </row>
        <row r="421">
          <cell r="A421" t="str">
            <v xml:space="preserve">342.00 0402         </v>
          </cell>
          <cell r="B421">
            <v>402</v>
          </cell>
          <cell r="C421" t="str">
            <v>ProdTrans</v>
          </cell>
          <cell r="D421" t="str">
            <v xml:space="preserve">342.00 0402         </v>
          </cell>
          <cell r="E421">
            <v>342</v>
          </cell>
          <cell r="F421" t="str">
            <v>Fuel Holders, Producers and Accessories</v>
          </cell>
          <cell r="H421">
            <v>3299735.22</v>
          </cell>
          <cell r="J421">
            <v>-9847.0300000000007</v>
          </cell>
          <cell r="L421">
            <v>3289888.1900000004</v>
          </cell>
          <cell r="N421">
            <v>-10470.549999999999</v>
          </cell>
          <cell r="P421">
            <v>3279417.6400000006</v>
          </cell>
          <cell r="R421">
            <v>572985</v>
          </cell>
          <cell r="T421">
            <v>2.66</v>
          </cell>
          <cell r="V421">
            <v>87642</v>
          </cell>
          <cell r="X421">
            <v>-9847.0300000000007</v>
          </cell>
          <cell r="Z421">
            <v>0</v>
          </cell>
          <cell r="AB421">
            <v>0</v>
          </cell>
          <cell r="AD421">
            <v>650779.97</v>
          </cell>
          <cell r="AF421">
            <v>2.66</v>
          </cell>
          <cell r="AH421">
            <v>87372</v>
          </cell>
          <cell r="AJ421">
            <v>-10470.549999999999</v>
          </cell>
          <cell r="AL421">
            <v>0</v>
          </cell>
          <cell r="AN421">
            <v>0</v>
          </cell>
          <cell r="AP421">
            <v>727681.41999999993</v>
          </cell>
        </row>
        <row r="422">
          <cell r="A422" t="str">
            <v xml:space="preserve">343.00 0402         </v>
          </cell>
          <cell r="B422">
            <v>402</v>
          </cell>
          <cell r="C422" t="str">
            <v>ProdTrans</v>
          </cell>
          <cell r="D422" t="str">
            <v xml:space="preserve">343.00 0402         </v>
          </cell>
          <cell r="E422">
            <v>343</v>
          </cell>
          <cell r="F422" t="str">
            <v>Prime Movers</v>
          </cell>
          <cell r="H422">
            <v>183388912.16999999</v>
          </cell>
          <cell r="J422">
            <v>-1484291.22</v>
          </cell>
          <cell r="L422">
            <v>181904620.94999999</v>
          </cell>
          <cell r="N422">
            <v>-1526776.7000000002</v>
          </cell>
          <cell r="P422">
            <v>180377844.25</v>
          </cell>
          <cell r="R422">
            <v>26903906</v>
          </cell>
          <cell r="T422">
            <v>2.67</v>
          </cell>
          <cell r="V422">
            <v>4876669</v>
          </cell>
          <cell r="X422">
            <v>-1484291.22</v>
          </cell>
          <cell r="Z422">
            <v>-5</v>
          </cell>
          <cell r="AB422">
            <v>-74214.561000000002</v>
          </cell>
          <cell r="AD422">
            <v>30222069.219000001</v>
          </cell>
          <cell r="AF422">
            <v>2.67</v>
          </cell>
          <cell r="AH422">
            <v>4836471</v>
          </cell>
          <cell r="AJ422">
            <v>-1526776.7000000002</v>
          </cell>
          <cell r="AL422">
            <v>-5</v>
          </cell>
          <cell r="AN422">
            <v>-76338.835000000006</v>
          </cell>
          <cell r="AP422">
            <v>33455424.683999997</v>
          </cell>
        </row>
        <row r="423">
          <cell r="A423" t="str">
            <v xml:space="preserve">344.00 0402         </v>
          </cell>
          <cell r="B423">
            <v>402</v>
          </cell>
          <cell r="C423" t="str">
            <v>ProdTrans</v>
          </cell>
          <cell r="D423" t="str">
            <v xml:space="preserve">344.00 0402         </v>
          </cell>
          <cell r="E423">
            <v>344</v>
          </cell>
          <cell r="F423" t="str">
            <v>Generators</v>
          </cell>
          <cell r="H423">
            <v>75958925.689999998</v>
          </cell>
          <cell r="J423">
            <v>-217318.3</v>
          </cell>
          <cell r="L423">
            <v>75741607.390000001</v>
          </cell>
          <cell r="N423">
            <v>-231206.67</v>
          </cell>
          <cell r="P423">
            <v>75510400.719999999</v>
          </cell>
          <cell r="R423">
            <v>12270691</v>
          </cell>
          <cell r="T423">
            <v>2.58</v>
          </cell>
          <cell r="V423">
            <v>1956937</v>
          </cell>
          <cell r="X423">
            <v>-217318.3</v>
          </cell>
          <cell r="Z423">
            <v>-5</v>
          </cell>
          <cell r="AB423">
            <v>-10865.915000000001</v>
          </cell>
          <cell r="AD423">
            <v>13999443.785</v>
          </cell>
          <cell r="AF423">
            <v>2.58</v>
          </cell>
          <cell r="AH423">
            <v>1951151</v>
          </cell>
          <cell r="AJ423">
            <v>-231206.67</v>
          </cell>
          <cell r="AL423">
            <v>-5</v>
          </cell>
          <cell r="AN423">
            <v>-11560.333500000001</v>
          </cell>
          <cell r="AP423">
            <v>15707827.781500001</v>
          </cell>
        </row>
        <row r="424">
          <cell r="A424" t="str">
            <v xml:space="preserve">345.00 0402         </v>
          </cell>
          <cell r="B424">
            <v>402</v>
          </cell>
          <cell r="C424" t="str">
            <v>ProdTrans</v>
          </cell>
          <cell r="D424" t="str">
            <v xml:space="preserve">345.00 0402         </v>
          </cell>
          <cell r="E424">
            <v>345</v>
          </cell>
          <cell r="F424" t="str">
            <v>Accessory Electric Equipment</v>
          </cell>
          <cell r="H424">
            <v>42401824.549999997</v>
          </cell>
          <cell r="J424">
            <v>-18923.879999999997</v>
          </cell>
          <cell r="L424">
            <v>42382900.669999994</v>
          </cell>
          <cell r="N424">
            <v>-20961.289999999997</v>
          </cell>
          <cell r="P424">
            <v>42361939.379999995</v>
          </cell>
          <cell r="R424">
            <v>6842125</v>
          </cell>
          <cell r="T424">
            <v>2.57</v>
          </cell>
          <cell r="V424">
            <v>1089484</v>
          </cell>
          <cell r="X424">
            <v>-18923.879999999997</v>
          </cell>
          <cell r="Z424">
            <v>-2</v>
          </cell>
          <cell r="AB424">
            <v>-378.47759999999994</v>
          </cell>
          <cell r="AD424">
            <v>7912306.6424000002</v>
          </cell>
          <cell r="AF424">
            <v>2.57</v>
          </cell>
          <cell r="AH424">
            <v>1088971</v>
          </cell>
          <cell r="AJ424">
            <v>-20961.289999999997</v>
          </cell>
          <cell r="AL424">
            <v>-2</v>
          </cell>
          <cell r="AN424">
            <v>-419.22579999999994</v>
          </cell>
          <cell r="AP424">
            <v>8979897.126600001</v>
          </cell>
        </row>
        <row r="425">
          <cell r="A425" t="str">
            <v xml:space="preserve">346.00 0402         </v>
          </cell>
          <cell r="B425">
            <v>402</v>
          </cell>
          <cell r="C425" t="str">
            <v>ProdTrans</v>
          </cell>
          <cell r="D425" t="str">
            <v xml:space="preserve">346.00 0402         </v>
          </cell>
          <cell r="E425">
            <v>346</v>
          </cell>
          <cell r="F425" t="str">
            <v>Miscellaneous Power Plant Equipment</v>
          </cell>
          <cell r="H425">
            <v>2969761.75</v>
          </cell>
          <cell r="J425">
            <v>-1838.55</v>
          </cell>
          <cell r="L425">
            <v>2967923.2</v>
          </cell>
          <cell r="N425">
            <v>-2057.48</v>
          </cell>
          <cell r="P425">
            <v>2965865.72</v>
          </cell>
          <cell r="R425">
            <v>520979</v>
          </cell>
          <cell r="T425">
            <v>2.57</v>
          </cell>
          <cell r="V425">
            <v>76299</v>
          </cell>
          <cell r="X425">
            <v>-1838.55</v>
          </cell>
          <cell r="Z425">
            <v>0</v>
          </cell>
          <cell r="AB425">
            <v>0</v>
          </cell>
          <cell r="AD425">
            <v>595439.44999999995</v>
          </cell>
          <cell r="AF425">
            <v>2.57</v>
          </cell>
          <cell r="AH425">
            <v>76249</v>
          </cell>
          <cell r="AJ425">
            <v>-2057.48</v>
          </cell>
          <cell r="AL425">
            <v>0</v>
          </cell>
          <cell r="AN425">
            <v>0</v>
          </cell>
          <cell r="AP425">
            <v>669630.97</v>
          </cell>
        </row>
        <row r="426">
          <cell r="A426">
            <v>0</v>
          </cell>
          <cell r="F426" t="str">
            <v>TOTAL CURRANT CREEK</v>
          </cell>
          <cell r="H426">
            <v>352129810.50999999</v>
          </cell>
          <cell r="J426">
            <v>-1733009.46</v>
          </cell>
          <cell r="L426">
            <v>350396801.05000001</v>
          </cell>
          <cell r="N426">
            <v>-1792725.9700000002</v>
          </cell>
          <cell r="P426">
            <v>348604075.08000004</v>
          </cell>
          <cell r="R426">
            <v>54593881</v>
          </cell>
          <cell r="V426">
            <v>9220665</v>
          </cell>
          <cell r="X426">
            <v>-1733009.46</v>
          </cell>
          <cell r="AB426">
            <v>-85498.477599999998</v>
          </cell>
          <cell r="AD426">
            <v>61996038.062399998</v>
          </cell>
          <cell r="AH426">
            <v>9173821</v>
          </cell>
          <cell r="AJ426">
            <v>-1792725.9700000002</v>
          </cell>
          <cell r="AN426">
            <v>-88381.058300000019</v>
          </cell>
          <cell r="AP426">
            <v>69288752.034099996</v>
          </cell>
        </row>
        <row r="427">
          <cell r="A427">
            <v>0</v>
          </cell>
        </row>
        <row r="428">
          <cell r="A428">
            <v>0</v>
          </cell>
          <cell r="F428" t="str">
            <v>HERMISTON</v>
          </cell>
        </row>
        <row r="429">
          <cell r="A429" t="str">
            <v xml:space="preserve">341.00 0403         </v>
          </cell>
          <cell r="B429">
            <v>403</v>
          </cell>
          <cell r="C429" t="str">
            <v>ProdTrans</v>
          </cell>
          <cell r="D429" t="str">
            <v xml:space="preserve">341.00 0403         </v>
          </cell>
          <cell r="E429">
            <v>341</v>
          </cell>
          <cell r="F429" t="str">
            <v>Structures and Improvements</v>
          </cell>
          <cell r="H429">
            <v>12844996.02</v>
          </cell>
          <cell r="J429">
            <v>-3593.08</v>
          </cell>
          <cell r="L429">
            <v>12841402.939999999</v>
          </cell>
          <cell r="N429">
            <v>-4361.8099999999995</v>
          </cell>
          <cell r="P429">
            <v>12837041.129999999</v>
          </cell>
          <cell r="R429">
            <v>4318895</v>
          </cell>
          <cell r="T429">
            <v>2.69</v>
          </cell>
          <cell r="V429">
            <v>345482</v>
          </cell>
          <cell r="X429">
            <v>-3593.08</v>
          </cell>
          <cell r="Z429">
            <v>-5</v>
          </cell>
          <cell r="AB429">
            <v>-179.65400000000002</v>
          </cell>
          <cell r="AD429">
            <v>4660604.2659999998</v>
          </cell>
          <cell r="AF429">
            <v>2.69</v>
          </cell>
          <cell r="AH429">
            <v>345375</v>
          </cell>
          <cell r="AJ429">
            <v>-4361.8099999999995</v>
          </cell>
          <cell r="AL429">
            <v>-5</v>
          </cell>
          <cell r="AN429">
            <v>-218.09049999999996</v>
          </cell>
          <cell r="AP429">
            <v>5001399.3655000003</v>
          </cell>
        </row>
        <row r="430">
          <cell r="A430" t="str">
            <v xml:space="preserve">342.00 0403         </v>
          </cell>
          <cell r="B430">
            <v>403</v>
          </cell>
          <cell r="C430" t="str">
            <v>ProdTrans</v>
          </cell>
          <cell r="D430" t="str">
            <v xml:space="preserve">342.00 0403         </v>
          </cell>
          <cell r="E430">
            <v>342</v>
          </cell>
          <cell r="F430" t="str">
            <v>Fuel Holders, Producers and Accessories</v>
          </cell>
          <cell r="H430">
            <v>25321.62</v>
          </cell>
          <cell r="J430">
            <v>-132.16999999999999</v>
          </cell>
          <cell r="L430">
            <v>25189.45</v>
          </cell>
          <cell r="N430">
            <v>-139.58000000000001</v>
          </cell>
          <cell r="P430">
            <v>25049.87</v>
          </cell>
          <cell r="R430">
            <v>8889</v>
          </cell>
          <cell r="T430">
            <v>2.72</v>
          </cell>
          <cell r="V430">
            <v>687</v>
          </cell>
          <cell r="X430">
            <v>-132.16999999999999</v>
          </cell>
          <cell r="Z430">
            <v>0</v>
          </cell>
          <cell r="AB430">
            <v>0</v>
          </cell>
          <cell r="AD430">
            <v>9443.83</v>
          </cell>
          <cell r="AF430">
            <v>2.72</v>
          </cell>
          <cell r="AH430">
            <v>683</v>
          </cell>
          <cell r="AJ430">
            <v>-139.58000000000001</v>
          </cell>
          <cell r="AL430">
            <v>0</v>
          </cell>
          <cell r="AN430">
            <v>0</v>
          </cell>
          <cell r="AP430">
            <v>9987.25</v>
          </cell>
        </row>
        <row r="431">
          <cell r="A431" t="str">
            <v xml:space="preserve">343.00 0403         </v>
          </cell>
          <cell r="B431">
            <v>403</v>
          </cell>
          <cell r="C431" t="str">
            <v>ProdTrans</v>
          </cell>
          <cell r="D431" t="str">
            <v xml:space="preserve">343.00 0403         </v>
          </cell>
          <cell r="E431">
            <v>343</v>
          </cell>
          <cell r="F431" t="str">
            <v>Prime Movers</v>
          </cell>
          <cell r="H431">
            <v>107253896.88</v>
          </cell>
          <cell r="J431">
            <v>-1135296.5199999996</v>
          </cell>
          <cell r="L431">
            <v>106118600.36</v>
          </cell>
          <cell r="N431">
            <v>-1165789.96</v>
          </cell>
          <cell r="P431">
            <v>104952810.40000001</v>
          </cell>
          <cell r="R431">
            <v>31307539</v>
          </cell>
          <cell r="T431">
            <v>2.85</v>
          </cell>
          <cell r="V431">
            <v>3040558</v>
          </cell>
          <cell r="X431">
            <v>-1135296.5199999996</v>
          </cell>
          <cell r="Z431">
            <v>-5</v>
          </cell>
          <cell r="AB431">
            <v>-56764.825999999979</v>
          </cell>
          <cell r="AD431">
            <v>33156035.653999999</v>
          </cell>
          <cell r="AF431">
            <v>2.85</v>
          </cell>
          <cell r="AH431">
            <v>3007768</v>
          </cell>
          <cell r="AJ431">
            <v>-1165789.96</v>
          </cell>
          <cell r="AL431">
            <v>-5</v>
          </cell>
          <cell r="AN431">
            <v>-58289.498</v>
          </cell>
          <cell r="AP431">
            <v>34939724.195999995</v>
          </cell>
        </row>
        <row r="432">
          <cell r="A432" t="str">
            <v xml:space="preserve">344.00 0403         </v>
          </cell>
          <cell r="B432">
            <v>403</v>
          </cell>
          <cell r="C432" t="str">
            <v>ProdTrans</v>
          </cell>
          <cell r="D432" t="str">
            <v xml:space="preserve">344.00 0403         </v>
          </cell>
          <cell r="E432">
            <v>344</v>
          </cell>
          <cell r="F432" t="str">
            <v>Generators</v>
          </cell>
          <cell r="H432">
            <v>40074379.619999997</v>
          </cell>
          <cell r="J432">
            <v>-202055.55000000002</v>
          </cell>
          <cell r="L432">
            <v>39872324.07</v>
          </cell>
          <cell r="N432">
            <v>-213451.19999999998</v>
          </cell>
          <cell r="P432">
            <v>39658872.869999997</v>
          </cell>
          <cell r="R432">
            <v>13702379</v>
          </cell>
          <cell r="T432">
            <v>2.7</v>
          </cell>
          <cell r="V432">
            <v>1079280</v>
          </cell>
          <cell r="X432">
            <v>-202055.55000000002</v>
          </cell>
          <cell r="Z432">
            <v>-5</v>
          </cell>
          <cell r="AB432">
            <v>-10102.777500000002</v>
          </cell>
          <cell r="AD432">
            <v>14569500.672499999</v>
          </cell>
          <cell r="AF432">
            <v>2.7</v>
          </cell>
          <cell r="AH432">
            <v>1073671</v>
          </cell>
          <cell r="AJ432">
            <v>-213451.19999999998</v>
          </cell>
          <cell r="AL432">
            <v>-5</v>
          </cell>
          <cell r="AN432">
            <v>-10672.56</v>
          </cell>
          <cell r="AP432">
            <v>15419047.9125</v>
          </cell>
        </row>
        <row r="433">
          <cell r="A433" t="str">
            <v xml:space="preserve">345.00 0403         </v>
          </cell>
          <cell r="B433">
            <v>403</v>
          </cell>
          <cell r="C433" t="str">
            <v>ProdTrans</v>
          </cell>
          <cell r="D433" t="str">
            <v xml:space="preserve">345.00 0403         </v>
          </cell>
          <cell r="E433">
            <v>345</v>
          </cell>
          <cell r="F433" t="str">
            <v>Accessory Electric Equipment</v>
          </cell>
          <cell r="H433">
            <v>9115252.9600000009</v>
          </cell>
          <cell r="J433">
            <v>-10036.85</v>
          </cell>
          <cell r="L433">
            <v>9105216.1100000013</v>
          </cell>
          <cell r="N433">
            <v>-10848.82</v>
          </cell>
          <cell r="P433">
            <v>9094367.290000001</v>
          </cell>
          <cell r="R433">
            <v>3189999</v>
          </cell>
          <cell r="T433">
            <v>2.65</v>
          </cell>
          <cell r="V433">
            <v>241421</v>
          </cell>
          <cell r="X433">
            <v>-10036.85</v>
          </cell>
          <cell r="Z433">
            <v>-2</v>
          </cell>
          <cell r="AB433">
            <v>-200.73699999999999</v>
          </cell>
          <cell r="AD433">
            <v>3421182.4129999997</v>
          </cell>
          <cell r="AF433">
            <v>2.65</v>
          </cell>
          <cell r="AH433">
            <v>241144</v>
          </cell>
          <cell r="AJ433">
            <v>-10848.82</v>
          </cell>
          <cell r="AL433">
            <v>-2</v>
          </cell>
          <cell r="AN433">
            <v>-216.97639999999998</v>
          </cell>
          <cell r="AP433">
            <v>3651260.6165999998</v>
          </cell>
        </row>
        <row r="434">
          <cell r="A434" t="str">
            <v xml:space="preserve">346.00 0403         </v>
          </cell>
          <cell r="B434">
            <v>403</v>
          </cell>
          <cell r="C434" t="str">
            <v>ProdTrans</v>
          </cell>
          <cell r="D434" t="str">
            <v xml:space="preserve">346.00 0403         </v>
          </cell>
          <cell r="E434">
            <v>346</v>
          </cell>
          <cell r="F434" t="str">
            <v>Miscellaneous Power Plant Equipment</v>
          </cell>
          <cell r="H434">
            <v>497343.1</v>
          </cell>
          <cell r="J434">
            <v>-809.78</v>
          </cell>
          <cell r="L434">
            <v>496533.31999999995</v>
          </cell>
          <cell r="N434">
            <v>-886.21</v>
          </cell>
          <cell r="P434">
            <v>495647.10999999993</v>
          </cell>
          <cell r="R434">
            <v>175766</v>
          </cell>
          <cell r="T434">
            <v>2.65</v>
          </cell>
          <cell r="V434">
            <v>13169</v>
          </cell>
          <cell r="X434">
            <v>-809.78</v>
          </cell>
          <cell r="Z434">
            <v>0</v>
          </cell>
          <cell r="AB434">
            <v>0</v>
          </cell>
          <cell r="AD434">
            <v>188125.22</v>
          </cell>
          <cell r="AF434">
            <v>2.65</v>
          </cell>
          <cell r="AH434">
            <v>13146</v>
          </cell>
          <cell r="AJ434">
            <v>-886.21</v>
          </cell>
          <cell r="AL434">
            <v>0</v>
          </cell>
          <cell r="AN434">
            <v>0</v>
          </cell>
          <cell r="AP434">
            <v>200385.01</v>
          </cell>
        </row>
        <row r="435">
          <cell r="A435">
            <v>0</v>
          </cell>
          <cell r="F435" t="str">
            <v>TOTAL HERMISTON</v>
          </cell>
          <cell r="H435">
            <v>169811190.19999999</v>
          </cell>
          <cell r="J435">
            <v>-1351923.9499999997</v>
          </cell>
          <cell r="L435">
            <v>168459266.25</v>
          </cell>
          <cell r="N435">
            <v>-1395477.5799999998</v>
          </cell>
          <cell r="P435">
            <v>167063788.67000002</v>
          </cell>
          <cell r="R435">
            <v>52703467</v>
          </cell>
          <cell r="V435">
            <v>4720597</v>
          </cell>
          <cell r="X435">
            <v>-1351923.9499999997</v>
          </cell>
          <cell r="AB435">
            <v>-67247.994499999972</v>
          </cell>
          <cell r="AD435">
            <v>56004892.055500001</v>
          </cell>
          <cell r="AH435">
            <v>4681787</v>
          </cell>
          <cell r="AJ435">
            <v>-1395477.5799999998</v>
          </cell>
          <cell r="AN435">
            <v>-69397.124899999995</v>
          </cell>
          <cell r="AP435">
            <v>59221804.350599997</v>
          </cell>
        </row>
        <row r="436">
          <cell r="A436">
            <v>0</v>
          </cell>
        </row>
        <row r="437">
          <cell r="A437">
            <v>0</v>
          </cell>
          <cell r="F437" t="str">
            <v>LAKE SIDE</v>
          </cell>
        </row>
        <row r="438">
          <cell r="A438" t="str">
            <v xml:space="preserve">341.00 0404         </v>
          </cell>
          <cell r="B438">
            <v>404</v>
          </cell>
          <cell r="C438" t="str">
            <v>ProdTrans</v>
          </cell>
          <cell r="D438" t="str">
            <v xml:space="preserve">341.00 0404         </v>
          </cell>
          <cell r="E438">
            <v>341</v>
          </cell>
          <cell r="F438" t="str">
            <v>Structures and Improvements</v>
          </cell>
          <cell r="H438">
            <v>27840392.370000001</v>
          </cell>
          <cell r="J438">
            <v>-151.81</v>
          </cell>
          <cell r="L438">
            <v>27840240.560000002</v>
          </cell>
          <cell r="N438">
            <v>-303.36</v>
          </cell>
          <cell r="P438">
            <v>27839937.200000003</v>
          </cell>
          <cell r="R438">
            <v>1796212</v>
          </cell>
          <cell r="T438">
            <v>2.58</v>
          </cell>
          <cell r="V438">
            <v>718280</v>
          </cell>
          <cell r="X438">
            <v>-151.81</v>
          </cell>
          <cell r="Z438">
            <v>-5</v>
          </cell>
          <cell r="AB438">
            <v>-7.5904999999999996</v>
          </cell>
          <cell r="AD438">
            <v>2514332.5995</v>
          </cell>
          <cell r="AF438">
            <v>2.58</v>
          </cell>
          <cell r="AH438">
            <v>718274</v>
          </cell>
          <cell r="AJ438">
            <v>-303.36</v>
          </cell>
          <cell r="AL438">
            <v>-5</v>
          </cell>
          <cell r="AN438">
            <v>-15.168000000000001</v>
          </cell>
          <cell r="AP438">
            <v>3232288.0715000001</v>
          </cell>
        </row>
        <row r="439">
          <cell r="A439" t="str">
            <v xml:space="preserve">342.00 0404         </v>
          </cell>
          <cell r="B439">
            <v>404</v>
          </cell>
          <cell r="C439" t="str">
            <v>ProdTrans</v>
          </cell>
          <cell r="D439" t="str">
            <v xml:space="preserve">342.00 0404         </v>
          </cell>
          <cell r="E439">
            <v>342</v>
          </cell>
          <cell r="F439" t="str">
            <v>Fuel Holders, Producers and Accessories</v>
          </cell>
          <cell r="H439">
            <v>3502124</v>
          </cell>
          <cell r="J439">
            <v>-9169.7099999999991</v>
          </cell>
          <cell r="L439">
            <v>3492954.29</v>
          </cell>
          <cell r="N439">
            <v>-9767.07</v>
          </cell>
          <cell r="P439">
            <v>3483187.22</v>
          </cell>
          <cell r="R439">
            <v>228130</v>
          </cell>
          <cell r="T439">
            <v>2.58</v>
          </cell>
          <cell r="V439">
            <v>90237</v>
          </cell>
          <cell r="X439">
            <v>-9169.7099999999991</v>
          </cell>
          <cell r="Z439">
            <v>0</v>
          </cell>
          <cell r="AB439">
            <v>0</v>
          </cell>
          <cell r="AD439">
            <v>309197.28999999998</v>
          </cell>
          <cell r="AF439">
            <v>2.58</v>
          </cell>
          <cell r="AH439">
            <v>89992</v>
          </cell>
          <cell r="AJ439">
            <v>-9767.07</v>
          </cell>
          <cell r="AL439">
            <v>0</v>
          </cell>
          <cell r="AN439">
            <v>0</v>
          </cell>
          <cell r="AP439">
            <v>389422.22</v>
          </cell>
        </row>
        <row r="440">
          <cell r="A440" t="str">
            <v xml:space="preserve">343.00 0404         </v>
          </cell>
          <cell r="B440">
            <v>404</v>
          </cell>
          <cell r="C440" t="str">
            <v>ProdTrans</v>
          </cell>
          <cell r="D440" t="str">
            <v xml:space="preserve">343.00 0404         </v>
          </cell>
          <cell r="E440">
            <v>343</v>
          </cell>
          <cell r="F440" t="str">
            <v>Prime Movers</v>
          </cell>
          <cell r="H440">
            <v>178617105.44</v>
          </cell>
          <cell r="J440">
            <v>-1378407.5400000003</v>
          </cell>
          <cell r="L440">
            <v>177238697.90000001</v>
          </cell>
          <cell r="N440">
            <v>-1419731.2499999998</v>
          </cell>
          <cell r="P440">
            <v>175818966.65000001</v>
          </cell>
          <cell r="R440">
            <v>10639577</v>
          </cell>
          <cell r="T440">
            <v>2.58</v>
          </cell>
          <cell r="V440">
            <v>4590540</v>
          </cell>
          <cell r="X440">
            <v>-1378407.5400000003</v>
          </cell>
          <cell r="Z440">
            <v>-5</v>
          </cell>
          <cell r="AB440">
            <v>-68920.377000000008</v>
          </cell>
          <cell r="AD440">
            <v>13782789.082999999</v>
          </cell>
          <cell r="AF440">
            <v>2.58</v>
          </cell>
          <cell r="AH440">
            <v>4554444</v>
          </cell>
          <cell r="AJ440">
            <v>-1419731.2499999998</v>
          </cell>
          <cell r="AL440">
            <v>-5</v>
          </cell>
          <cell r="AN440">
            <v>-70986.562499999985</v>
          </cell>
          <cell r="AP440">
            <v>16846515.270499997</v>
          </cell>
        </row>
        <row r="441">
          <cell r="A441" t="str">
            <v xml:space="preserve">344.00 0404         </v>
          </cell>
          <cell r="B441">
            <v>404</v>
          </cell>
          <cell r="C441" t="str">
            <v>ProdTrans</v>
          </cell>
          <cell r="D441" t="str">
            <v xml:space="preserve">344.00 0404         </v>
          </cell>
          <cell r="E441">
            <v>344</v>
          </cell>
          <cell r="F441" t="str">
            <v>Generators</v>
          </cell>
          <cell r="H441">
            <v>82025855.989999995</v>
          </cell>
          <cell r="J441">
            <v>-213241.27</v>
          </cell>
          <cell r="L441">
            <v>81812614.719999999</v>
          </cell>
          <cell r="N441">
            <v>-227152.87</v>
          </cell>
          <cell r="P441">
            <v>81585461.849999994</v>
          </cell>
          <cell r="R441">
            <v>5254905</v>
          </cell>
          <cell r="T441">
            <v>2.58</v>
          </cell>
          <cell r="V441">
            <v>2113516</v>
          </cell>
          <cell r="X441">
            <v>-213241.27</v>
          </cell>
          <cell r="Z441">
            <v>-5</v>
          </cell>
          <cell r="AB441">
            <v>-10662.063499999998</v>
          </cell>
          <cell r="AD441">
            <v>7144517.6665000003</v>
          </cell>
          <cell r="AF441">
            <v>2.58</v>
          </cell>
          <cell r="AH441">
            <v>2107835</v>
          </cell>
          <cell r="AJ441">
            <v>-227152.87</v>
          </cell>
          <cell r="AL441">
            <v>-5</v>
          </cell>
          <cell r="AN441">
            <v>-11357.6435</v>
          </cell>
          <cell r="AP441">
            <v>9013842.1530000009</v>
          </cell>
        </row>
        <row r="442">
          <cell r="A442" t="str">
            <v xml:space="preserve">345.00 0404         </v>
          </cell>
          <cell r="B442">
            <v>404</v>
          </cell>
          <cell r="C442" t="str">
            <v>ProdTrans</v>
          </cell>
          <cell r="D442" t="str">
            <v xml:space="preserve">345.00 0404         </v>
          </cell>
          <cell r="E442">
            <v>345</v>
          </cell>
          <cell r="F442" t="str">
            <v>Accessory Electric Equipment</v>
          </cell>
          <cell r="H442">
            <v>44396410.020000003</v>
          </cell>
          <cell r="J442">
            <v>-16639.620000000003</v>
          </cell>
          <cell r="L442">
            <v>44379770.400000006</v>
          </cell>
          <cell r="N442">
            <v>-18639.5</v>
          </cell>
          <cell r="P442">
            <v>44361130.900000006</v>
          </cell>
          <cell r="R442">
            <v>2845160</v>
          </cell>
          <cell r="T442">
            <v>2.58</v>
          </cell>
          <cell r="V442">
            <v>1145213</v>
          </cell>
          <cell r="X442">
            <v>-16639.620000000003</v>
          </cell>
          <cell r="Z442">
            <v>-2</v>
          </cell>
          <cell r="AB442">
            <v>-332.79240000000004</v>
          </cell>
          <cell r="AD442">
            <v>3973400.5875999997</v>
          </cell>
          <cell r="AF442">
            <v>2.58</v>
          </cell>
          <cell r="AH442">
            <v>1144758</v>
          </cell>
          <cell r="AJ442">
            <v>-18639.5</v>
          </cell>
          <cell r="AL442">
            <v>-2</v>
          </cell>
          <cell r="AN442">
            <v>-372.79</v>
          </cell>
          <cell r="AP442">
            <v>5099146.2976000002</v>
          </cell>
        </row>
        <row r="443">
          <cell r="A443" t="str">
            <v xml:space="preserve">346.00 0404         </v>
          </cell>
          <cell r="B443">
            <v>404</v>
          </cell>
          <cell r="C443" t="str">
            <v>ProdTrans</v>
          </cell>
          <cell r="D443" t="str">
            <v xml:space="preserve">346.00 0404         </v>
          </cell>
          <cell r="E443">
            <v>346</v>
          </cell>
          <cell r="F443" t="str">
            <v>Miscellaneous Power Plant Equipment</v>
          </cell>
          <cell r="H443">
            <v>3151909.27</v>
          </cell>
          <cell r="J443">
            <v>-1519.83</v>
          </cell>
          <cell r="L443">
            <v>3150389.44</v>
          </cell>
          <cell r="N443">
            <v>-1723.6</v>
          </cell>
          <cell r="P443">
            <v>3148665.84</v>
          </cell>
          <cell r="R443">
            <v>204884</v>
          </cell>
          <cell r="T443">
            <v>2.58</v>
          </cell>
          <cell r="V443">
            <v>81300</v>
          </cell>
          <cell r="X443">
            <v>-1519.83</v>
          </cell>
          <cell r="Z443">
            <v>0</v>
          </cell>
          <cell r="AB443">
            <v>0</v>
          </cell>
          <cell r="AD443">
            <v>284664.17</v>
          </cell>
          <cell r="AF443">
            <v>2.58</v>
          </cell>
          <cell r="AH443">
            <v>81258</v>
          </cell>
          <cell r="AJ443">
            <v>-1723.6</v>
          </cell>
          <cell r="AL443">
            <v>0</v>
          </cell>
          <cell r="AN443">
            <v>0</v>
          </cell>
          <cell r="AP443">
            <v>364198.57</v>
          </cell>
        </row>
        <row r="444">
          <cell r="A444">
            <v>0</v>
          </cell>
          <cell r="F444" t="str">
            <v>TOTAL LAKE SIDE</v>
          </cell>
          <cell r="H444">
            <v>339533797.08999997</v>
          </cell>
          <cell r="J444">
            <v>-1619129.7800000005</v>
          </cell>
          <cell r="L444">
            <v>337914667.31</v>
          </cell>
          <cell r="N444">
            <v>-1677317.65</v>
          </cell>
          <cell r="P444">
            <v>336237349.65999991</v>
          </cell>
          <cell r="R444">
            <v>20968868</v>
          </cell>
          <cell r="V444">
            <v>8739086</v>
          </cell>
          <cell r="X444">
            <v>-1619129.7800000005</v>
          </cell>
          <cell r="AB444">
            <v>-79922.823400000023</v>
          </cell>
          <cell r="AD444">
            <v>28008901.396600001</v>
          </cell>
          <cell r="AH444">
            <v>8696561</v>
          </cell>
          <cell r="AJ444">
            <v>-1677317.65</v>
          </cell>
          <cell r="AN444">
            <v>-82732.16399999999</v>
          </cell>
          <cell r="AP444">
            <v>34945412.582599998</v>
          </cell>
        </row>
        <row r="445">
          <cell r="A445">
            <v>0</v>
          </cell>
        </row>
        <row r="446">
          <cell r="A446">
            <v>0</v>
          </cell>
          <cell r="F446" t="str">
            <v>GADBSY PEAKER UNIT 4-6</v>
          </cell>
        </row>
        <row r="447">
          <cell r="A447" t="str">
            <v xml:space="preserve">341.00 0501         </v>
          </cell>
          <cell r="B447">
            <v>501</v>
          </cell>
          <cell r="C447" t="str">
            <v>ProdTrans</v>
          </cell>
          <cell r="D447" t="str">
            <v xml:space="preserve">341.00 0501         </v>
          </cell>
          <cell r="E447">
            <v>341</v>
          </cell>
          <cell r="F447" t="str">
            <v>Structures and Improvements</v>
          </cell>
          <cell r="H447">
            <v>4240304.49</v>
          </cell>
          <cell r="J447">
            <v>-234.78</v>
          </cell>
          <cell r="L447">
            <v>4240069.71</v>
          </cell>
          <cell r="N447">
            <v>-339.38</v>
          </cell>
          <cell r="P447">
            <v>4239730.33</v>
          </cell>
          <cell r="R447">
            <v>1311326</v>
          </cell>
          <cell r="T447">
            <v>3.28</v>
          </cell>
          <cell r="V447">
            <v>139078</v>
          </cell>
          <cell r="X447">
            <v>-234.78</v>
          </cell>
          <cell r="Z447">
            <v>-5</v>
          </cell>
          <cell r="AB447">
            <v>-11.739000000000001</v>
          </cell>
          <cell r="AD447">
            <v>1450157.4809999999</v>
          </cell>
          <cell r="AF447">
            <v>3.28</v>
          </cell>
          <cell r="AH447">
            <v>139069</v>
          </cell>
          <cell r="AJ447">
            <v>-339.38</v>
          </cell>
          <cell r="AL447">
            <v>-5</v>
          </cell>
          <cell r="AN447">
            <v>-16.969000000000001</v>
          </cell>
          <cell r="AP447">
            <v>1588870.132</v>
          </cell>
        </row>
        <row r="448">
          <cell r="A448" t="str">
            <v xml:space="preserve">342.00 0501         </v>
          </cell>
          <cell r="B448">
            <v>501</v>
          </cell>
          <cell r="C448" t="str">
            <v>ProdTrans</v>
          </cell>
          <cell r="D448" t="str">
            <v xml:space="preserve">342.00 0501         </v>
          </cell>
          <cell r="E448">
            <v>342</v>
          </cell>
          <cell r="F448" t="str">
            <v>Fuel Holders, Producers and Accessories</v>
          </cell>
          <cell r="H448">
            <v>2284125.7599999998</v>
          </cell>
          <cell r="J448">
            <v>-8125.0300000000007</v>
          </cell>
          <cell r="L448">
            <v>2276000.73</v>
          </cell>
          <cell r="N448">
            <v>-8619.8399999999983</v>
          </cell>
          <cell r="P448">
            <v>2267380.89</v>
          </cell>
          <cell r="R448">
            <v>709142</v>
          </cell>
          <cell r="T448">
            <v>3.31</v>
          </cell>
          <cell r="V448">
            <v>75470</v>
          </cell>
          <cell r="X448">
            <v>-8125.0300000000007</v>
          </cell>
          <cell r="Z448">
            <v>0</v>
          </cell>
          <cell r="AB448">
            <v>0</v>
          </cell>
          <cell r="AD448">
            <v>776486.97</v>
          </cell>
          <cell r="AF448">
            <v>3.31</v>
          </cell>
          <cell r="AH448">
            <v>75193</v>
          </cell>
          <cell r="AJ448">
            <v>-8619.8399999999983</v>
          </cell>
          <cell r="AL448">
            <v>0</v>
          </cell>
          <cell r="AN448">
            <v>0</v>
          </cell>
          <cell r="AP448">
            <v>843060.13</v>
          </cell>
        </row>
        <row r="449">
          <cell r="A449" t="str">
            <v xml:space="preserve">343.00 0501         </v>
          </cell>
          <cell r="B449">
            <v>501</v>
          </cell>
          <cell r="C449" t="str">
            <v>ProdTrans</v>
          </cell>
          <cell r="D449" t="str">
            <v xml:space="preserve">343.00 0501         </v>
          </cell>
          <cell r="E449">
            <v>343</v>
          </cell>
          <cell r="F449" t="str">
            <v>Prime Movers</v>
          </cell>
          <cell r="H449">
            <v>56436132.039999999</v>
          </cell>
          <cell r="J449">
            <v>-502967.92999999988</v>
          </cell>
          <cell r="L449">
            <v>55933164.109999999</v>
          </cell>
          <cell r="N449">
            <v>-515963.4800000001</v>
          </cell>
          <cell r="P449">
            <v>55417200.630000003</v>
          </cell>
          <cell r="R449">
            <v>15169888</v>
          </cell>
          <cell r="T449">
            <v>3.34</v>
          </cell>
          <cell r="V449">
            <v>1876567</v>
          </cell>
          <cell r="X449">
            <v>-502967.92999999988</v>
          </cell>
          <cell r="Z449">
            <v>-5</v>
          </cell>
          <cell r="AB449">
            <v>-25148.396499999995</v>
          </cell>
          <cell r="AD449">
            <v>16518338.6735</v>
          </cell>
          <cell r="AF449">
            <v>3.34</v>
          </cell>
          <cell r="AH449">
            <v>1859551</v>
          </cell>
          <cell r="AJ449">
            <v>-515963.4800000001</v>
          </cell>
          <cell r="AL449">
            <v>-5</v>
          </cell>
          <cell r="AN449">
            <v>-25798.174000000003</v>
          </cell>
          <cell r="AP449">
            <v>17836128.019500002</v>
          </cell>
        </row>
        <row r="450">
          <cell r="A450" t="str">
            <v xml:space="preserve">344.00 0501         </v>
          </cell>
          <cell r="B450">
            <v>501</v>
          </cell>
          <cell r="C450" t="str">
            <v>ProdTrans</v>
          </cell>
          <cell r="D450" t="str">
            <v xml:space="preserve">344.00 0501         </v>
          </cell>
          <cell r="E450">
            <v>344</v>
          </cell>
          <cell r="F450" t="str">
            <v>Generators</v>
          </cell>
          <cell r="H450">
            <v>16059493.890000001</v>
          </cell>
          <cell r="J450">
            <v>-57726.22</v>
          </cell>
          <cell r="L450">
            <v>16001767.67</v>
          </cell>
          <cell r="N450">
            <v>-61234.29</v>
          </cell>
          <cell r="P450">
            <v>15940533.380000001</v>
          </cell>
          <cell r="R450">
            <v>5105983</v>
          </cell>
          <cell r="T450">
            <v>3.25</v>
          </cell>
          <cell r="V450">
            <v>520996</v>
          </cell>
          <cell r="X450">
            <v>-57726.22</v>
          </cell>
          <cell r="Z450">
            <v>-5</v>
          </cell>
          <cell r="AB450">
            <v>-2886.3109999999997</v>
          </cell>
          <cell r="AD450">
            <v>5566366.4690000005</v>
          </cell>
          <cell r="AF450">
            <v>3.25</v>
          </cell>
          <cell r="AH450">
            <v>519062</v>
          </cell>
          <cell r="AJ450">
            <v>-61234.29</v>
          </cell>
          <cell r="AL450">
            <v>-5</v>
          </cell>
          <cell r="AN450">
            <v>-3061.7145</v>
          </cell>
          <cell r="AP450">
            <v>6021132.4645000007</v>
          </cell>
        </row>
        <row r="451">
          <cell r="A451" t="str">
            <v xml:space="preserve">345.00 0501         </v>
          </cell>
          <cell r="B451">
            <v>501</v>
          </cell>
          <cell r="C451" t="str">
            <v>ProdTrans</v>
          </cell>
          <cell r="D451" t="str">
            <v xml:space="preserve">345.00 0501         </v>
          </cell>
          <cell r="E451">
            <v>345</v>
          </cell>
          <cell r="F451" t="str">
            <v>Accessory Electric Equipment</v>
          </cell>
          <cell r="H451">
            <v>2919648.88</v>
          </cell>
          <cell r="J451">
            <v>-1595.8999999999999</v>
          </cell>
          <cell r="L451">
            <v>2918052.98</v>
          </cell>
          <cell r="N451">
            <v>-1779.27</v>
          </cell>
          <cell r="P451">
            <v>2916273.71</v>
          </cell>
          <cell r="R451">
            <v>806767</v>
          </cell>
          <cell r="T451">
            <v>3.36</v>
          </cell>
          <cell r="V451">
            <v>98073</v>
          </cell>
          <cell r="X451">
            <v>-1595.8999999999999</v>
          </cell>
          <cell r="Z451">
            <v>-2</v>
          </cell>
          <cell r="AB451">
            <v>-31.917999999999996</v>
          </cell>
          <cell r="AD451">
            <v>903212.18200000003</v>
          </cell>
          <cell r="AF451">
            <v>3.36</v>
          </cell>
          <cell r="AH451">
            <v>98017</v>
          </cell>
          <cell r="AJ451">
            <v>-1779.27</v>
          </cell>
          <cell r="AL451">
            <v>-2</v>
          </cell>
          <cell r="AN451">
            <v>-35.5854</v>
          </cell>
          <cell r="AP451">
            <v>999414.32660000003</v>
          </cell>
        </row>
        <row r="452">
          <cell r="A452">
            <v>0</v>
          </cell>
          <cell r="F452" t="str">
            <v>TOTAL GADBSY PEAKER UNIT 4-6</v>
          </cell>
          <cell r="H452">
            <v>81939705.060000002</v>
          </cell>
          <cell r="J452">
            <v>-570649.85999999987</v>
          </cell>
          <cell r="L452">
            <v>81369055.200000003</v>
          </cell>
          <cell r="N452">
            <v>-587936.26000000013</v>
          </cell>
          <cell r="P452">
            <v>80781118.939999998</v>
          </cell>
          <cell r="R452">
            <v>23103106</v>
          </cell>
          <cell r="V452">
            <v>2710184</v>
          </cell>
          <cell r="X452">
            <v>-570649.85999999987</v>
          </cell>
          <cell r="AB452">
            <v>-28078.3645</v>
          </cell>
          <cell r="AD452">
            <v>25214561.7755</v>
          </cell>
          <cell r="AH452">
            <v>2690892</v>
          </cell>
          <cell r="AJ452">
            <v>-587936.26000000013</v>
          </cell>
          <cell r="AN452">
            <v>-28912.442900000005</v>
          </cell>
          <cell r="AP452">
            <v>27288605.072600007</v>
          </cell>
        </row>
        <row r="453">
          <cell r="A453">
            <v>0</v>
          </cell>
        </row>
        <row r="454">
          <cell r="A454">
            <v>0</v>
          </cell>
          <cell r="F454" t="str">
            <v>LITTLE MOUNTAIN</v>
          </cell>
        </row>
        <row r="455">
          <cell r="A455" t="str">
            <v xml:space="preserve">341.00 0502         </v>
          </cell>
          <cell r="B455">
            <v>502</v>
          </cell>
          <cell r="C455" t="str">
            <v>ProdTrans</v>
          </cell>
          <cell r="D455" t="str">
            <v xml:space="preserve">341.00 0502         </v>
          </cell>
          <cell r="E455">
            <v>341</v>
          </cell>
          <cell r="F455" t="str">
            <v>Structures and Improvements</v>
          </cell>
          <cell r="H455">
            <v>337027.88</v>
          </cell>
          <cell r="J455">
            <v>-337027.88</v>
          </cell>
          <cell r="L455">
            <v>0</v>
          </cell>
          <cell r="N455">
            <v>0</v>
          </cell>
          <cell r="P455">
            <v>0</v>
          </cell>
          <cell r="R455">
            <v>360620</v>
          </cell>
          <cell r="T455">
            <v>8.72784891781059</v>
          </cell>
          <cell r="V455">
            <v>14708</v>
          </cell>
          <cell r="X455">
            <v>-337027.88</v>
          </cell>
          <cell r="AB455">
            <v>0</v>
          </cell>
          <cell r="AD455">
            <v>38300.119999999995</v>
          </cell>
          <cell r="AF455">
            <v>8.72784891781059</v>
          </cell>
          <cell r="AH455">
            <v>0</v>
          </cell>
          <cell r="AJ455">
            <v>0</v>
          </cell>
          <cell r="AN455">
            <v>0</v>
          </cell>
          <cell r="AP455">
            <v>38300.119999999995</v>
          </cell>
        </row>
        <row r="456">
          <cell r="A456" t="str">
            <v xml:space="preserve">343.00 0502         </v>
          </cell>
          <cell r="B456">
            <v>502</v>
          </cell>
          <cell r="C456" t="str">
            <v>ProdTrans</v>
          </cell>
          <cell r="D456" t="str">
            <v xml:space="preserve">343.00 0502         </v>
          </cell>
          <cell r="E456">
            <v>343</v>
          </cell>
          <cell r="F456" t="str">
            <v>Prime Movers</v>
          </cell>
          <cell r="H456">
            <v>1167092.49</v>
          </cell>
          <cell r="J456">
            <v>-1167092.49</v>
          </cell>
          <cell r="L456">
            <v>0</v>
          </cell>
          <cell r="N456">
            <v>0</v>
          </cell>
          <cell r="P456">
            <v>0</v>
          </cell>
          <cell r="R456">
            <v>1468443</v>
          </cell>
          <cell r="T456">
            <v>11.238266973576051</v>
          </cell>
          <cell r="V456">
            <v>65580</v>
          </cell>
          <cell r="X456">
            <v>-1167092.49</v>
          </cell>
          <cell r="AB456">
            <v>0</v>
          </cell>
          <cell r="AD456">
            <v>366930.51</v>
          </cell>
          <cell r="AF456">
            <v>11.238266973576051</v>
          </cell>
          <cell r="AH456">
            <v>0</v>
          </cell>
          <cell r="AJ456">
            <v>0</v>
          </cell>
          <cell r="AN456">
            <v>0</v>
          </cell>
          <cell r="AP456">
            <v>366930.51</v>
          </cell>
        </row>
        <row r="457">
          <cell r="A457" t="str">
            <v xml:space="preserve">345.00 0502         </v>
          </cell>
          <cell r="B457">
            <v>502</v>
          </cell>
          <cell r="C457" t="str">
            <v>ProdTrans</v>
          </cell>
          <cell r="D457" t="str">
            <v xml:space="preserve">345.00 0502         </v>
          </cell>
          <cell r="E457">
            <v>345</v>
          </cell>
          <cell r="F457" t="str">
            <v>Accessory Electric Equipment</v>
          </cell>
          <cell r="H457">
            <v>215728.34</v>
          </cell>
          <cell r="J457">
            <v>-215728.34000000003</v>
          </cell>
          <cell r="L457">
            <v>0</v>
          </cell>
          <cell r="N457">
            <v>0</v>
          </cell>
          <cell r="P457">
            <v>0</v>
          </cell>
          <cell r="R457">
            <v>230829</v>
          </cell>
          <cell r="T457">
            <v>8.7837531212143709</v>
          </cell>
          <cell r="V457">
            <v>9475</v>
          </cell>
          <cell r="X457">
            <v>-215728.34000000003</v>
          </cell>
          <cell r="AB457">
            <v>0</v>
          </cell>
          <cell r="AD457">
            <v>24575.659999999974</v>
          </cell>
          <cell r="AF457">
            <v>8.7837531212143709</v>
          </cell>
          <cell r="AH457">
            <v>0</v>
          </cell>
          <cell r="AJ457">
            <v>0</v>
          </cell>
          <cell r="AN457">
            <v>0</v>
          </cell>
          <cell r="AP457">
            <v>24575.659999999974</v>
          </cell>
        </row>
        <row r="458">
          <cell r="A458" t="str">
            <v xml:space="preserve">346.00 0502         </v>
          </cell>
          <cell r="B458">
            <v>502</v>
          </cell>
          <cell r="C458" t="str">
            <v>ProdTrans</v>
          </cell>
          <cell r="D458" t="str">
            <v xml:space="preserve">346.00 0502         </v>
          </cell>
          <cell r="E458">
            <v>346</v>
          </cell>
          <cell r="F458" t="str">
            <v>Miscellaneous Power Plant Equipment</v>
          </cell>
          <cell r="H458">
            <v>11813.11</v>
          </cell>
          <cell r="J458">
            <v>-11813.11</v>
          </cell>
          <cell r="L458">
            <v>0</v>
          </cell>
          <cell r="N458">
            <v>0</v>
          </cell>
          <cell r="P458">
            <v>0</v>
          </cell>
          <cell r="R458">
            <v>12640</v>
          </cell>
          <cell r="T458">
            <v>8.2217142131550016</v>
          </cell>
          <cell r="V458">
            <v>486</v>
          </cell>
          <cell r="X458">
            <v>-11813.11</v>
          </cell>
          <cell r="AB458">
            <v>0</v>
          </cell>
          <cell r="AD458">
            <v>1312.8899999999994</v>
          </cell>
          <cell r="AF458">
            <v>8.2217142131550016</v>
          </cell>
          <cell r="AH458">
            <v>0</v>
          </cell>
          <cell r="AJ458">
            <v>0</v>
          </cell>
          <cell r="AN458">
            <v>0</v>
          </cell>
          <cell r="AP458">
            <v>1312.8899999999994</v>
          </cell>
        </row>
        <row r="459">
          <cell r="A459">
            <v>0</v>
          </cell>
          <cell r="F459" t="str">
            <v>TOTAL LITTLE MOUNTAIN</v>
          </cell>
          <cell r="H459">
            <v>1731661.8200000003</v>
          </cell>
          <cell r="J459">
            <v>-1731661.8200000003</v>
          </cell>
          <cell r="L459">
            <v>0</v>
          </cell>
          <cell r="N459">
            <v>0</v>
          </cell>
          <cell r="P459">
            <v>0</v>
          </cell>
          <cell r="R459">
            <v>2072532</v>
          </cell>
          <cell r="V459">
            <v>90249</v>
          </cell>
          <cell r="X459">
            <v>-1731661.8200000003</v>
          </cell>
          <cell r="AB459">
            <v>0</v>
          </cell>
          <cell r="AD459">
            <v>431119.18</v>
          </cell>
          <cell r="AH459">
            <v>0</v>
          </cell>
          <cell r="AJ459">
            <v>0</v>
          </cell>
          <cell r="AN459">
            <v>0</v>
          </cell>
          <cell r="AP459">
            <v>431119.18</v>
          </cell>
        </row>
        <row r="460">
          <cell r="A460">
            <v>0</v>
          </cell>
        </row>
        <row r="461">
          <cell r="A461">
            <v>0</v>
          </cell>
          <cell r="F461" t="str">
            <v>DUNLAP - WIND</v>
          </cell>
        </row>
        <row r="462">
          <cell r="A462" t="str">
            <v xml:space="preserve">341.00 0601         </v>
          </cell>
          <cell r="B462">
            <v>601</v>
          </cell>
          <cell r="C462" t="str">
            <v>ProdTrans</v>
          </cell>
          <cell r="D462" t="str">
            <v xml:space="preserve">341.00 0601         </v>
          </cell>
          <cell r="E462">
            <v>341</v>
          </cell>
          <cell r="F462" t="str">
            <v>Structures and Improvements</v>
          </cell>
          <cell r="H462">
            <v>7639582.0899999999</v>
          </cell>
          <cell r="J462">
            <v>-29263.91</v>
          </cell>
          <cell r="L462">
            <v>7610318.1799999997</v>
          </cell>
          <cell r="N462">
            <v>-29786.14</v>
          </cell>
          <cell r="P462">
            <v>7580532.04</v>
          </cell>
          <cell r="R462">
            <v>410022</v>
          </cell>
          <cell r="T462">
            <v>4.05</v>
          </cell>
          <cell r="V462">
            <v>308810</v>
          </cell>
          <cell r="X462">
            <v>-29263.91</v>
          </cell>
          <cell r="Z462">
            <v>-5</v>
          </cell>
          <cell r="AB462">
            <v>-1463.1954999999998</v>
          </cell>
          <cell r="AD462">
            <v>688104.89449999994</v>
          </cell>
          <cell r="AF462">
            <v>4.05</v>
          </cell>
          <cell r="AH462">
            <v>307615</v>
          </cell>
          <cell r="AJ462">
            <v>-29786.14</v>
          </cell>
          <cell r="AL462">
            <v>-5</v>
          </cell>
          <cell r="AN462">
            <v>-1489.307</v>
          </cell>
          <cell r="AP462">
            <v>964444.44749999989</v>
          </cell>
        </row>
        <row r="463">
          <cell r="A463" t="str">
            <v xml:space="preserve">343.00 0601         </v>
          </cell>
          <cell r="B463">
            <v>601</v>
          </cell>
          <cell r="C463" t="str">
            <v>ProdTrans</v>
          </cell>
          <cell r="D463" t="str">
            <v xml:space="preserve">343.00 0601         </v>
          </cell>
          <cell r="E463">
            <v>343</v>
          </cell>
          <cell r="F463" t="str">
            <v>Prime Movers</v>
          </cell>
          <cell r="H463">
            <v>207516766.59</v>
          </cell>
          <cell r="J463">
            <v>-214363.29</v>
          </cell>
          <cell r="L463">
            <v>207302403.30000001</v>
          </cell>
          <cell r="N463">
            <v>-229753.92</v>
          </cell>
          <cell r="P463">
            <v>207072649.38000003</v>
          </cell>
          <cell r="R463">
            <v>11796933</v>
          </cell>
          <cell r="T463">
            <v>4.05</v>
          </cell>
          <cell r="V463">
            <v>8400088</v>
          </cell>
          <cell r="X463">
            <v>-214363.29</v>
          </cell>
          <cell r="Z463">
            <v>-5</v>
          </cell>
          <cell r="AB463">
            <v>-10718.164499999999</v>
          </cell>
          <cell r="AD463">
            <v>19971939.545499999</v>
          </cell>
          <cell r="AF463">
            <v>4.05</v>
          </cell>
          <cell r="AH463">
            <v>8391095</v>
          </cell>
          <cell r="AJ463">
            <v>-229753.92</v>
          </cell>
          <cell r="AL463">
            <v>-5</v>
          </cell>
          <cell r="AN463">
            <v>-11487.696000000002</v>
          </cell>
          <cell r="AP463">
            <v>28121792.929499999</v>
          </cell>
        </row>
        <row r="464">
          <cell r="A464" t="str">
            <v xml:space="preserve">344.00 0601         </v>
          </cell>
          <cell r="B464">
            <v>601</v>
          </cell>
          <cell r="C464" t="str">
            <v>ProdTrans</v>
          </cell>
          <cell r="D464" t="str">
            <v xml:space="preserve">344.00 0601         </v>
          </cell>
          <cell r="E464">
            <v>344</v>
          </cell>
          <cell r="F464" t="str">
            <v>Generators</v>
          </cell>
          <cell r="H464">
            <v>5564835.7400000002</v>
          </cell>
          <cell r="J464">
            <v>-5748.43</v>
          </cell>
          <cell r="L464">
            <v>5559087.3100000005</v>
          </cell>
          <cell r="N464">
            <v>-6161.15</v>
          </cell>
          <cell r="P464">
            <v>5552926.1600000001</v>
          </cell>
          <cell r="R464">
            <v>316350</v>
          </cell>
          <cell r="T464">
            <v>4.05</v>
          </cell>
          <cell r="V464">
            <v>225259</v>
          </cell>
          <cell r="X464">
            <v>-5748.43</v>
          </cell>
          <cell r="Z464">
            <v>-5</v>
          </cell>
          <cell r="AB464">
            <v>-287.42150000000004</v>
          </cell>
          <cell r="AD464">
            <v>535573.14849999989</v>
          </cell>
          <cell r="AF464">
            <v>4.05</v>
          </cell>
          <cell r="AH464">
            <v>225018</v>
          </cell>
          <cell r="AJ464">
            <v>-6161.15</v>
          </cell>
          <cell r="AL464">
            <v>-5</v>
          </cell>
          <cell r="AN464">
            <v>-308.0575</v>
          </cell>
          <cell r="AP464">
            <v>754121.94099999988</v>
          </cell>
        </row>
        <row r="465">
          <cell r="A465" t="str">
            <v xml:space="preserve">345.00 0601         </v>
          </cell>
          <cell r="B465">
            <v>601</v>
          </cell>
          <cell r="C465" t="str">
            <v>ProdTrans</v>
          </cell>
          <cell r="D465" t="str">
            <v xml:space="preserve">345.00 0601         </v>
          </cell>
          <cell r="E465">
            <v>345</v>
          </cell>
          <cell r="F465" t="str">
            <v>Accessory Electric Equipment</v>
          </cell>
          <cell r="H465">
            <v>12295697.59</v>
          </cell>
          <cell r="J465">
            <v>-4001.3399999999997</v>
          </cell>
          <cell r="L465">
            <v>12291696.25</v>
          </cell>
          <cell r="N465">
            <v>-4584.57</v>
          </cell>
          <cell r="P465">
            <v>12287111.68</v>
          </cell>
          <cell r="R465">
            <v>702600</v>
          </cell>
          <cell r="T465">
            <v>4.05</v>
          </cell>
          <cell r="V465">
            <v>497895</v>
          </cell>
          <cell r="X465">
            <v>-4001.3399999999997</v>
          </cell>
          <cell r="Z465">
            <v>-2</v>
          </cell>
          <cell r="AB465">
            <v>-80.026799999999994</v>
          </cell>
          <cell r="AD465">
            <v>1196413.6331999998</v>
          </cell>
          <cell r="AF465">
            <v>4.05</v>
          </cell>
          <cell r="AH465">
            <v>497721</v>
          </cell>
          <cell r="AJ465">
            <v>-4584.57</v>
          </cell>
          <cell r="AL465">
            <v>-2</v>
          </cell>
          <cell r="AN465">
            <v>-91.691399999999987</v>
          </cell>
          <cell r="AP465">
            <v>1689458.3717999998</v>
          </cell>
        </row>
        <row r="466">
          <cell r="A466" t="str">
            <v xml:space="preserve">346.00 0601         </v>
          </cell>
          <cell r="B466">
            <v>601</v>
          </cell>
          <cell r="C466" t="str">
            <v>ProdTrans</v>
          </cell>
          <cell r="D466" t="str">
            <v xml:space="preserve">346.00 0601         </v>
          </cell>
          <cell r="E466">
            <v>346</v>
          </cell>
          <cell r="F466" t="str">
            <v>Miscellaneous Power Plant Equipment</v>
          </cell>
          <cell r="H466">
            <v>149130.71</v>
          </cell>
          <cell r="J466">
            <v>-48.61</v>
          </cell>
          <cell r="L466">
            <v>149082.1</v>
          </cell>
          <cell r="N466">
            <v>-55.7</v>
          </cell>
          <cell r="P466">
            <v>149026.4</v>
          </cell>
          <cell r="R466">
            <v>8511</v>
          </cell>
          <cell r="T466">
            <v>4.05</v>
          </cell>
          <cell r="V466">
            <v>6039</v>
          </cell>
          <cell r="X466">
            <v>-48.61</v>
          </cell>
          <cell r="Z466">
            <v>0</v>
          </cell>
          <cell r="AB466">
            <v>0</v>
          </cell>
          <cell r="AD466">
            <v>14501.39</v>
          </cell>
          <cell r="AF466">
            <v>4.05</v>
          </cell>
          <cell r="AH466">
            <v>6037</v>
          </cell>
          <cell r="AJ466">
            <v>-55.7</v>
          </cell>
          <cell r="AL466">
            <v>0</v>
          </cell>
          <cell r="AN466">
            <v>0</v>
          </cell>
          <cell r="AP466">
            <v>20482.689999999999</v>
          </cell>
        </row>
        <row r="467">
          <cell r="A467">
            <v>0</v>
          </cell>
          <cell r="F467" t="str">
            <v>TOTAL DUNLAP - WIND</v>
          </cell>
          <cell r="H467">
            <v>233166012.72000003</v>
          </cell>
          <cell r="J467">
            <v>-253425.58</v>
          </cell>
          <cell r="L467">
            <v>232912587.14000002</v>
          </cell>
          <cell r="N467">
            <v>-270341.48000000004</v>
          </cell>
          <cell r="P467">
            <v>232642245.66000003</v>
          </cell>
          <cell r="R467">
            <v>13234416</v>
          </cell>
          <cell r="V467">
            <v>9438091</v>
          </cell>
          <cell r="X467">
            <v>-253425.58</v>
          </cell>
          <cell r="AB467">
            <v>-12548.808299999999</v>
          </cell>
          <cell r="AD467">
            <v>22406532.611699998</v>
          </cell>
          <cell r="AH467">
            <v>9427486</v>
          </cell>
          <cell r="AJ467">
            <v>-270341.48000000004</v>
          </cell>
          <cell r="AN467">
            <v>-13376.751900000003</v>
          </cell>
          <cell r="AP467">
            <v>31550300.379800003</v>
          </cell>
        </row>
        <row r="468">
          <cell r="A468">
            <v>0</v>
          </cell>
        </row>
        <row r="469">
          <cell r="A469">
            <v>0</v>
          </cell>
          <cell r="F469" t="str">
            <v>FOOTE CREEK - WIND</v>
          </cell>
        </row>
        <row r="470">
          <cell r="A470" t="str">
            <v xml:space="preserve">341.00 0602         </v>
          </cell>
          <cell r="B470">
            <v>602</v>
          </cell>
          <cell r="C470" t="str">
            <v>ProdTrans</v>
          </cell>
          <cell r="D470" t="str">
            <v xml:space="preserve">341.00 0602         </v>
          </cell>
          <cell r="E470">
            <v>341</v>
          </cell>
          <cell r="F470" t="str">
            <v>Structures and Improvements</v>
          </cell>
          <cell r="H470">
            <v>110228.76</v>
          </cell>
          <cell r="J470">
            <v>-547.83000000000004</v>
          </cell>
          <cell r="L470">
            <v>109680.93</v>
          </cell>
          <cell r="N470">
            <v>-556.03</v>
          </cell>
          <cell r="P470">
            <v>109124.9</v>
          </cell>
          <cell r="R470">
            <v>53096</v>
          </cell>
          <cell r="T470">
            <v>0</v>
          </cell>
          <cell r="V470">
            <v>0</v>
          </cell>
          <cell r="X470">
            <v>-547.83000000000004</v>
          </cell>
          <cell r="Z470">
            <v>-5</v>
          </cell>
          <cell r="AB470">
            <v>-27.391500000000001</v>
          </cell>
          <cell r="AD470">
            <v>52520.7785</v>
          </cell>
          <cell r="AF470">
            <v>0</v>
          </cell>
          <cell r="AH470">
            <v>0</v>
          </cell>
          <cell r="AJ470">
            <v>-556.03</v>
          </cell>
          <cell r="AL470">
            <v>-5</v>
          </cell>
          <cell r="AN470">
            <v>-27.801499999999997</v>
          </cell>
          <cell r="AP470">
            <v>51936.947</v>
          </cell>
        </row>
        <row r="471">
          <cell r="A471" t="str">
            <v xml:space="preserve">343.00 0602         </v>
          </cell>
          <cell r="B471">
            <v>602</v>
          </cell>
          <cell r="C471" t="str">
            <v>ProdTrans</v>
          </cell>
          <cell r="D471" t="str">
            <v xml:space="preserve">343.00 0602         </v>
          </cell>
          <cell r="E471">
            <v>343</v>
          </cell>
          <cell r="F471" t="str">
            <v>Prime Movers</v>
          </cell>
          <cell r="H471">
            <v>31931758.870000001</v>
          </cell>
          <cell r="J471">
            <v>-73881.320000000007</v>
          </cell>
          <cell r="L471">
            <v>31857877.550000001</v>
          </cell>
          <cell r="N471">
            <v>-78786.420000000013</v>
          </cell>
          <cell r="P471">
            <v>31779091.129999999</v>
          </cell>
          <cell r="R471">
            <v>15744942</v>
          </cell>
          <cell r="T471">
            <v>3.9212346202259871</v>
          </cell>
          <cell r="V471">
            <v>1250671</v>
          </cell>
          <cell r="X471">
            <v>-73881.320000000007</v>
          </cell>
          <cell r="Z471">
            <v>-5</v>
          </cell>
          <cell r="AB471">
            <v>-3694.0660000000003</v>
          </cell>
          <cell r="AD471">
            <v>16918037.614</v>
          </cell>
          <cell r="AF471">
            <v>3.9212346202259871</v>
          </cell>
          <cell r="AH471">
            <v>1247677</v>
          </cell>
          <cell r="AJ471">
            <v>-78786.420000000013</v>
          </cell>
          <cell r="AL471">
            <v>-5</v>
          </cell>
          <cell r="AN471">
            <v>-3939.3210000000008</v>
          </cell>
          <cell r="AP471">
            <v>18082988.873</v>
          </cell>
        </row>
        <row r="472">
          <cell r="A472" t="str">
            <v xml:space="preserve">344.00 0602         </v>
          </cell>
          <cell r="B472">
            <v>602</v>
          </cell>
          <cell r="C472" t="str">
            <v>ProdTrans</v>
          </cell>
          <cell r="D472" t="str">
            <v xml:space="preserve">344.00 0602         </v>
          </cell>
          <cell r="E472">
            <v>344</v>
          </cell>
          <cell r="F472" t="str">
            <v>Generators</v>
          </cell>
          <cell r="H472">
            <v>1612116.14</v>
          </cell>
          <cell r="J472">
            <v>-3745.77</v>
          </cell>
          <cell r="L472">
            <v>1608370.3699999999</v>
          </cell>
          <cell r="N472">
            <v>-3994.4</v>
          </cell>
          <cell r="P472">
            <v>1604375.97</v>
          </cell>
          <cell r="R472">
            <v>799311</v>
          </cell>
          <cell r="T472">
            <v>3.8437038245763979</v>
          </cell>
          <cell r="V472">
            <v>61893</v>
          </cell>
          <cell r="X472">
            <v>-3745.77</v>
          </cell>
          <cell r="Z472">
            <v>-5</v>
          </cell>
          <cell r="AB472">
            <v>-187.2885</v>
          </cell>
          <cell r="AD472">
            <v>857270.94149999996</v>
          </cell>
          <cell r="AF472">
            <v>3.8437038245763979</v>
          </cell>
          <cell r="AH472">
            <v>61744</v>
          </cell>
          <cell r="AJ472">
            <v>-3994.4</v>
          </cell>
          <cell r="AL472">
            <v>-5</v>
          </cell>
          <cell r="AN472">
            <v>-199.72</v>
          </cell>
          <cell r="AP472">
            <v>914820.82149999996</v>
          </cell>
        </row>
        <row r="473">
          <cell r="A473" t="str">
            <v xml:space="preserve">345.00 0602         </v>
          </cell>
          <cell r="B473">
            <v>602</v>
          </cell>
          <cell r="C473" t="str">
            <v>ProdTrans</v>
          </cell>
          <cell r="D473" t="str">
            <v xml:space="preserve">345.00 0602         </v>
          </cell>
          <cell r="E473">
            <v>345</v>
          </cell>
          <cell r="F473" t="str">
            <v>Accessory Electric Equipment</v>
          </cell>
          <cell r="H473">
            <v>2859205.55</v>
          </cell>
          <cell r="J473">
            <v>-3804.92</v>
          </cell>
          <cell r="L473">
            <v>2855400.63</v>
          </cell>
          <cell r="N473">
            <v>-4207.51</v>
          </cell>
          <cell r="P473">
            <v>2851193.12</v>
          </cell>
          <cell r="R473">
            <v>1426257</v>
          </cell>
          <cell r="T473">
            <v>3.8351435718887759</v>
          </cell>
          <cell r="V473">
            <v>109582</v>
          </cell>
          <cell r="X473">
            <v>-3804.92</v>
          </cell>
          <cell r="Z473">
            <v>-2</v>
          </cell>
          <cell r="AB473">
            <v>-76.098399999999998</v>
          </cell>
          <cell r="AD473">
            <v>1531957.9816000001</v>
          </cell>
          <cell r="AF473">
            <v>3.8351435718887759</v>
          </cell>
          <cell r="AH473">
            <v>109428</v>
          </cell>
          <cell r="AJ473">
            <v>-4207.51</v>
          </cell>
          <cell r="AL473">
            <v>-2</v>
          </cell>
          <cell r="AN473">
            <v>-84.150199999999998</v>
          </cell>
          <cell r="AP473">
            <v>1637094.3214</v>
          </cell>
        </row>
        <row r="474">
          <cell r="A474">
            <v>0</v>
          </cell>
          <cell r="F474" t="str">
            <v>TOTAL FOOTE CREEK - WIND</v>
          </cell>
          <cell r="H474">
            <v>36513309.32</v>
          </cell>
          <cell r="J474">
            <v>-81979.840000000011</v>
          </cell>
          <cell r="L474">
            <v>36431329.480000004</v>
          </cell>
          <cell r="N474">
            <v>-87544.36</v>
          </cell>
          <cell r="P474">
            <v>36343785.119999997</v>
          </cell>
          <cell r="R474">
            <v>18023606</v>
          </cell>
          <cell r="V474">
            <v>1422146</v>
          </cell>
          <cell r="X474">
            <v>-81979.840000000011</v>
          </cell>
          <cell r="AB474">
            <v>-3984.8444000000004</v>
          </cell>
          <cell r="AD474">
            <v>19359787.3156</v>
          </cell>
          <cell r="AH474">
            <v>1418849</v>
          </cell>
          <cell r="AJ474">
            <v>-87544.36</v>
          </cell>
          <cell r="AN474">
            <v>-4250.9927000000007</v>
          </cell>
          <cell r="AP474">
            <v>20686840.962900002</v>
          </cell>
        </row>
        <row r="475">
          <cell r="A475">
            <v>0</v>
          </cell>
        </row>
        <row r="476">
          <cell r="A476">
            <v>0</v>
          </cell>
          <cell r="F476" t="str">
            <v>GLENROCK - WIND</v>
          </cell>
        </row>
        <row r="477">
          <cell r="A477" t="str">
            <v xml:space="preserve">341.00 0603         </v>
          </cell>
          <cell r="B477">
            <v>603</v>
          </cell>
          <cell r="C477" t="str">
            <v>ProdTrans</v>
          </cell>
          <cell r="D477" t="str">
            <v xml:space="preserve">341.00 0603         </v>
          </cell>
          <cell r="E477">
            <v>341</v>
          </cell>
          <cell r="F477" t="str">
            <v>Structures and Improvements</v>
          </cell>
          <cell r="H477">
            <v>9292453.0399999991</v>
          </cell>
          <cell r="J477">
            <v>-36710.81</v>
          </cell>
          <cell r="L477">
            <v>9255742.2299999986</v>
          </cell>
          <cell r="N477">
            <v>-37416.730000000003</v>
          </cell>
          <cell r="P477">
            <v>9218325.4999999981</v>
          </cell>
          <cell r="R477">
            <v>975485</v>
          </cell>
          <cell r="T477">
            <v>4.05</v>
          </cell>
          <cell r="V477">
            <v>375601</v>
          </cell>
          <cell r="X477">
            <v>-36710.81</v>
          </cell>
          <cell r="Z477">
            <v>-5</v>
          </cell>
          <cell r="AB477">
            <v>-1835.5404999999998</v>
          </cell>
          <cell r="AD477">
            <v>1312539.6495000001</v>
          </cell>
          <cell r="AF477">
            <v>4.05</v>
          </cell>
          <cell r="AH477">
            <v>374100</v>
          </cell>
          <cell r="AJ477">
            <v>-37416.730000000003</v>
          </cell>
          <cell r="AL477">
            <v>-5</v>
          </cell>
          <cell r="AN477">
            <v>-1870.8365000000003</v>
          </cell>
          <cell r="AP477">
            <v>1647352.0830000001</v>
          </cell>
        </row>
        <row r="478">
          <cell r="A478" t="str">
            <v xml:space="preserve">343.00 0603         </v>
          </cell>
          <cell r="B478">
            <v>603</v>
          </cell>
          <cell r="C478" t="str">
            <v>ProdTrans</v>
          </cell>
          <cell r="D478" t="str">
            <v xml:space="preserve">343.00 0603         </v>
          </cell>
          <cell r="E478">
            <v>343</v>
          </cell>
          <cell r="F478" t="str">
            <v>Prime Movers</v>
          </cell>
          <cell r="H478">
            <v>436361922.75999999</v>
          </cell>
          <cell r="J478">
            <v>-497846.39999999997</v>
          </cell>
          <cell r="L478">
            <v>435864076.36000001</v>
          </cell>
          <cell r="N478">
            <v>-532464.91000000015</v>
          </cell>
          <cell r="P478">
            <v>435331611.44999999</v>
          </cell>
          <cell r="R478">
            <v>49158727</v>
          </cell>
          <cell r="T478">
            <v>4.05</v>
          </cell>
          <cell r="V478">
            <v>17662576</v>
          </cell>
          <cell r="X478">
            <v>-497846.39999999997</v>
          </cell>
          <cell r="Z478">
            <v>-5</v>
          </cell>
          <cell r="AB478">
            <v>-24892.32</v>
          </cell>
          <cell r="AD478">
            <v>66298564.280000001</v>
          </cell>
          <cell r="AF478">
            <v>4.05</v>
          </cell>
          <cell r="AH478">
            <v>17641713</v>
          </cell>
          <cell r="AJ478">
            <v>-532464.91000000015</v>
          </cell>
          <cell r="AL478">
            <v>-5</v>
          </cell>
          <cell r="AN478">
            <v>-26623.245500000008</v>
          </cell>
          <cell r="AP478">
            <v>83381189.124500006</v>
          </cell>
        </row>
        <row r="479">
          <cell r="A479" t="str">
            <v xml:space="preserve">344.00 0603         </v>
          </cell>
          <cell r="B479">
            <v>603</v>
          </cell>
          <cell r="C479" t="str">
            <v>ProdTrans</v>
          </cell>
          <cell r="D479" t="str">
            <v xml:space="preserve">344.00 0603         </v>
          </cell>
          <cell r="E479">
            <v>344</v>
          </cell>
          <cell r="F479" t="str">
            <v>Generators</v>
          </cell>
          <cell r="H479">
            <v>13550268</v>
          </cell>
          <cell r="J479">
            <v>-15442.36</v>
          </cell>
          <cell r="L479">
            <v>13534825.640000001</v>
          </cell>
          <cell r="N479">
            <v>-16517.79</v>
          </cell>
          <cell r="P479">
            <v>13518307.850000001</v>
          </cell>
          <cell r="R479">
            <v>1519803</v>
          </cell>
          <cell r="T479">
            <v>4.05</v>
          </cell>
          <cell r="V479">
            <v>548473</v>
          </cell>
          <cell r="X479">
            <v>-15442.36</v>
          </cell>
          <cell r="Z479">
            <v>-5</v>
          </cell>
          <cell r="AB479">
            <v>-772.11800000000005</v>
          </cell>
          <cell r="AD479">
            <v>2052061.5219999999</v>
          </cell>
          <cell r="AF479">
            <v>4.05</v>
          </cell>
          <cell r="AH479">
            <v>547826</v>
          </cell>
          <cell r="AJ479">
            <v>-16517.79</v>
          </cell>
          <cell r="AL479">
            <v>-5</v>
          </cell>
          <cell r="AN479">
            <v>-825.88950000000011</v>
          </cell>
          <cell r="AP479">
            <v>2582543.8424999998</v>
          </cell>
        </row>
        <row r="480">
          <cell r="A480" t="str">
            <v xml:space="preserve">345.00 0603         </v>
          </cell>
          <cell r="B480">
            <v>603</v>
          </cell>
          <cell r="C480" t="str">
            <v>ProdTrans</v>
          </cell>
          <cell r="D480" t="str">
            <v xml:space="preserve">345.00 0603         </v>
          </cell>
          <cell r="E480">
            <v>345</v>
          </cell>
          <cell r="F480" t="str">
            <v>Accessory Electric Equipment</v>
          </cell>
          <cell r="H480">
            <v>29389239.52</v>
          </cell>
          <cell r="J480">
            <v>-11489.73</v>
          </cell>
          <cell r="L480">
            <v>29377749.789999999</v>
          </cell>
          <cell r="N480">
            <v>-13060.619999999999</v>
          </cell>
          <cell r="P480">
            <v>29364689.169999998</v>
          </cell>
          <cell r="R480">
            <v>3231614</v>
          </cell>
          <cell r="T480">
            <v>4.05</v>
          </cell>
          <cell r="V480">
            <v>1190032</v>
          </cell>
          <cell r="X480">
            <v>-11489.73</v>
          </cell>
          <cell r="Z480">
            <v>-2</v>
          </cell>
          <cell r="AB480">
            <v>-229.7946</v>
          </cell>
          <cell r="AD480">
            <v>4409926.4753999999</v>
          </cell>
          <cell r="AF480">
            <v>4.05</v>
          </cell>
          <cell r="AH480">
            <v>1189534</v>
          </cell>
          <cell r="AJ480">
            <v>-13060.619999999999</v>
          </cell>
          <cell r="AL480">
            <v>-2</v>
          </cell>
          <cell r="AN480">
            <v>-261.2124</v>
          </cell>
          <cell r="AP480">
            <v>5586138.6430000002</v>
          </cell>
        </row>
        <row r="481">
          <cell r="A481" t="str">
            <v xml:space="preserve">346.00 0603         </v>
          </cell>
          <cell r="B481">
            <v>603</v>
          </cell>
          <cell r="C481" t="str">
            <v>ProdTrans</v>
          </cell>
          <cell r="D481" t="str">
            <v xml:space="preserve">346.00 0603         </v>
          </cell>
          <cell r="E481">
            <v>346</v>
          </cell>
          <cell r="F481" t="str">
            <v>Miscellaneous Power Plant Equipment</v>
          </cell>
          <cell r="H481">
            <v>1157160</v>
          </cell>
          <cell r="J481">
            <v>-458.76</v>
          </cell>
          <cell r="L481">
            <v>1156701.24</v>
          </cell>
          <cell r="N481">
            <v>-521.19000000000005</v>
          </cell>
          <cell r="P481">
            <v>1156180.05</v>
          </cell>
          <cell r="R481">
            <v>130805</v>
          </cell>
          <cell r="T481">
            <v>4.05</v>
          </cell>
          <cell r="V481">
            <v>46856</v>
          </cell>
          <cell r="X481">
            <v>-458.76</v>
          </cell>
          <cell r="Z481">
            <v>0</v>
          </cell>
          <cell r="AB481">
            <v>0</v>
          </cell>
          <cell r="AD481">
            <v>177202.24</v>
          </cell>
          <cell r="AF481">
            <v>4.05</v>
          </cell>
          <cell r="AH481">
            <v>46836</v>
          </cell>
          <cell r="AJ481">
            <v>-521.19000000000005</v>
          </cell>
          <cell r="AL481">
            <v>0</v>
          </cell>
          <cell r="AN481">
            <v>0</v>
          </cell>
          <cell r="AP481">
            <v>223517.05</v>
          </cell>
        </row>
        <row r="482">
          <cell r="A482">
            <v>0</v>
          </cell>
          <cell r="F482" t="str">
            <v>TOTAL GLENROCK - WIND</v>
          </cell>
          <cell r="H482">
            <v>489751043.31999999</v>
          </cell>
          <cell r="J482">
            <v>-561948.05999999994</v>
          </cell>
          <cell r="L482">
            <v>489189095.26000005</v>
          </cell>
          <cell r="N482">
            <v>-599981.24000000011</v>
          </cell>
          <cell r="P482">
            <v>488589114.02000004</v>
          </cell>
          <cell r="R482">
            <v>55016434</v>
          </cell>
          <cell r="V482">
            <v>19823538</v>
          </cell>
          <cell r="X482">
            <v>-561948.05999999994</v>
          </cell>
          <cell r="AB482">
            <v>-27729.773099999999</v>
          </cell>
          <cell r="AD482">
            <v>74250294.166899994</v>
          </cell>
          <cell r="AH482">
            <v>19800009</v>
          </cell>
          <cell r="AJ482">
            <v>-599981.24000000011</v>
          </cell>
          <cell r="AN482">
            <v>-29581.183900000011</v>
          </cell>
          <cell r="AP482">
            <v>93420740.743000016</v>
          </cell>
        </row>
        <row r="483">
          <cell r="A483">
            <v>0</v>
          </cell>
        </row>
        <row r="484">
          <cell r="A484">
            <v>0</v>
          </cell>
          <cell r="F484" t="str">
            <v>GOODNOE HILLS - WIND</v>
          </cell>
        </row>
        <row r="485">
          <cell r="A485" t="str">
            <v xml:space="preserve">341.00 0604         </v>
          </cell>
          <cell r="B485">
            <v>604</v>
          </cell>
          <cell r="C485" t="str">
            <v>ProdTrans</v>
          </cell>
          <cell r="D485" t="str">
            <v xml:space="preserve">341.00 0604         </v>
          </cell>
          <cell r="E485">
            <v>341</v>
          </cell>
          <cell r="F485" t="str">
            <v>Structures and Improvements</v>
          </cell>
          <cell r="H485">
            <v>5437881</v>
          </cell>
          <cell r="J485">
            <v>-21836.85</v>
          </cell>
          <cell r="L485">
            <v>5416044.1500000004</v>
          </cell>
          <cell r="N485">
            <v>-22208.9</v>
          </cell>
          <cell r="P485">
            <v>5393835.25</v>
          </cell>
          <cell r="R485">
            <v>696023</v>
          </cell>
          <cell r="T485">
            <v>4.05</v>
          </cell>
          <cell r="V485">
            <v>219792</v>
          </cell>
          <cell r="X485">
            <v>-21836.85</v>
          </cell>
          <cell r="Z485">
            <v>-5</v>
          </cell>
          <cell r="AB485">
            <v>-1091.8425</v>
          </cell>
          <cell r="AD485">
            <v>892886.3075</v>
          </cell>
          <cell r="AF485">
            <v>4.05</v>
          </cell>
          <cell r="AH485">
            <v>218900</v>
          </cell>
          <cell r="AJ485">
            <v>-22208.9</v>
          </cell>
          <cell r="AL485">
            <v>-5</v>
          </cell>
          <cell r="AN485">
            <v>-1110.4449999999999</v>
          </cell>
          <cell r="AP485">
            <v>1088466.9625000001</v>
          </cell>
        </row>
        <row r="486">
          <cell r="A486" t="str">
            <v xml:space="preserve">343.00 0604         </v>
          </cell>
          <cell r="B486">
            <v>604</v>
          </cell>
          <cell r="C486" t="str">
            <v>ProdTrans</v>
          </cell>
          <cell r="D486" t="str">
            <v xml:space="preserve">343.00 0604         </v>
          </cell>
          <cell r="E486">
            <v>343</v>
          </cell>
          <cell r="F486" t="str">
            <v>Prime Movers</v>
          </cell>
          <cell r="H486">
            <v>161900089.22</v>
          </cell>
          <cell r="J486">
            <v>-192068.29</v>
          </cell>
          <cell r="L486">
            <v>161708020.93000001</v>
          </cell>
          <cell r="N486">
            <v>-204930.91</v>
          </cell>
          <cell r="P486">
            <v>161503090.02000001</v>
          </cell>
          <cell r="R486">
            <v>21376423</v>
          </cell>
          <cell r="T486">
            <v>4.05</v>
          </cell>
          <cell r="V486">
            <v>6553064</v>
          </cell>
          <cell r="X486">
            <v>-192068.29</v>
          </cell>
          <cell r="Z486">
            <v>-5</v>
          </cell>
          <cell r="AB486">
            <v>-9603.4145000000008</v>
          </cell>
          <cell r="AD486">
            <v>27727815.295499999</v>
          </cell>
          <cell r="AF486">
            <v>4.05</v>
          </cell>
          <cell r="AH486">
            <v>6545025</v>
          </cell>
          <cell r="AJ486">
            <v>-204930.91</v>
          </cell>
          <cell r="AL486">
            <v>-5</v>
          </cell>
          <cell r="AN486">
            <v>-10246.5455</v>
          </cell>
          <cell r="AP486">
            <v>34057662.839999996</v>
          </cell>
        </row>
        <row r="487">
          <cell r="A487" t="str">
            <v xml:space="preserve">344.00 0604         </v>
          </cell>
          <cell r="B487">
            <v>604</v>
          </cell>
          <cell r="C487" t="str">
            <v>ProdTrans</v>
          </cell>
          <cell r="D487" t="str">
            <v xml:space="preserve">344.00 0604         </v>
          </cell>
          <cell r="E487">
            <v>344</v>
          </cell>
          <cell r="F487" t="str">
            <v>Generators</v>
          </cell>
          <cell r="H487">
            <v>4495729.72</v>
          </cell>
          <cell r="J487">
            <v>-5302.83</v>
          </cell>
          <cell r="L487">
            <v>4490426.8899999997</v>
          </cell>
          <cell r="N487">
            <v>-5658.06</v>
          </cell>
          <cell r="P487">
            <v>4484768.83</v>
          </cell>
          <cell r="R487">
            <v>578079</v>
          </cell>
          <cell r="T487">
            <v>4.05</v>
          </cell>
          <cell r="V487">
            <v>181970</v>
          </cell>
          <cell r="X487">
            <v>-5302.83</v>
          </cell>
          <cell r="Z487">
            <v>-5</v>
          </cell>
          <cell r="AB487">
            <v>-265.14150000000001</v>
          </cell>
          <cell r="AD487">
            <v>754481.02850000001</v>
          </cell>
          <cell r="AF487">
            <v>4.05</v>
          </cell>
          <cell r="AH487">
            <v>181748</v>
          </cell>
          <cell r="AJ487">
            <v>-5658.06</v>
          </cell>
          <cell r="AL487">
            <v>-5</v>
          </cell>
          <cell r="AN487">
            <v>-282.90300000000002</v>
          </cell>
          <cell r="AP487">
            <v>930288.06549999991</v>
          </cell>
        </row>
        <row r="488">
          <cell r="A488" t="str">
            <v xml:space="preserve">345.00 0604         </v>
          </cell>
          <cell r="B488">
            <v>604</v>
          </cell>
          <cell r="C488" t="str">
            <v>ProdTrans</v>
          </cell>
          <cell r="D488" t="str">
            <v xml:space="preserve">345.00 0604         </v>
          </cell>
          <cell r="E488">
            <v>345</v>
          </cell>
          <cell r="F488" t="str">
            <v>Accessory Electric Equipment</v>
          </cell>
          <cell r="H488">
            <v>9673607.7899999991</v>
          </cell>
          <cell r="J488">
            <v>-4031.6700000000005</v>
          </cell>
          <cell r="L488">
            <v>9669576.1199999992</v>
          </cell>
          <cell r="N488">
            <v>-4557.62</v>
          </cell>
          <cell r="P488">
            <v>9665018.5</v>
          </cell>
          <cell r="R488">
            <v>1224770</v>
          </cell>
          <cell r="T488">
            <v>4.05</v>
          </cell>
          <cell r="V488">
            <v>391699</v>
          </cell>
          <cell r="X488">
            <v>-4031.6700000000005</v>
          </cell>
          <cell r="Z488">
            <v>-2</v>
          </cell>
          <cell r="AB488">
            <v>-80.633400000000009</v>
          </cell>
          <cell r="AD488">
            <v>1612356.6966000001</v>
          </cell>
          <cell r="AF488">
            <v>4.05</v>
          </cell>
          <cell r="AH488">
            <v>391526</v>
          </cell>
          <cell r="AJ488">
            <v>-4557.62</v>
          </cell>
          <cell r="AL488">
            <v>-2</v>
          </cell>
          <cell r="AN488">
            <v>-91.1524</v>
          </cell>
          <cell r="AP488">
            <v>1999233.9242</v>
          </cell>
        </row>
        <row r="489">
          <cell r="A489" t="str">
            <v xml:space="preserve">346.00 0604         </v>
          </cell>
          <cell r="B489">
            <v>604</v>
          </cell>
          <cell r="C489" t="str">
            <v>ProdTrans</v>
          </cell>
          <cell r="D489" t="str">
            <v xml:space="preserve">346.00 0604         </v>
          </cell>
          <cell r="E489">
            <v>346</v>
          </cell>
          <cell r="F489" t="str">
            <v>Miscellaneous Power Plant Equipment</v>
          </cell>
          <cell r="H489">
            <v>172301</v>
          </cell>
          <cell r="J489">
            <v>-73.53</v>
          </cell>
          <cell r="L489">
            <v>172227.47</v>
          </cell>
          <cell r="N489">
            <v>-83.05</v>
          </cell>
          <cell r="P489">
            <v>172144.42</v>
          </cell>
          <cell r="R489">
            <v>22898</v>
          </cell>
          <cell r="T489">
            <v>4.05</v>
          </cell>
          <cell r="V489">
            <v>6977</v>
          </cell>
          <cell r="X489">
            <v>-73.53</v>
          </cell>
          <cell r="Z489">
            <v>0</v>
          </cell>
          <cell r="AB489">
            <v>0</v>
          </cell>
          <cell r="AD489">
            <v>29801.47</v>
          </cell>
          <cell r="AF489">
            <v>4.05</v>
          </cell>
          <cell r="AH489">
            <v>6974</v>
          </cell>
          <cell r="AJ489">
            <v>-83.05</v>
          </cell>
          <cell r="AL489">
            <v>0</v>
          </cell>
          <cell r="AN489">
            <v>0</v>
          </cell>
          <cell r="AP489">
            <v>36692.42</v>
          </cell>
        </row>
        <row r="490">
          <cell r="A490">
            <v>0</v>
          </cell>
          <cell r="F490" t="str">
            <v>TOTAL GOODNOE HILLS - WIND</v>
          </cell>
          <cell r="H490">
            <v>181679608.72999999</v>
          </cell>
          <cell r="J490">
            <v>-223313.17</v>
          </cell>
          <cell r="L490">
            <v>181456295.56</v>
          </cell>
          <cell r="N490">
            <v>-237438.53999999998</v>
          </cell>
          <cell r="P490">
            <v>181218857.02000001</v>
          </cell>
          <cell r="R490">
            <v>23898193</v>
          </cell>
          <cell r="V490">
            <v>7353502</v>
          </cell>
          <cell r="X490">
            <v>-223313.17</v>
          </cell>
          <cell r="AB490">
            <v>-11041.031900000002</v>
          </cell>
          <cell r="AD490">
            <v>31017340.798099998</v>
          </cell>
          <cell r="AH490">
            <v>7344173</v>
          </cell>
          <cell r="AJ490">
            <v>-237438.53999999998</v>
          </cell>
          <cell r="AN490">
            <v>-11731.045900000001</v>
          </cell>
          <cell r="AP490">
            <v>38112344.212199993</v>
          </cell>
        </row>
        <row r="491">
          <cell r="A491">
            <v>0</v>
          </cell>
        </row>
        <row r="492">
          <cell r="A492">
            <v>0</v>
          </cell>
          <cell r="F492" t="str">
            <v>HIGH PLAINS / MCFADDEN - WIND</v>
          </cell>
        </row>
        <row r="493">
          <cell r="A493" t="str">
            <v xml:space="preserve">341.00 0605         </v>
          </cell>
          <cell r="B493">
            <v>605</v>
          </cell>
          <cell r="C493" t="str">
            <v>ProdTrans</v>
          </cell>
          <cell r="D493" t="str">
            <v xml:space="preserve">341.00 0605         </v>
          </cell>
          <cell r="E493">
            <v>341</v>
          </cell>
          <cell r="F493" t="str">
            <v>Structures and Improvements</v>
          </cell>
          <cell r="H493">
            <v>7826215.9100000001</v>
          </cell>
          <cell r="J493">
            <v>-30624.3</v>
          </cell>
          <cell r="L493">
            <v>7795591.6100000003</v>
          </cell>
          <cell r="N493">
            <v>-31279.629999999997</v>
          </cell>
          <cell r="P493">
            <v>7764311.9800000004</v>
          </cell>
          <cell r="R493">
            <v>704676</v>
          </cell>
          <cell r="T493">
            <v>4.05</v>
          </cell>
          <cell r="V493">
            <v>316342</v>
          </cell>
          <cell r="X493">
            <v>-30624.3</v>
          </cell>
          <cell r="Z493">
            <v>-5</v>
          </cell>
          <cell r="AB493">
            <v>-1531.2149999999999</v>
          </cell>
          <cell r="AD493">
            <v>988862.48499999999</v>
          </cell>
          <cell r="AF493">
            <v>4.05</v>
          </cell>
          <cell r="AH493">
            <v>315088</v>
          </cell>
          <cell r="AJ493">
            <v>-31279.629999999997</v>
          </cell>
          <cell r="AL493">
            <v>-5</v>
          </cell>
          <cell r="AN493">
            <v>-1563.9814999999999</v>
          </cell>
          <cell r="AP493">
            <v>1271106.8735</v>
          </cell>
        </row>
        <row r="494">
          <cell r="A494" t="str">
            <v xml:space="preserve">343.00 0605         </v>
          </cell>
          <cell r="B494">
            <v>605</v>
          </cell>
          <cell r="C494" t="str">
            <v>ProdTrans</v>
          </cell>
          <cell r="D494" t="str">
            <v xml:space="preserve">343.00 0605         </v>
          </cell>
          <cell r="E494">
            <v>343</v>
          </cell>
          <cell r="F494" t="str">
            <v>Prime Movers</v>
          </cell>
          <cell r="H494">
            <v>245354431.38999999</v>
          </cell>
          <cell r="J494">
            <v>-271907.89</v>
          </cell>
          <cell r="L494">
            <v>245082523.5</v>
          </cell>
          <cell r="N494">
            <v>-291341.7</v>
          </cell>
          <cell r="P494">
            <v>244791181.80000001</v>
          </cell>
          <cell r="R494">
            <v>23364404</v>
          </cell>
          <cell r="T494">
            <v>4.05</v>
          </cell>
          <cell r="V494">
            <v>9931348</v>
          </cell>
          <cell r="X494">
            <v>-271907.89</v>
          </cell>
          <cell r="Z494">
            <v>-5</v>
          </cell>
          <cell r="AB494">
            <v>-13595.394500000002</v>
          </cell>
          <cell r="AD494">
            <v>33010248.715500001</v>
          </cell>
          <cell r="AF494">
            <v>4.05</v>
          </cell>
          <cell r="AH494">
            <v>9919943</v>
          </cell>
          <cell r="AJ494">
            <v>-291341.7</v>
          </cell>
          <cell r="AL494">
            <v>-5</v>
          </cell>
          <cell r="AN494">
            <v>-14567.084999999999</v>
          </cell>
          <cell r="AP494">
            <v>42624282.930499993</v>
          </cell>
        </row>
        <row r="495">
          <cell r="A495" t="str">
            <v xml:space="preserve">344.00 0605         </v>
          </cell>
          <cell r="B495">
            <v>605</v>
          </cell>
          <cell r="C495" t="str">
            <v>ProdTrans</v>
          </cell>
          <cell r="D495" t="str">
            <v xml:space="preserve">344.00 0605         </v>
          </cell>
          <cell r="E495">
            <v>344</v>
          </cell>
          <cell r="F495" t="str">
            <v>Generators</v>
          </cell>
          <cell r="H495">
            <v>6957137.3200000003</v>
          </cell>
          <cell r="J495">
            <v>-7710.62</v>
          </cell>
          <cell r="L495">
            <v>6949426.7000000002</v>
          </cell>
          <cell r="N495">
            <v>-8261.7199999999993</v>
          </cell>
          <cell r="P495">
            <v>6941164.9800000004</v>
          </cell>
          <cell r="R495">
            <v>662797</v>
          </cell>
          <cell r="T495">
            <v>4.05</v>
          </cell>
          <cell r="V495">
            <v>281608</v>
          </cell>
          <cell r="X495">
            <v>-7710.62</v>
          </cell>
          <cell r="Z495">
            <v>-5</v>
          </cell>
          <cell r="AB495">
            <v>-385.53100000000001</v>
          </cell>
          <cell r="AD495">
            <v>936308.84900000005</v>
          </cell>
          <cell r="AF495">
            <v>4.05</v>
          </cell>
          <cell r="AH495">
            <v>281284</v>
          </cell>
          <cell r="AJ495">
            <v>-8261.7199999999993</v>
          </cell>
          <cell r="AL495">
            <v>-5</v>
          </cell>
          <cell r="AN495">
            <v>-413.08600000000001</v>
          </cell>
          <cell r="AP495">
            <v>1208918.0430000001</v>
          </cell>
        </row>
        <row r="496">
          <cell r="A496" t="str">
            <v xml:space="preserve">345.00 0605         </v>
          </cell>
          <cell r="B496">
            <v>605</v>
          </cell>
          <cell r="C496" t="str">
            <v>ProdTrans</v>
          </cell>
          <cell r="D496" t="str">
            <v xml:space="preserve">345.00 0605         </v>
          </cell>
          <cell r="E496">
            <v>345</v>
          </cell>
          <cell r="F496" t="str">
            <v>Accessory Electric Equipment</v>
          </cell>
          <cell r="H496">
            <v>14747043.32</v>
          </cell>
          <cell r="J496">
            <v>-5495.39</v>
          </cell>
          <cell r="L496">
            <v>14741547.93</v>
          </cell>
          <cell r="N496">
            <v>-6274.32</v>
          </cell>
          <cell r="P496">
            <v>14735273.609999999</v>
          </cell>
          <cell r="R496">
            <v>1402520</v>
          </cell>
          <cell r="T496">
            <v>4.05</v>
          </cell>
          <cell r="V496">
            <v>597144</v>
          </cell>
          <cell r="X496">
            <v>-5495.39</v>
          </cell>
          <cell r="Z496">
            <v>-2</v>
          </cell>
          <cell r="AB496">
            <v>-109.90780000000001</v>
          </cell>
          <cell r="AD496">
            <v>1994058.7022000002</v>
          </cell>
          <cell r="AF496">
            <v>4.05</v>
          </cell>
          <cell r="AH496">
            <v>596906</v>
          </cell>
          <cell r="AJ496">
            <v>-6274.32</v>
          </cell>
          <cell r="AL496">
            <v>-2</v>
          </cell>
          <cell r="AN496">
            <v>-125.48639999999999</v>
          </cell>
          <cell r="AP496">
            <v>2584564.8958000005</v>
          </cell>
        </row>
        <row r="497">
          <cell r="A497" t="str">
            <v xml:space="preserve">346.00 0605         </v>
          </cell>
          <cell r="B497">
            <v>605</v>
          </cell>
          <cell r="C497" t="str">
            <v>ProdTrans</v>
          </cell>
          <cell r="D497" t="str">
            <v xml:space="preserve">346.00 0605         </v>
          </cell>
          <cell r="E497">
            <v>346</v>
          </cell>
          <cell r="F497" t="str">
            <v>Miscellaneous Power Plant Equipment</v>
          </cell>
          <cell r="H497">
            <v>113708.5</v>
          </cell>
          <cell r="J497">
            <v>-42.48</v>
          </cell>
          <cell r="L497">
            <v>113666.02</v>
          </cell>
          <cell r="N497">
            <v>-48.5</v>
          </cell>
          <cell r="P497">
            <v>113617.52</v>
          </cell>
          <cell r="R497">
            <v>10800</v>
          </cell>
          <cell r="T497">
            <v>4.05</v>
          </cell>
          <cell r="V497">
            <v>4604</v>
          </cell>
          <cell r="X497">
            <v>-42.48</v>
          </cell>
          <cell r="Z497">
            <v>0</v>
          </cell>
          <cell r="AB497">
            <v>0</v>
          </cell>
          <cell r="AD497">
            <v>15361.52</v>
          </cell>
          <cell r="AF497">
            <v>4.05</v>
          </cell>
          <cell r="AH497">
            <v>4602</v>
          </cell>
          <cell r="AJ497">
            <v>-48.5</v>
          </cell>
          <cell r="AL497">
            <v>0</v>
          </cell>
          <cell r="AN497">
            <v>0</v>
          </cell>
          <cell r="AP497">
            <v>19915.02</v>
          </cell>
        </row>
        <row r="498">
          <cell r="A498">
            <v>0</v>
          </cell>
          <cell r="F498" t="str">
            <v>TOTAL HIGH PLAINS / MCFADDEN - WIND</v>
          </cell>
          <cell r="H498">
            <v>274998536.44</v>
          </cell>
          <cell r="J498">
            <v>-315780.68</v>
          </cell>
          <cell r="L498">
            <v>274682755.75999999</v>
          </cell>
          <cell r="N498">
            <v>-337205.87</v>
          </cell>
          <cell r="P498">
            <v>274345549.88999999</v>
          </cell>
          <cell r="R498">
            <v>26145197</v>
          </cell>
          <cell r="V498">
            <v>11131046</v>
          </cell>
          <cell r="X498">
            <v>-315780.68</v>
          </cell>
          <cell r="AB498">
            <v>-15622.048300000004</v>
          </cell>
          <cell r="AD498">
            <v>36944840.27170001</v>
          </cell>
          <cell r="AH498">
            <v>11117823</v>
          </cell>
          <cell r="AJ498">
            <v>-337205.87</v>
          </cell>
          <cell r="AN498">
            <v>-16669.638900000002</v>
          </cell>
          <cell r="AP498">
            <v>47708787.762799993</v>
          </cell>
        </row>
        <row r="499">
          <cell r="A499">
            <v>0</v>
          </cell>
        </row>
        <row r="500">
          <cell r="A500">
            <v>0</v>
          </cell>
          <cell r="F500" t="str">
            <v>LEANING JUMPER - WIND</v>
          </cell>
        </row>
        <row r="501">
          <cell r="A501" t="str">
            <v xml:space="preserve">341.00 0606         </v>
          </cell>
          <cell r="B501">
            <v>606</v>
          </cell>
          <cell r="C501" t="str">
            <v>ProdTrans</v>
          </cell>
          <cell r="D501" t="str">
            <v xml:space="preserve">341.00 0606         </v>
          </cell>
          <cell r="E501">
            <v>341</v>
          </cell>
          <cell r="F501" t="str">
            <v>Structures and Improvements</v>
          </cell>
          <cell r="H501">
            <v>4944194.3099999996</v>
          </cell>
          <cell r="J501">
            <v>-20750.080000000002</v>
          </cell>
          <cell r="L501">
            <v>4923444.2299999995</v>
          </cell>
          <cell r="N501">
            <v>-21116.01</v>
          </cell>
          <cell r="P501">
            <v>4902328.22</v>
          </cell>
          <cell r="R501">
            <v>995607</v>
          </cell>
          <cell r="T501">
            <v>3.96</v>
          </cell>
          <cell r="V501">
            <v>195379</v>
          </cell>
          <cell r="X501">
            <v>-20750.080000000002</v>
          </cell>
          <cell r="Z501">
            <v>-5</v>
          </cell>
          <cell r="AB501">
            <v>-1037.5040000000001</v>
          </cell>
          <cell r="AD501">
            <v>1169198.416</v>
          </cell>
          <cell r="AF501">
            <v>3.96</v>
          </cell>
          <cell r="AH501">
            <v>194550</v>
          </cell>
          <cell r="AJ501">
            <v>-21116.01</v>
          </cell>
          <cell r="AL501">
            <v>-5</v>
          </cell>
          <cell r="AN501">
            <v>-1055.8004999999998</v>
          </cell>
          <cell r="AP501">
            <v>1341576.6055000001</v>
          </cell>
        </row>
        <row r="502">
          <cell r="A502" t="str">
            <v xml:space="preserve">343.00 0606         </v>
          </cell>
          <cell r="B502">
            <v>606</v>
          </cell>
          <cell r="C502" t="str">
            <v>ProdTrans</v>
          </cell>
          <cell r="D502" t="str">
            <v xml:space="preserve">343.00 0606         </v>
          </cell>
          <cell r="E502">
            <v>343</v>
          </cell>
          <cell r="F502" t="str">
            <v>Prime Movers</v>
          </cell>
          <cell r="H502">
            <v>155200731.50999999</v>
          </cell>
          <cell r="J502">
            <v>-210509.58000000002</v>
          </cell>
          <cell r="L502">
            <v>154990221.92999998</v>
          </cell>
          <cell r="N502">
            <v>-225353.88</v>
          </cell>
          <cell r="P502">
            <v>154764868.04999998</v>
          </cell>
          <cell r="R502">
            <v>32084829</v>
          </cell>
          <cell r="T502">
            <v>4.08</v>
          </cell>
          <cell r="V502">
            <v>6327895</v>
          </cell>
          <cell r="X502">
            <v>-210509.58000000002</v>
          </cell>
          <cell r="Z502">
            <v>-5</v>
          </cell>
          <cell r="AB502">
            <v>-10525.479000000001</v>
          </cell>
          <cell r="AD502">
            <v>38191688.941</v>
          </cell>
          <cell r="AF502">
            <v>4.08</v>
          </cell>
          <cell r="AH502">
            <v>6319004</v>
          </cell>
          <cell r="AJ502">
            <v>-225353.88</v>
          </cell>
          <cell r="AL502">
            <v>-5</v>
          </cell>
          <cell r="AN502">
            <v>-11267.694</v>
          </cell>
          <cell r="AP502">
            <v>44274071.366999999</v>
          </cell>
        </row>
        <row r="503">
          <cell r="A503" t="str">
            <v xml:space="preserve">344.00 0606         </v>
          </cell>
          <cell r="B503">
            <v>606</v>
          </cell>
          <cell r="C503" t="str">
            <v>ProdTrans</v>
          </cell>
          <cell r="D503" t="str">
            <v xml:space="preserve">344.00 0606         </v>
          </cell>
          <cell r="E503">
            <v>344</v>
          </cell>
          <cell r="F503" t="str">
            <v>Generators</v>
          </cell>
          <cell r="H503">
            <v>5450980.0700000003</v>
          </cell>
          <cell r="J503">
            <v>-7319.99</v>
          </cell>
          <cell r="L503">
            <v>5443660.0800000001</v>
          </cell>
          <cell r="N503">
            <v>-7836.6</v>
          </cell>
          <cell r="P503">
            <v>5435823.4800000004</v>
          </cell>
          <cell r="R503">
            <v>1096696</v>
          </cell>
          <cell r="T503">
            <v>3.96</v>
          </cell>
          <cell r="V503">
            <v>215714</v>
          </cell>
          <cell r="X503">
            <v>-7319.99</v>
          </cell>
          <cell r="Z503">
            <v>-5</v>
          </cell>
          <cell r="AB503">
            <v>-365.99949999999995</v>
          </cell>
          <cell r="AD503">
            <v>1304724.0105000001</v>
          </cell>
          <cell r="AF503">
            <v>3.96</v>
          </cell>
          <cell r="AH503">
            <v>215414</v>
          </cell>
          <cell r="AJ503">
            <v>-7836.6</v>
          </cell>
          <cell r="AL503">
            <v>-5</v>
          </cell>
          <cell r="AN503">
            <v>-391.83</v>
          </cell>
          <cell r="AP503">
            <v>1511909.5804999999</v>
          </cell>
        </row>
        <row r="504">
          <cell r="A504" t="str">
            <v xml:space="preserve">345.00 0606         </v>
          </cell>
          <cell r="B504">
            <v>606</v>
          </cell>
          <cell r="C504" t="str">
            <v>ProdTrans</v>
          </cell>
          <cell r="D504" t="str">
            <v xml:space="preserve">345.00 0606         </v>
          </cell>
          <cell r="E504">
            <v>345</v>
          </cell>
          <cell r="F504" t="str">
            <v>Accessory Electric Equipment</v>
          </cell>
          <cell r="H504">
            <v>9073183.2899999991</v>
          </cell>
          <cell r="J504">
            <v>-4849.1499999999996</v>
          </cell>
          <cell r="L504">
            <v>9068334.1399999987</v>
          </cell>
          <cell r="N504">
            <v>-5486.54</v>
          </cell>
          <cell r="P504">
            <v>9062847.5999999996</v>
          </cell>
          <cell r="R504">
            <v>1837461</v>
          </cell>
          <cell r="T504">
            <v>3.96</v>
          </cell>
          <cell r="V504">
            <v>359202</v>
          </cell>
          <cell r="X504">
            <v>-4849.1499999999996</v>
          </cell>
          <cell r="Z504">
            <v>-2</v>
          </cell>
          <cell r="AB504">
            <v>-96.98299999999999</v>
          </cell>
          <cell r="AD504">
            <v>2191716.8670000001</v>
          </cell>
          <cell r="AF504">
            <v>3.96</v>
          </cell>
          <cell r="AH504">
            <v>358997</v>
          </cell>
          <cell r="AJ504">
            <v>-5486.54</v>
          </cell>
          <cell r="AL504">
            <v>-2</v>
          </cell>
          <cell r="AN504">
            <v>-109.7308</v>
          </cell>
          <cell r="AP504">
            <v>2545117.5962</v>
          </cell>
        </row>
        <row r="505">
          <cell r="A505" t="str">
            <v xml:space="preserve">346.00 0606         </v>
          </cell>
          <cell r="B505">
            <v>606</v>
          </cell>
          <cell r="C505" t="str">
            <v>ProdTrans</v>
          </cell>
          <cell r="D505" t="str">
            <v xml:space="preserve">346.00 0606         </v>
          </cell>
          <cell r="E505">
            <v>346</v>
          </cell>
          <cell r="F505" t="str">
            <v>Miscellaneous Power Plant Equipment</v>
          </cell>
          <cell r="H505">
            <v>81035.73</v>
          </cell>
          <cell r="J505">
            <v>-44.34</v>
          </cell>
          <cell r="L505">
            <v>80991.39</v>
          </cell>
          <cell r="N505">
            <v>-50.14</v>
          </cell>
          <cell r="P505">
            <v>80941.25</v>
          </cell>
          <cell r="R505">
            <v>17052</v>
          </cell>
          <cell r="T505">
            <v>3.96</v>
          </cell>
          <cell r="V505">
            <v>3208</v>
          </cell>
          <cell r="X505">
            <v>-44.34</v>
          </cell>
          <cell r="Z505">
            <v>0</v>
          </cell>
          <cell r="AB505">
            <v>0</v>
          </cell>
          <cell r="AD505">
            <v>20215.66</v>
          </cell>
          <cell r="AF505">
            <v>3.96</v>
          </cell>
          <cell r="AH505">
            <v>3206</v>
          </cell>
          <cell r="AJ505">
            <v>-50.14</v>
          </cell>
          <cell r="AL505">
            <v>0</v>
          </cell>
          <cell r="AN505">
            <v>0</v>
          </cell>
          <cell r="AP505">
            <v>23371.52</v>
          </cell>
        </row>
        <row r="506">
          <cell r="A506">
            <v>0</v>
          </cell>
          <cell r="F506" t="str">
            <v>TOTAL LEANING JUMPER - WIND</v>
          </cell>
          <cell r="H506">
            <v>174750124.90999997</v>
          </cell>
          <cell r="J506">
            <v>-243473.14</v>
          </cell>
          <cell r="L506">
            <v>174506651.76999995</v>
          </cell>
          <cell r="N506">
            <v>-259843.17000000004</v>
          </cell>
          <cell r="P506">
            <v>174246808.59999996</v>
          </cell>
          <cell r="R506">
            <v>36031645</v>
          </cell>
          <cell r="V506">
            <v>7101398</v>
          </cell>
          <cell r="X506">
            <v>-243473.14</v>
          </cell>
          <cell r="AB506">
            <v>-12025.965500000002</v>
          </cell>
          <cell r="AD506">
            <v>42877543.894499995</v>
          </cell>
          <cell r="AH506">
            <v>7091171</v>
          </cell>
          <cell r="AJ506">
            <v>-259843.17000000004</v>
          </cell>
          <cell r="AN506">
            <v>-12825.055299999998</v>
          </cell>
          <cell r="AP506">
            <v>49696046.669199996</v>
          </cell>
        </row>
        <row r="507">
          <cell r="A507">
            <v>0</v>
          </cell>
        </row>
        <row r="508">
          <cell r="A508">
            <v>0</v>
          </cell>
          <cell r="F508" t="str">
            <v>MARENGO - WIND</v>
          </cell>
        </row>
        <row r="509">
          <cell r="A509" t="str">
            <v xml:space="preserve">341.00 0607         </v>
          </cell>
          <cell r="B509">
            <v>607</v>
          </cell>
          <cell r="C509" t="str">
            <v>ProdTrans</v>
          </cell>
          <cell r="D509" t="str">
            <v xml:space="preserve">341.00 0607         </v>
          </cell>
          <cell r="E509">
            <v>341</v>
          </cell>
          <cell r="F509" t="str">
            <v>Structures and Improvements</v>
          </cell>
          <cell r="H509">
            <v>10204779.66</v>
          </cell>
          <cell r="J509">
            <v>-41509.86</v>
          </cell>
          <cell r="L509">
            <v>10163269.800000001</v>
          </cell>
          <cell r="N509">
            <v>-42274.65</v>
          </cell>
          <cell r="P509">
            <v>10120995.15</v>
          </cell>
          <cell r="R509">
            <v>1552881</v>
          </cell>
          <cell r="T509">
            <v>4.05</v>
          </cell>
          <cell r="V509">
            <v>412453</v>
          </cell>
          <cell r="X509">
            <v>-41509.86</v>
          </cell>
          <cell r="Z509">
            <v>-5</v>
          </cell>
          <cell r="AB509">
            <v>-2075.4929999999999</v>
          </cell>
          <cell r="AD509">
            <v>1921748.6469999999</v>
          </cell>
          <cell r="AF509">
            <v>4.05</v>
          </cell>
          <cell r="AH509">
            <v>410756</v>
          </cell>
          <cell r="AJ509">
            <v>-42274.65</v>
          </cell>
          <cell r="AL509">
            <v>-5</v>
          </cell>
          <cell r="AN509">
            <v>-2113.7325000000001</v>
          </cell>
          <cell r="AP509">
            <v>2288116.2645</v>
          </cell>
        </row>
        <row r="510">
          <cell r="A510" t="str">
            <v xml:space="preserve">343.00 0607         </v>
          </cell>
          <cell r="B510">
            <v>607</v>
          </cell>
          <cell r="C510" t="str">
            <v>ProdTrans</v>
          </cell>
          <cell r="D510" t="str">
            <v xml:space="preserve">343.00 0607         </v>
          </cell>
          <cell r="E510">
            <v>343</v>
          </cell>
          <cell r="F510" t="str">
            <v>Prime Movers</v>
          </cell>
          <cell r="H510">
            <v>325732057.39999998</v>
          </cell>
          <cell r="J510">
            <v>-404508.22</v>
          </cell>
          <cell r="L510">
            <v>325327549.17999995</v>
          </cell>
          <cell r="N510">
            <v>-432598.80000000005</v>
          </cell>
          <cell r="P510">
            <v>324894950.37999994</v>
          </cell>
          <cell r="R510">
            <v>52036563</v>
          </cell>
          <cell r="T510">
            <v>4.05</v>
          </cell>
          <cell r="V510">
            <v>13183957</v>
          </cell>
          <cell r="X510">
            <v>-404508.22</v>
          </cell>
          <cell r="Z510">
            <v>-5</v>
          </cell>
          <cell r="AB510">
            <v>-20225.411</v>
          </cell>
          <cell r="AD510">
            <v>64795786.369000003</v>
          </cell>
          <cell r="AF510">
            <v>4.05</v>
          </cell>
          <cell r="AH510">
            <v>13167006</v>
          </cell>
          <cell r="AJ510">
            <v>-432598.80000000005</v>
          </cell>
          <cell r="AL510">
            <v>-5</v>
          </cell>
          <cell r="AN510">
            <v>-21629.94</v>
          </cell>
          <cell r="AP510">
            <v>77508563.629000008</v>
          </cell>
        </row>
        <row r="511">
          <cell r="A511" t="str">
            <v xml:space="preserve">344.00 0607         </v>
          </cell>
          <cell r="B511">
            <v>607</v>
          </cell>
          <cell r="C511" t="str">
            <v>ProdTrans</v>
          </cell>
          <cell r="D511" t="str">
            <v xml:space="preserve">344.00 0607         </v>
          </cell>
          <cell r="E511">
            <v>344</v>
          </cell>
          <cell r="F511" t="str">
            <v>Generators</v>
          </cell>
          <cell r="H511">
            <v>9356542.0199999996</v>
          </cell>
          <cell r="J511">
            <v>-11594.27</v>
          </cell>
          <cell r="L511">
            <v>9344947.75</v>
          </cell>
          <cell r="N511">
            <v>-12399.68</v>
          </cell>
          <cell r="P511">
            <v>9332548.0700000003</v>
          </cell>
          <cell r="R511">
            <v>1481456</v>
          </cell>
          <cell r="T511">
            <v>4.05</v>
          </cell>
          <cell r="V511">
            <v>378705</v>
          </cell>
          <cell r="X511">
            <v>-11594.27</v>
          </cell>
          <cell r="Z511">
            <v>-5</v>
          </cell>
          <cell r="AB511">
            <v>-579.71350000000007</v>
          </cell>
          <cell r="AD511">
            <v>1847987.0164999999</v>
          </cell>
          <cell r="AF511">
            <v>4.05</v>
          </cell>
          <cell r="AH511">
            <v>378219</v>
          </cell>
          <cell r="AJ511">
            <v>-12399.68</v>
          </cell>
          <cell r="AL511">
            <v>-5</v>
          </cell>
          <cell r="AN511">
            <v>-619.98400000000004</v>
          </cell>
          <cell r="AP511">
            <v>2213186.3524999996</v>
          </cell>
        </row>
        <row r="512">
          <cell r="A512" t="str">
            <v xml:space="preserve">345.00 0607         </v>
          </cell>
          <cell r="B512">
            <v>607</v>
          </cell>
          <cell r="C512" t="str">
            <v>ProdTrans</v>
          </cell>
          <cell r="D512" t="str">
            <v xml:space="preserve">345.00 0607         </v>
          </cell>
          <cell r="E512">
            <v>345</v>
          </cell>
          <cell r="F512" t="str">
            <v>Accessory Electric Equipment</v>
          </cell>
          <cell r="H512">
            <v>19708441.550000001</v>
          </cell>
          <cell r="J512">
            <v>-9074.5</v>
          </cell>
          <cell r="L512">
            <v>19699367.050000001</v>
          </cell>
          <cell r="N512">
            <v>-10283.15</v>
          </cell>
          <cell r="P512">
            <v>19689083.900000002</v>
          </cell>
          <cell r="R512">
            <v>3127550</v>
          </cell>
          <cell r="T512">
            <v>4.05</v>
          </cell>
          <cell r="V512">
            <v>798008</v>
          </cell>
          <cell r="X512">
            <v>-9074.5</v>
          </cell>
          <cell r="Z512">
            <v>-2</v>
          </cell>
          <cell r="AB512">
            <v>-181.49</v>
          </cell>
          <cell r="AD512">
            <v>3916302.01</v>
          </cell>
          <cell r="AF512">
            <v>4.05</v>
          </cell>
          <cell r="AH512">
            <v>797616</v>
          </cell>
          <cell r="AJ512">
            <v>-10283.15</v>
          </cell>
          <cell r="AL512">
            <v>-2</v>
          </cell>
          <cell r="AN512">
            <v>-205.66299999999998</v>
          </cell>
          <cell r="AP512">
            <v>4703429.1969999997</v>
          </cell>
        </row>
        <row r="513">
          <cell r="A513" t="str">
            <v xml:space="preserve">346.00 0607         </v>
          </cell>
          <cell r="B513">
            <v>607</v>
          </cell>
          <cell r="C513" t="str">
            <v>ProdTrans</v>
          </cell>
          <cell r="D513" t="str">
            <v xml:space="preserve">346.00 0607         </v>
          </cell>
          <cell r="E513">
            <v>346</v>
          </cell>
          <cell r="F513" t="str">
            <v>Miscellaneous Power Plant Equipment</v>
          </cell>
          <cell r="H513">
            <v>337118.68</v>
          </cell>
          <cell r="J513">
            <v>-152.88999999999999</v>
          </cell>
          <cell r="L513">
            <v>336965.79</v>
          </cell>
          <cell r="N513">
            <v>-173.05</v>
          </cell>
          <cell r="P513">
            <v>336792.74</v>
          </cell>
          <cell r="R513">
            <v>52243</v>
          </cell>
          <cell r="T513">
            <v>4.05</v>
          </cell>
          <cell r="V513">
            <v>13650</v>
          </cell>
          <cell r="X513">
            <v>-152.88999999999999</v>
          </cell>
          <cell r="Z513">
            <v>0</v>
          </cell>
          <cell r="AB513">
            <v>0</v>
          </cell>
          <cell r="AD513">
            <v>65740.11</v>
          </cell>
          <cell r="AF513">
            <v>4.05</v>
          </cell>
          <cell r="AH513">
            <v>13644</v>
          </cell>
          <cell r="AJ513">
            <v>-173.05</v>
          </cell>
          <cell r="AL513">
            <v>0</v>
          </cell>
          <cell r="AN513">
            <v>0</v>
          </cell>
          <cell r="AP513">
            <v>79211.06</v>
          </cell>
        </row>
        <row r="514">
          <cell r="A514">
            <v>0</v>
          </cell>
          <cell r="F514" t="str">
            <v>TOTAL MARENGO - WIND</v>
          </cell>
          <cell r="H514">
            <v>365338939.31</v>
          </cell>
          <cell r="J514">
            <v>-466839.74</v>
          </cell>
          <cell r="L514">
            <v>364872099.56999999</v>
          </cell>
          <cell r="N514">
            <v>-497729.33000000007</v>
          </cell>
          <cell r="P514">
            <v>364374370.23999989</v>
          </cell>
          <cell r="R514">
            <v>58250693</v>
          </cell>
          <cell r="V514">
            <v>14786773</v>
          </cell>
          <cell r="X514">
            <v>-466839.74</v>
          </cell>
          <cell r="AB514">
            <v>-23062.107500000002</v>
          </cell>
          <cell r="AD514">
            <v>72547564.152500004</v>
          </cell>
          <cell r="AH514">
            <v>14767241</v>
          </cell>
          <cell r="AJ514">
            <v>-497729.33000000007</v>
          </cell>
          <cell r="AN514">
            <v>-24569.319500000001</v>
          </cell>
          <cell r="AP514">
            <v>86792506.503000021</v>
          </cell>
        </row>
        <row r="515">
          <cell r="A515">
            <v>0</v>
          </cell>
        </row>
        <row r="516">
          <cell r="A516">
            <v>0</v>
          </cell>
          <cell r="F516" t="str">
            <v>SEVEN MILE HILL - WIND</v>
          </cell>
        </row>
        <row r="517">
          <cell r="A517" t="str">
            <v xml:space="preserve">341.00 0608         </v>
          </cell>
          <cell r="B517">
            <v>608</v>
          </cell>
          <cell r="C517" t="str">
            <v>ProdTrans</v>
          </cell>
          <cell r="D517" t="str">
            <v xml:space="preserve">341.00 0608         </v>
          </cell>
          <cell r="E517">
            <v>341</v>
          </cell>
          <cell r="F517" t="str">
            <v>Structures and Improvements</v>
          </cell>
          <cell r="H517">
            <v>5976710.8899999997</v>
          </cell>
          <cell r="J517">
            <v>-23936.95</v>
          </cell>
          <cell r="L517">
            <v>5952773.9399999995</v>
          </cell>
          <cell r="N517">
            <v>-24348.12</v>
          </cell>
          <cell r="P517">
            <v>5928425.8199999994</v>
          </cell>
          <cell r="R517">
            <v>740042</v>
          </cell>
          <cell r="T517">
            <v>4.05</v>
          </cell>
          <cell r="V517">
            <v>241572</v>
          </cell>
          <cell r="X517">
            <v>-23936.95</v>
          </cell>
          <cell r="Z517">
            <v>-5</v>
          </cell>
          <cell r="AB517">
            <v>-1196.8475000000001</v>
          </cell>
          <cell r="AD517">
            <v>956480.20250000001</v>
          </cell>
          <cell r="AF517">
            <v>4.05</v>
          </cell>
          <cell r="AH517">
            <v>240594</v>
          </cell>
          <cell r="AJ517">
            <v>-24348.12</v>
          </cell>
          <cell r="AL517">
            <v>-5</v>
          </cell>
          <cell r="AN517">
            <v>-1217.4059999999999</v>
          </cell>
          <cell r="AP517">
            <v>1171508.6765000001</v>
          </cell>
        </row>
        <row r="518">
          <cell r="A518" t="str">
            <v xml:space="preserve">343.00 0608         </v>
          </cell>
          <cell r="B518">
            <v>608</v>
          </cell>
          <cell r="C518" t="str">
            <v>ProdTrans</v>
          </cell>
          <cell r="D518" t="str">
            <v xml:space="preserve">343.00 0608         </v>
          </cell>
          <cell r="E518">
            <v>343</v>
          </cell>
          <cell r="F518" t="str">
            <v>Prime Movers</v>
          </cell>
          <cell r="H518">
            <v>214736151.83000001</v>
          </cell>
          <cell r="J518">
            <v>-255123.81</v>
          </cell>
          <cell r="L518">
            <v>214481028.02000001</v>
          </cell>
          <cell r="N518">
            <v>-272209.52</v>
          </cell>
          <cell r="P518">
            <v>214208818.5</v>
          </cell>
          <cell r="R518">
            <v>28544136</v>
          </cell>
          <cell r="T518">
            <v>4.05</v>
          </cell>
          <cell r="V518">
            <v>8691648</v>
          </cell>
          <cell r="X518">
            <v>-255123.81</v>
          </cell>
          <cell r="Z518">
            <v>-5</v>
          </cell>
          <cell r="AB518">
            <v>-12756.190500000001</v>
          </cell>
          <cell r="AD518">
            <v>36967903.999499999</v>
          </cell>
          <cell r="AF518">
            <v>4.05</v>
          </cell>
          <cell r="AH518">
            <v>8680969</v>
          </cell>
          <cell r="AJ518">
            <v>-272209.52</v>
          </cell>
          <cell r="AL518">
            <v>-5</v>
          </cell>
          <cell r="AN518">
            <v>-13610.476000000001</v>
          </cell>
          <cell r="AP518">
            <v>45363053.003499992</v>
          </cell>
        </row>
        <row r="519">
          <cell r="A519" t="str">
            <v xml:space="preserve">344.00 0608         </v>
          </cell>
          <cell r="B519">
            <v>608</v>
          </cell>
          <cell r="C519" t="str">
            <v>ProdTrans</v>
          </cell>
          <cell r="D519" t="str">
            <v xml:space="preserve">344.00 0608         </v>
          </cell>
          <cell r="E519">
            <v>344</v>
          </cell>
          <cell r="F519" t="str">
            <v>Generators</v>
          </cell>
          <cell r="H519">
            <v>6597543.9699999997</v>
          </cell>
          <cell r="J519">
            <v>-7843.39</v>
          </cell>
          <cell r="L519">
            <v>6589700.5800000001</v>
          </cell>
          <cell r="N519">
            <v>-8368.58</v>
          </cell>
          <cell r="P519">
            <v>6581332</v>
          </cell>
          <cell r="R519">
            <v>879420</v>
          </cell>
          <cell r="T519">
            <v>4.05</v>
          </cell>
          <cell r="V519">
            <v>267042</v>
          </cell>
          <cell r="X519">
            <v>-7843.39</v>
          </cell>
          <cell r="Z519">
            <v>-5</v>
          </cell>
          <cell r="AB519">
            <v>-392.16950000000003</v>
          </cell>
          <cell r="AD519">
            <v>1138226.4405</v>
          </cell>
          <cell r="AF519">
            <v>4.05</v>
          </cell>
          <cell r="AH519">
            <v>266713</v>
          </cell>
          <cell r="AJ519">
            <v>-8368.58</v>
          </cell>
          <cell r="AL519">
            <v>-5</v>
          </cell>
          <cell r="AN519">
            <v>-418.42900000000003</v>
          </cell>
          <cell r="AP519">
            <v>1396152.4314999999</v>
          </cell>
        </row>
        <row r="520">
          <cell r="A520" t="str">
            <v xml:space="preserve">345.00 0608         </v>
          </cell>
          <cell r="B520">
            <v>608</v>
          </cell>
          <cell r="C520" t="str">
            <v>ProdTrans</v>
          </cell>
          <cell r="D520" t="str">
            <v xml:space="preserve">345.00 0608         </v>
          </cell>
          <cell r="E520">
            <v>345</v>
          </cell>
          <cell r="F520" t="str">
            <v>Accessory Electric Equipment</v>
          </cell>
          <cell r="H520">
            <v>13215081.41</v>
          </cell>
          <cell r="J520">
            <v>-5586.49</v>
          </cell>
          <cell r="L520">
            <v>13209494.92</v>
          </cell>
          <cell r="N520">
            <v>-6312.27</v>
          </cell>
          <cell r="P520">
            <v>13203182.65</v>
          </cell>
          <cell r="R520">
            <v>1734141</v>
          </cell>
          <cell r="T520">
            <v>4.05</v>
          </cell>
          <cell r="V520">
            <v>535098</v>
          </cell>
          <cell r="X520">
            <v>-5586.49</v>
          </cell>
          <cell r="Z520">
            <v>-2</v>
          </cell>
          <cell r="AB520">
            <v>-111.7298</v>
          </cell>
          <cell r="AD520">
            <v>2263540.7801999999</v>
          </cell>
          <cell r="AF520">
            <v>4.05</v>
          </cell>
          <cell r="AH520">
            <v>534857</v>
          </cell>
          <cell r="AJ520">
            <v>-6312.27</v>
          </cell>
          <cell r="AL520">
            <v>-2</v>
          </cell>
          <cell r="AN520">
            <v>-126.2454</v>
          </cell>
          <cell r="AP520">
            <v>2791959.2648</v>
          </cell>
        </row>
        <row r="521">
          <cell r="A521" t="str">
            <v xml:space="preserve">346.00 0608         </v>
          </cell>
          <cell r="B521">
            <v>608</v>
          </cell>
          <cell r="C521" t="str">
            <v>ProdTrans</v>
          </cell>
          <cell r="D521" t="str">
            <v xml:space="preserve">346.00 0608         </v>
          </cell>
          <cell r="E521">
            <v>346</v>
          </cell>
          <cell r="F521" t="str">
            <v>Miscellaneous Power Plant Equipment</v>
          </cell>
          <cell r="H521">
            <v>515769.57</v>
          </cell>
          <cell r="J521">
            <v>-216.45</v>
          </cell>
          <cell r="L521">
            <v>515553.12</v>
          </cell>
          <cell r="N521">
            <v>-244.55999999999997</v>
          </cell>
          <cell r="P521">
            <v>515308.56</v>
          </cell>
          <cell r="R521">
            <v>65645</v>
          </cell>
          <cell r="T521">
            <v>4.05</v>
          </cell>
          <cell r="V521">
            <v>20884</v>
          </cell>
          <cell r="X521">
            <v>-216.45</v>
          </cell>
          <cell r="Z521">
            <v>0</v>
          </cell>
          <cell r="AB521">
            <v>0</v>
          </cell>
          <cell r="AD521">
            <v>86312.55</v>
          </cell>
          <cell r="AF521">
            <v>4.05</v>
          </cell>
          <cell r="AH521">
            <v>20875</v>
          </cell>
          <cell r="AJ521">
            <v>-244.55999999999997</v>
          </cell>
          <cell r="AL521">
            <v>0</v>
          </cell>
          <cell r="AN521">
            <v>0</v>
          </cell>
          <cell r="AP521">
            <v>106942.99</v>
          </cell>
        </row>
        <row r="522">
          <cell r="A522">
            <v>0</v>
          </cell>
          <cell r="F522" t="str">
            <v>TOTAL SEVEN MILE HILL - WIND</v>
          </cell>
          <cell r="H522">
            <v>241041257.66999999</v>
          </cell>
          <cell r="J522">
            <v>-292707.09000000003</v>
          </cell>
          <cell r="L522">
            <v>240748550.58000001</v>
          </cell>
          <cell r="N522">
            <v>-311483.05000000005</v>
          </cell>
          <cell r="P522">
            <v>240437067.53</v>
          </cell>
          <cell r="R522">
            <v>31963384</v>
          </cell>
          <cell r="V522">
            <v>9756244</v>
          </cell>
          <cell r="X522">
            <v>-292707.09000000003</v>
          </cell>
          <cell r="AB522">
            <v>-14456.9373</v>
          </cell>
          <cell r="AD522">
            <v>41412463.972699992</v>
          </cell>
          <cell r="AH522">
            <v>9744008</v>
          </cell>
          <cell r="AJ522">
            <v>-311483.05000000005</v>
          </cell>
          <cell r="AN522">
            <v>-15372.556400000001</v>
          </cell>
          <cell r="AP522">
            <v>50829616.366299994</v>
          </cell>
        </row>
        <row r="523">
          <cell r="A523">
            <v>0</v>
          </cell>
        </row>
        <row r="524">
          <cell r="A524">
            <v>0</v>
          </cell>
          <cell r="F524" t="str">
            <v>SOLAR GENERATING</v>
          </cell>
        </row>
        <row r="525">
          <cell r="A525" t="str">
            <v xml:space="preserve">344.00 0701         </v>
          </cell>
          <cell r="B525">
            <v>701</v>
          </cell>
          <cell r="C525" t="str">
            <v>ProdTrans</v>
          </cell>
          <cell r="D525" t="str">
            <v xml:space="preserve">344.00 0701         </v>
          </cell>
          <cell r="E525">
            <v>344</v>
          </cell>
          <cell r="F525" t="str">
            <v>Generators - Atlantic City</v>
          </cell>
          <cell r="H525">
            <v>5545.93</v>
          </cell>
          <cell r="J525">
            <v>0</v>
          </cell>
          <cell r="L525">
            <v>5545.93</v>
          </cell>
          <cell r="N525">
            <v>0</v>
          </cell>
          <cell r="P525">
            <v>5545.93</v>
          </cell>
          <cell r="R525">
            <v>1616</v>
          </cell>
          <cell r="T525">
            <v>6.67</v>
          </cell>
          <cell r="V525">
            <v>370</v>
          </cell>
          <cell r="X525">
            <v>0</v>
          </cell>
          <cell r="Z525">
            <v>-5</v>
          </cell>
          <cell r="AB525">
            <v>0</v>
          </cell>
          <cell r="AD525">
            <v>1986</v>
          </cell>
          <cell r="AF525">
            <v>6.67</v>
          </cell>
          <cell r="AH525">
            <v>370</v>
          </cell>
          <cell r="AJ525">
            <v>0</v>
          </cell>
          <cell r="AL525">
            <v>-5</v>
          </cell>
          <cell r="AN525">
            <v>0</v>
          </cell>
          <cell r="AP525">
            <v>2356</v>
          </cell>
        </row>
        <row r="526">
          <cell r="A526" t="str">
            <v xml:space="preserve">344.00 0702         </v>
          </cell>
          <cell r="B526">
            <v>702</v>
          </cell>
          <cell r="C526" t="str">
            <v>ProdTrans</v>
          </cell>
          <cell r="D526" t="str">
            <v xml:space="preserve">344.00 0702         </v>
          </cell>
          <cell r="E526">
            <v>344</v>
          </cell>
          <cell r="F526" t="str">
            <v>Generators - Canyon Lands</v>
          </cell>
          <cell r="H526">
            <v>36389.01</v>
          </cell>
          <cell r="J526">
            <v>0</v>
          </cell>
          <cell r="L526">
            <v>36389.01</v>
          </cell>
          <cell r="N526">
            <v>0</v>
          </cell>
          <cell r="P526">
            <v>36389.01</v>
          </cell>
          <cell r="R526">
            <v>43953</v>
          </cell>
          <cell r="T526">
            <v>8.8360035541876218</v>
          </cell>
          <cell r="V526">
            <v>3215</v>
          </cell>
          <cell r="X526">
            <v>0</v>
          </cell>
          <cell r="Z526">
            <v>-5</v>
          </cell>
          <cell r="AB526">
            <v>0</v>
          </cell>
          <cell r="AD526">
            <v>47168</v>
          </cell>
          <cell r="AF526">
            <v>8.8360035541876218</v>
          </cell>
          <cell r="AH526">
            <v>3215</v>
          </cell>
          <cell r="AJ526">
            <v>0</v>
          </cell>
          <cell r="AL526">
            <v>-5</v>
          </cell>
          <cell r="AN526">
            <v>0</v>
          </cell>
          <cell r="AP526">
            <v>50383</v>
          </cell>
        </row>
        <row r="527">
          <cell r="A527" t="str">
            <v xml:space="preserve">344.00 0703         </v>
          </cell>
          <cell r="B527">
            <v>703</v>
          </cell>
          <cell r="C527" t="str">
            <v>ProdTrans</v>
          </cell>
          <cell r="D527" t="str">
            <v xml:space="preserve">344.00 0703         </v>
          </cell>
          <cell r="E527">
            <v>344</v>
          </cell>
          <cell r="F527" t="str">
            <v>Generators - Green River</v>
          </cell>
          <cell r="H527">
            <v>55086.78</v>
          </cell>
          <cell r="J527">
            <v>0</v>
          </cell>
          <cell r="L527">
            <v>55086.78</v>
          </cell>
          <cell r="N527">
            <v>0</v>
          </cell>
          <cell r="P527">
            <v>55086.78</v>
          </cell>
          <cell r="R527">
            <v>66516</v>
          </cell>
          <cell r="T527">
            <v>8.98</v>
          </cell>
          <cell r="V527">
            <v>4947</v>
          </cell>
          <cell r="X527">
            <v>0</v>
          </cell>
          <cell r="Z527">
            <v>-5</v>
          </cell>
          <cell r="AB527">
            <v>0</v>
          </cell>
          <cell r="AD527">
            <v>71463</v>
          </cell>
          <cell r="AF527">
            <v>8.98</v>
          </cell>
          <cell r="AH527">
            <v>4947</v>
          </cell>
          <cell r="AJ527">
            <v>0</v>
          </cell>
          <cell r="AL527">
            <v>-5</v>
          </cell>
          <cell r="AN527">
            <v>0</v>
          </cell>
          <cell r="AP527">
            <v>76410</v>
          </cell>
        </row>
        <row r="528">
          <cell r="A528" t="str">
            <v xml:space="preserve">344.00 0704         </v>
          </cell>
          <cell r="B528">
            <v>704</v>
          </cell>
          <cell r="C528" t="str">
            <v>ProdTrans</v>
          </cell>
          <cell r="D528" t="str">
            <v xml:space="preserve">344.00 0704         </v>
          </cell>
          <cell r="E528">
            <v>344</v>
          </cell>
          <cell r="F528" t="str">
            <v>Generators - Oregon High Desert</v>
          </cell>
          <cell r="H528">
            <v>56321.97</v>
          </cell>
          <cell r="J528">
            <v>-312.10000000000002</v>
          </cell>
          <cell r="L528">
            <v>56009.87</v>
          </cell>
          <cell r="N528">
            <v>-329.38</v>
          </cell>
          <cell r="P528">
            <v>55680.490000000005</v>
          </cell>
          <cell r="R528">
            <v>60789</v>
          </cell>
          <cell r="T528">
            <v>5.732662192393736</v>
          </cell>
          <cell r="V528">
            <v>3220</v>
          </cell>
          <cell r="X528">
            <v>-312.10000000000002</v>
          </cell>
          <cell r="Z528">
            <v>-5</v>
          </cell>
          <cell r="AB528">
            <v>-15.605</v>
          </cell>
          <cell r="AD528">
            <v>63681.294999999998</v>
          </cell>
          <cell r="AF528">
            <v>5.732662192393736</v>
          </cell>
          <cell r="AH528">
            <v>3201</v>
          </cell>
          <cell r="AJ528">
            <v>-329.38</v>
          </cell>
          <cell r="AL528">
            <v>-5</v>
          </cell>
          <cell r="AN528">
            <v>-16.469000000000001</v>
          </cell>
          <cell r="AP528">
            <v>66536.445999999996</v>
          </cell>
        </row>
        <row r="529">
          <cell r="A529">
            <v>0</v>
          </cell>
          <cell r="F529" t="str">
            <v>TOTAL SOLAR GENERATING</v>
          </cell>
          <cell r="H529">
            <v>153343.69</v>
          </cell>
          <cell r="J529">
            <v>-312.10000000000002</v>
          </cell>
          <cell r="L529">
            <v>153031.59</v>
          </cell>
          <cell r="N529">
            <v>-329.38</v>
          </cell>
          <cell r="P529">
            <v>152702.21000000002</v>
          </cell>
          <cell r="R529">
            <v>172874</v>
          </cell>
          <cell r="V529">
            <v>11752</v>
          </cell>
          <cell r="X529">
            <v>-312.10000000000002</v>
          </cell>
          <cell r="AB529">
            <v>-15.605</v>
          </cell>
          <cell r="AD529">
            <v>184298.29499999998</v>
          </cell>
          <cell r="AH529">
            <v>11733</v>
          </cell>
          <cell r="AJ529">
            <v>-329.38</v>
          </cell>
          <cell r="AN529">
            <v>-16.469000000000001</v>
          </cell>
          <cell r="AP529">
            <v>195685.446</v>
          </cell>
        </row>
        <row r="530">
          <cell r="A530">
            <v>0</v>
          </cell>
        </row>
        <row r="531">
          <cell r="A531">
            <v>0</v>
          </cell>
          <cell r="F531" t="str">
            <v>MOBILE GENERATORS</v>
          </cell>
        </row>
        <row r="532">
          <cell r="A532" t="str">
            <v xml:space="preserve">344.00 0801         </v>
          </cell>
          <cell r="B532">
            <v>801</v>
          </cell>
          <cell r="C532" t="str">
            <v>ProdTrans</v>
          </cell>
          <cell r="D532" t="str">
            <v xml:space="preserve">344.00 0801         </v>
          </cell>
          <cell r="E532">
            <v>344</v>
          </cell>
          <cell r="F532" t="str">
            <v>East Side Mobile Generator</v>
          </cell>
          <cell r="H532">
            <v>839680.12</v>
          </cell>
          <cell r="J532">
            <v>-2505.7600000000002</v>
          </cell>
          <cell r="L532">
            <v>837174.36</v>
          </cell>
          <cell r="N532">
            <v>-2664.43</v>
          </cell>
          <cell r="P532">
            <v>834509.92999999993</v>
          </cell>
          <cell r="R532">
            <v>230290</v>
          </cell>
          <cell r="T532">
            <v>5</v>
          </cell>
          <cell r="V532">
            <v>41921</v>
          </cell>
          <cell r="X532">
            <v>-2505.7600000000002</v>
          </cell>
          <cell r="Z532">
            <v>-5</v>
          </cell>
          <cell r="AB532">
            <v>-125.28800000000001</v>
          </cell>
          <cell r="AD532">
            <v>269579.95199999999</v>
          </cell>
          <cell r="AF532">
            <v>5</v>
          </cell>
          <cell r="AH532">
            <v>41792</v>
          </cell>
          <cell r="AJ532">
            <v>-2664.43</v>
          </cell>
          <cell r="AL532">
            <v>-5</v>
          </cell>
          <cell r="AN532">
            <v>-133.22149999999999</v>
          </cell>
          <cell r="AP532">
            <v>308574.30050000001</v>
          </cell>
        </row>
        <row r="533">
          <cell r="A533" t="str">
            <v xml:space="preserve">344.00 0802         </v>
          </cell>
          <cell r="B533">
            <v>802</v>
          </cell>
          <cell r="C533" t="str">
            <v>ProdTrans</v>
          </cell>
          <cell r="D533" t="str">
            <v xml:space="preserve">344.00 0802         </v>
          </cell>
          <cell r="E533">
            <v>344</v>
          </cell>
          <cell r="F533" t="str">
            <v>West Side Mobile Generator</v>
          </cell>
          <cell r="H533">
            <v>849226.01</v>
          </cell>
          <cell r="J533">
            <v>-1945.18</v>
          </cell>
          <cell r="L533">
            <v>847280.83</v>
          </cell>
          <cell r="N533">
            <v>-2075.69</v>
          </cell>
          <cell r="P533">
            <v>845205.14</v>
          </cell>
          <cell r="R533">
            <v>108199</v>
          </cell>
          <cell r="T533">
            <v>5</v>
          </cell>
          <cell r="V533">
            <v>42413</v>
          </cell>
          <cell r="X533">
            <v>-1945.18</v>
          </cell>
          <cell r="Z533">
            <v>-5</v>
          </cell>
          <cell r="AB533">
            <v>-97.259</v>
          </cell>
          <cell r="AD533">
            <v>148569.56100000002</v>
          </cell>
          <cell r="AF533">
            <v>5</v>
          </cell>
          <cell r="AH533">
            <v>42312</v>
          </cell>
          <cell r="AJ533">
            <v>-2075.69</v>
          </cell>
          <cell r="AL533">
            <v>-5</v>
          </cell>
          <cell r="AN533">
            <v>-103.78450000000001</v>
          </cell>
          <cell r="AP533">
            <v>188702.0865</v>
          </cell>
        </row>
        <row r="534">
          <cell r="A534">
            <v>0</v>
          </cell>
          <cell r="F534" t="str">
            <v>TOTAL MOBILE GENERATORS</v>
          </cell>
          <cell r="H534">
            <v>1688906.13</v>
          </cell>
          <cell r="J534">
            <v>-4450.9400000000005</v>
          </cell>
          <cell r="L534">
            <v>1684455.19</v>
          </cell>
          <cell r="N534">
            <v>-4740.12</v>
          </cell>
          <cell r="P534">
            <v>1679715.0699999998</v>
          </cell>
          <cell r="R534">
            <v>338489</v>
          </cell>
          <cell r="V534">
            <v>84334</v>
          </cell>
          <cell r="X534">
            <v>-4450.9400000000005</v>
          </cell>
          <cell r="AB534">
            <v>-222.54700000000003</v>
          </cell>
          <cell r="AD534">
            <v>418149.51300000004</v>
          </cell>
          <cell r="AH534">
            <v>84104</v>
          </cell>
          <cell r="AJ534">
            <v>-4740.12</v>
          </cell>
          <cell r="AN534">
            <v>-237.006</v>
          </cell>
          <cell r="AP534">
            <v>497276.38699999999</v>
          </cell>
        </row>
        <row r="535">
          <cell r="A535">
            <v>0</v>
          </cell>
        </row>
        <row r="536">
          <cell r="A536">
            <v>0</v>
          </cell>
          <cell r="F536" t="str">
            <v>TOTAL DEPRECIABLE OTHER PRODUCTION</v>
          </cell>
          <cell r="H536">
            <v>3285910905.0399995</v>
          </cell>
          <cell r="J536">
            <v>-11436451.759999996</v>
          </cell>
          <cell r="L536">
            <v>3274474453.2799993</v>
          </cell>
          <cell r="N536">
            <v>-10110602.920000004</v>
          </cell>
          <cell r="P536">
            <v>3264363850.3600011</v>
          </cell>
          <cell r="R536">
            <v>483323223</v>
          </cell>
          <cell r="V536">
            <v>114975012</v>
          </cell>
          <cell r="X536">
            <v>-11436451.759999996</v>
          </cell>
          <cell r="AB536">
            <v>-479689.27070000011</v>
          </cell>
          <cell r="AD536">
            <v>586382093.96929991</v>
          </cell>
          <cell r="AH536">
            <v>114584206</v>
          </cell>
          <cell r="AJ536">
            <v>-10110602.920000004</v>
          </cell>
          <cell r="AN536">
            <v>-499423.09419999999</v>
          </cell>
          <cell r="AP536">
            <v>690356273.9550997</v>
          </cell>
        </row>
        <row r="537">
          <cell r="A537">
            <v>0</v>
          </cell>
        </row>
        <row r="538">
          <cell r="A538" t="str">
            <v xml:space="preserve">340.30 0404         </v>
          </cell>
          <cell r="B538">
            <v>404</v>
          </cell>
          <cell r="C538" t="str">
            <v>ProdTrans</v>
          </cell>
          <cell r="D538" t="str">
            <v xml:space="preserve">340.30 0404         </v>
          </cell>
          <cell r="E538">
            <v>340.3</v>
          </cell>
          <cell r="F538" t="str">
            <v>Water Rights - Lakeside</v>
          </cell>
          <cell r="H538">
            <v>14529040</v>
          </cell>
          <cell r="J538">
            <v>0</v>
          </cell>
          <cell r="L538">
            <v>14529040</v>
          </cell>
          <cell r="N538">
            <v>0</v>
          </cell>
          <cell r="P538">
            <v>14529040</v>
          </cell>
          <cell r="R538">
            <v>0</v>
          </cell>
          <cell r="T538">
            <v>0</v>
          </cell>
          <cell r="V538">
            <v>0</v>
          </cell>
          <cell r="X538">
            <v>0</v>
          </cell>
          <cell r="AB538">
            <v>14529040</v>
          </cell>
          <cell r="AD538">
            <v>0</v>
          </cell>
          <cell r="AF538">
            <v>0</v>
          </cell>
          <cell r="AH538">
            <v>0</v>
          </cell>
          <cell r="AJ538">
            <v>0</v>
          </cell>
          <cell r="AN538">
            <v>14529040</v>
          </cell>
          <cell r="AP538">
            <v>0</v>
          </cell>
        </row>
        <row r="539">
          <cell r="A539" t="str">
            <v xml:space="preserve">340.30 0402         </v>
          </cell>
          <cell r="B539">
            <v>402</v>
          </cell>
          <cell r="C539" t="str">
            <v>ProdTrans</v>
          </cell>
          <cell r="D539" t="str">
            <v xml:space="preserve">340.30 0402         </v>
          </cell>
          <cell r="E539">
            <v>340.3</v>
          </cell>
          <cell r="F539" t="str">
            <v>Water Rights - Currant Creek</v>
          </cell>
          <cell r="H539">
            <v>2891146.49</v>
          </cell>
          <cell r="J539">
            <v>0</v>
          </cell>
          <cell r="L539">
            <v>2891146.49</v>
          </cell>
          <cell r="N539">
            <v>0</v>
          </cell>
          <cell r="P539">
            <v>2891146.49</v>
          </cell>
          <cell r="R539">
            <v>351</v>
          </cell>
          <cell r="T539">
            <v>0</v>
          </cell>
          <cell r="V539">
            <v>0</v>
          </cell>
          <cell r="X539">
            <v>0</v>
          </cell>
          <cell r="AB539">
            <v>2891146.49</v>
          </cell>
          <cell r="AD539">
            <v>351</v>
          </cell>
          <cell r="AF539">
            <v>0</v>
          </cell>
          <cell r="AH539">
            <v>0</v>
          </cell>
          <cell r="AJ539">
            <v>0</v>
          </cell>
          <cell r="AN539">
            <v>2891146.49</v>
          </cell>
          <cell r="AP539">
            <v>351</v>
          </cell>
        </row>
        <row r="540">
          <cell r="A540">
            <v>0</v>
          </cell>
        </row>
        <row r="541">
          <cell r="A541">
            <v>0</v>
          </cell>
          <cell r="F541" t="str">
            <v>TOTAL OTHER PRODUCTION</v>
          </cell>
          <cell r="H541">
            <v>3303331091.5299993</v>
          </cell>
          <cell r="J541">
            <v>-11436451.759999996</v>
          </cell>
          <cell r="L541">
            <v>3291894639.769999</v>
          </cell>
          <cell r="N541">
            <v>-10110602.920000004</v>
          </cell>
          <cell r="P541">
            <v>3281784036.8500009</v>
          </cell>
          <cell r="R541">
            <v>483323574</v>
          </cell>
          <cell r="V541">
            <v>114975012</v>
          </cell>
          <cell r="X541">
            <v>-11436451.759999996</v>
          </cell>
          <cell r="AB541">
            <v>16940497.219300002</v>
          </cell>
          <cell r="AD541">
            <v>586382444.96929991</v>
          </cell>
          <cell r="AH541">
            <v>114584206</v>
          </cell>
          <cell r="AJ541">
            <v>-10110602.920000004</v>
          </cell>
          <cell r="AN541">
            <v>16920763.395800002</v>
          </cell>
          <cell r="AP541">
            <v>690356624.9550997</v>
          </cell>
        </row>
        <row r="542">
          <cell r="A542">
            <v>0</v>
          </cell>
        </row>
        <row r="543">
          <cell r="A543">
            <v>0</v>
          </cell>
          <cell r="E543" t="str">
            <v>TOTAL PRODUCTION PLANT</v>
          </cell>
          <cell r="H543">
            <v>10312126208.320002</v>
          </cell>
          <cell r="J543">
            <v>-56353255.209999971</v>
          </cell>
          <cell r="L543">
            <v>10255772953.109997</v>
          </cell>
          <cell r="N543">
            <v>-54496766.369999975</v>
          </cell>
          <cell r="P543">
            <v>10201276186.739998</v>
          </cell>
          <cell r="R543">
            <v>3172068312</v>
          </cell>
          <cell r="V543">
            <v>271062350</v>
          </cell>
          <cell r="X543">
            <v>-56353255.209999971</v>
          </cell>
          <cell r="AB543">
            <v>11251175.291299999</v>
          </cell>
          <cell r="AD543">
            <v>3380608395.5913</v>
          </cell>
          <cell r="AH543">
            <v>269644535</v>
          </cell>
          <cell r="AJ543">
            <v>-54496766.369999975</v>
          </cell>
          <cell r="AN543">
            <v>11044514.610300001</v>
          </cell>
          <cell r="AP543">
            <v>3589380492.3416038</v>
          </cell>
        </row>
        <row r="544">
          <cell r="A544">
            <v>0</v>
          </cell>
        </row>
        <row r="545">
          <cell r="A545">
            <v>0</v>
          </cell>
        </row>
        <row r="546">
          <cell r="A546">
            <v>0</v>
          </cell>
          <cell r="E546" t="str">
            <v>TRANSMISSION PLANT</v>
          </cell>
        </row>
        <row r="547">
          <cell r="A547">
            <v>350.2</v>
          </cell>
          <cell r="B547" t="str">
            <v>00</v>
          </cell>
          <cell r="C547" t="str">
            <v>ProdTrans</v>
          </cell>
          <cell r="D547">
            <v>350.2</v>
          </cell>
          <cell r="E547">
            <v>350.2</v>
          </cell>
          <cell r="F547" t="str">
            <v>Rights-of-Way</v>
          </cell>
          <cell r="H547">
            <v>139234363.72999999</v>
          </cell>
          <cell r="J547">
            <v>-173320.22999999998</v>
          </cell>
          <cell r="L547">
            <v>139061043.5</v>
          </cell>
          <cell r="N547">
            <v>-180812.18000000002</v>
          </cell>
          <cell r="P547">
            <v>138880231.31999999</v>
          </cell>
          <cell r="R547">
            <v>28772614</v>
          </cell>
          <cell r="T547">
            <v>1.3546894092139792</v>
          </cell>
          <cell r="V547">
            <v>1885019</v>
          </cell>
          <cell r="X547">
            <v>-173320.22999999998</v>
          </cell>
          <cell r="Z547">
            <v>0</v>
          </cell>
          <cell r="AB547">
            <v>0</v>
          </cell>
          <cell r="AD547">
            <v>30484312.77</v>
          </cell>
          <cell r="AF547">
            <v>1.3546894092139792</v>
          </cell>
          <cell r="AH547">
            <v>1882621</v>
          </cell>
          <cell r="AJ547">
            <v>-180812.18000000002</v>
          </cell>
          <cell r="AL547">
            <v>0</v>
          </cell>
          <cell r="AN547">
            <v>0</v>
          </cell>
          <cell r="AP547">
            <v>32186121.59</v>
          </cell>
        </row>
        <row r="548">
          <cell r="A548">
            <v>352</v>
          </cell>
          <cell r="B548" t="str">
            <v>00</v>
          </cell>
          <cell r="C548" t="str">
            <v>ProdTrans</v>
          </cell>
          <cell r="D548">
            <v>352</v>
          </cell>
          <cell r="E548">
            <v>352</v>
          </cell>
          <cell r="F548" t="str">
            <v>Structures and Improvements</v>
          </cell>
          <cell r="H548">
            <v>147332555.11000001</v>
          </cell>
          <cell r="J548">
            <v>-272316.68000000005</v>
          </cell>
          <cell r="L548">
            <v>147060238.43000001</v>
          </cell>
          <cell r="N548">
            <v>-282929.26</v>
          </cell>
          <cell r="P548">
            <v>146777309.17000002</v>
          </cell>
          <cell r="R548">
            <v>22566372</v>
          </cell>
          <cell r="T548">
            <v>1.3106583700719612</v>
          </cell>
          <cell r="V548">
            <v>1929242</v>
          </cell>
          <cell r="X548">
            <v>-272316.68000000005</v>
          </cell>
          <cell r="Z548">
            <v>-10</v>
          </cell>
          <cell r="AB548">
            <v>-27231.668000000009</v>
          </cell>
          <cell r="AD548">
            <v>24196065.651999999</v>
          </cell>
          <cell r="AF548">
            <v>1.3106583700719612</v>
          </cell>
          <cell r="AH548">
            <v>1925603</v>
          </cell>
          <cell r="AJ548">
            <v>-282929.26</v>
          </cell>
          <cell r="AL548">
            <v>-10</v>
          </cell>
          <cell r="AN548">
            <v>-28292.925999999999</v>
          </cell>
          <cell r="AP548">
            <v>25810446.465999998</v>
          </cell>
        </row>
        <row r="549">
          <cell r="A549">
            <v>353</v>
          </cell>
          <cell r="B549" t="str">
            <v>00</v>
          </cell>
          <cell r="C549" t="str">
            <v>ProdTrans</v>
          </cell>
          <cell r="D549">
            <v>353</v>
          </cell>
          <cell r="E549">
            <v>353</v>
          </cell>
          <cell r="F549" t="str">
            <v>Station Equipment</v>
          </cell>
          <cell r="H549">
            <v>1595552604.6900001</v>
          </cell>
          <cell r="J549">
            <v>-9779426.5600000005</v>
          </cell>
          <cell r="L549">
            <v>1585773178.1300001</v>
          </cell>
          <cell r="N549">
            <v>-10400691</v>
          </cell>
          <cell r="P549">
            <v>1575372487.1300001</v>
          </cell>
          <cell r="R549">
            <v>306917883</v>
          </cell>
          <cell r="T549">
            <v>1.7459665954029473</v>
          </cell>
          <cell r="V549">
            <v>27772443</v>
          </cell>
          <cell r="X549">
            <v>-9779426.5600000005</v>
          </cell>
          <cell r="Z549">
            <v>-5</v>
          </cell>
          <cell r="AB549">
            <v>-488971.32800000004</v>
          </cell>
          <cell r="AD549">
            <v>324421928.11199999</v>
          </cell>
          <cell r="AF549">
            <v>1.7459665954029473</v>
          </cell>
          <cell r="AH549">
            <v>27596274</v>
          </cell>
          <cell r="AJ549">
            <v>-10400691</v>
          </cell>
          <cell r="AL549">
            <v>-5</v>
          </cell>
          <cell r="AN549">
            <v>-520034.55</v>
          </cell>
          <cell r="AP549">
            <v>341097476.56199998</v>
          </cell>
        </row>
        <row r="550">
          <cell r="A550">
            <v>353.7</v>
          </cell>
          <cell r="B550" t="str">
            <v>00</v>
          </cell>
          <cell r="C550" t="str">
            <v>ProdTrans</v>
          </cell>
          <cell r="D550">
            <v>353.7</v>
          </cell>
          <cell r="E550">
            <v>353.7</v>
          </cell>
          <cell r="F550" t="str">
            <v>Supervisory Equipment</v>
          </cell>
          <cell r="H550">
            <v>17713612.149999999</v>
          </cell>
          <cell r="J550">
            <v>-1752572.9400000002</v>
          </cell>
          <cell r="L550">
            <v>15961039.209999999</v>
          </cell>
          <cell r="N550">
            <v>-1185301.3199999998</v>
          </cell>
          <cell r="P550">
            <v>14775737.889999999</v>
          </cell>
          <cell r="R550">
            <v>10027587</v>
          </cell>
          <cell r="T550">
            <v>3.7786737850929031</v>
          </cell>
          <cell r="V550">
            <v>636228</v>
          </cell>
          <cell r="X550">
            <v>-1752572.9400000002</v>
          </cell>
          <cell r="Z550">
            <v>0</v>
          </cell>
          <cell r="AB550">
            <v>0</v>
          </cell>
          <cell r="AD550">
            <v>8911242.0600000005</v>
          </cell>
          <cell r="AF550">
            <v>3.7786737850929031</v>
          </cell>
          <cell r="AH550">
            <v>580721</v>
          </cell>
          <cell r="AJ550">
            <v>-1185301.3199999998</v>
          </cell>
          <cell r="AL550">
            <v>0</v>
          </cell>
          <cell r="AN550">
            <v>0</v>
          </cell>
          <cell r="AP550">
            <v>8306661.7400000002</v>
          </cell>
        </row>
        <row r="551">
          <cell r="A551">
            <v>354</v>
          </cell>
          <cell r="B551" t="str">
            <v>00</v>
          </cell>
          <cell r="C551" t="str">
            <v>ProdTrans</v>
          </cell>
          <cell r="D551">
            <v>354</v>
          </cell>
          <cell r="E551">
            <v>354</v>
          </cell>
          <cell r="F551" t="str">
            <v>Towers and Fixtures</v>
          </cell>
          <cell r="H551">
            <v>984782938.79999995</v>
          </cell>
          <cell r="J551">
            <v>-927501.15000000026</v>
          </cell>
          <cell r="L551">
            <v>983855437.64999998</v>
          </cell>
          <cell r="N551">
            <v>-1031564.1899999996</v>
          </cell>
          <cell r="P551">
            <v>982823873.45999992</v>
          </cell>
          <cell r="R551">
            <v>224008268</v>
          </cell>
          <cell r="T551">
            <v>1.5613510276355289</v>
          </cell>
          <cell r="V551">
            <v>15368678</v>
          </cell>
          <cell r="X551">
            <v>-927501.15000000026</v>
          </cell>
          <cell r="Z551">
            <v>-10</v>
          </cell>
          <cell r="AB551">
            <v>-92750.11500000002</v>
          </cell>
          <cell r="AD551">
            <v>238356694.73499998</v>
          </cell>
          <cell r="AF551">
            <v>1.5613510276355289</v>
          </cell>
          <cell r="AH551">
            <v>15353384</v>
          </cell>
          <cell r="AJ551">
            <v>-1031564.1899999996</v>
          </cell>
          <cell r="AL551">
            <v>-10</v>
          </cell>
          <cell r="AN551">
            <v>-103156.41899999997</v>
          </cell>
          <cell r="AP551">
            <v>252575358.12599999</v>
          </cell>
        </row>
        <row r="552">
          <cell r="A552">
            <v>355</v>
          </cell>
          <cell r="B552" t="str">
            <v>00</v>
          </cell>
          <cell r="C552" t="str">
            <v>ProdTrans</v>
          </cell>
          <cell r="D552">
            <v>355</v>
          </cell>
          <cell r="E552">
            <v>355</v>
          </cell>
          <cell r="F552" t="str">
            <v>Poles and Fixtures</v>
          </cell>
          <cell r="H552">
            <v>646422318.11000001</v>
          </cell>
          <cell r="J552">
            <v>-3411209.4000000004</v>
          </cell>
          <cell r="L552">
            <v>643011108.71000004</v>
          </cell>
          <cell r="N552">
            <v>-3549726.8</v>
          </cell>
          <cell r="P552">
            <v>639461381.91000009</v>
          </cell>
          <cell r="R552">
            <v>244478368</v>
          </cell>
          <cell r="T552">
            <v>2.6276968348915575</v>
          </cell>
          <cell r="V552">
            <v>16941201</v>
          </cell>
          <cell r="X552">
            <v>-3411209.4000000004</v>
          </cell>
          <cell r="Z552">
            <v>-40</v>
          </cell>
          <cell r="AB552">
            <v>-1364483.76</v>
          </cell>
          <cell r="AD552">
            <v>256643875.84</v>
          </cell>
          <cell r="AF552">
            <v>2.6276968348915575</v>
          </cell>
          <cell r="AH552">
            <v>16849745</v>
          </cell>
          <cell r="AJ552">
            <v>-3549726.8</v>
          </cell>
          <cell r="AL552">
            <v>-40</v>
          </cell>
          <cell r="AN552">
            <v>-1419890.72</v>
          </cell>
          <cell r="AP552">
            <v>268524003.31999999</v>
          </cell>
        </row>
        <row r="553">
          <cell r="A553">
            <v>356</v>
          </cell>
          <cell r="B553" t="str">
            <v>00</v>
          </cell>
          <cell r="C553" t="str">
            <v>ProdTrans</v>
          </cell>
          <cell r="D553">
            <v>356</v>
          </cell>
          <cell r="E553">
            <v>356</v>
          </cell>
          <cell r="F553" t="str">
            <v>Overhead Conductors and Devices</v>
          </cell>
          <cell r="H553">
            <v>896688169.5</v>
          </cell>
          <cell r="J553">
            <v>-4023062.2600000007</v>
          </cell>
          <cell r="L553">
            <v>892665107.24000001</v>
          </cell>
          <cell r="N553">
            <v>-4268546.2700000014</v>
          </cell>
          <cell r="P553">
            <v>888396560.97000003</v>
          </cell>
          <cell r="R553">
            <v>382889326</v>
          </cell>
          <cell r="T553">
            <v>2.2503558281837277</v>
          </cell>
          <cell r="V553">
            <v>20133408</v>
          </cell>
          <cell r="X553">
            <v>-4023062.2600000007</v>
          </cell>
          <cell r="Z553">
            <v>-30</v>
          </cell>
          <cell r="AB553">
            <v>-1206918.6780000003</v>
          </cell>
          <cell r="AD553">
            <v>397792753.06200004</v>
          </cell>
          <cell r="AF553">
            <v>2.2503558281837277</v>
          </cell>
          <cell r="AH553">
            <v>20040113</v>
          </cell>
          <cell r="AJ553">
            <v>-4268546.2700000014</v>
          </cell>
          <cell r="AL553">
            <v>-30</v>
          </cell>
          <cell r="AN553">
            <v>-1280563.8810000003</v>
          </cell>
          <cell r="AP553">
            <v>412283755.91100007</v>
          </cell>
        </row>
        <row r="554">
          <cell r="A554">
            <v>357</v>
          </cell>
          <cell r="B554" t="str">
            <v>00</v>
          </cell>
          <cell r="C554" t="str">
            <v>ProdTrans</v>
          </cell>
          <cell r="D554">
            <v>357</v>
          </cell>
          <cell r="E554">
            <v>357</v>
          </cell>
          <cell r="F554" t="str">
            <v>Underground Conduit</v>
          </cell>
          <cell r="H554">
            <v>3259618.43</v>
          </cell>
          <cell r="J554">
            <v>-11674.989999999996</v>
          </cell>
          <cell r="L554">
            <v>3247943.44</v>
          </cell>
          <cell r="N554">
            <v>-12213.710000000005</v>
          </cell>
          <cell r="P554">
            <v>3235729.73</v>
          </cell>
          <cell r="R554">
            <v>658972</v>
          </cell>
          <cell r="T554">
            <v>1.6452365791733161</v>
          </cell>
          <cell r="V554">
            <v>53532</v>
          </cell>
          <cell r="X554">
            <v>-11674.989999999996</v>
          </cell>
          <cell r="Z554">
            <v>0</v>
          </cell>
          <cell r="AB554">
            <v>0</v>
          </cell>
          <cell r="AD554">
            <v>700829.01</v>
          </cell>
          <cell r="AF554">
            <v>1.6452365791733161</v>
          </cell>
          <cell r="AH554">
            <v>53336</v>
          </cell>
          <cell r="AJ554">
            <v>-12213.710000000005</v>
          </cell>
          <cell r="AL554">
            <v>0</v>
          </cell>
          <cell r="AN554">
            <v>0</v>
          </cell>
          <cell r="AP554">
            <v>741951.3</v>
          </cell>
        </row>
        <row r="555">
          <cell r="A555">
            <v>358</v>
          </cell>
          <cell r="B555" t="str">
            <v>00</v>
          </cell>
          <cell r="C555" t="str">
            <v>ProdTrans</v>
          </cell>
          <cell r="D555">
            <v>358</v>
          </cell>
          <cell r="E555">
            <v>358</v>
          </cell>
          <cell r="F555" t="str">
            <v>Underground Conductors and Devices</v>
          </cell>
          <cell r="H555">
            <v>7475094.7999999998</v>
          </cell>
          <cell r="J555">
            <v>-31434.620000000006</v>
          </cell>
          <cell r="L555">
            <v>7443660.1799999997</v>
          </cell>
          <cell r="N555">
            <v>-32798.909999999996</v>
          </cell>
          <cell r="P555">
            <v>7410861.2699999996</v>
          </cell>
          <cell r="R555">
            <v>1662222</v>
          </cell>
          <cell r="T555">
            <v>1.6448902020446829</v>
          </cell>
          <cell r="V555">
            <v>122699</v>
          </cell>
          <cell r="X555">
            <v>-31434.620000000006</v>
          </cell>
          <cell r="Z555">
            <v>-5</v>
          </cell>
          <cell r="AB555">
            <v>-1571.7310000000004</v>
          </cell>
          <cell r="AD555">
            <v>1751914.649</v>
          </cell>
          <cell r="AF555">
            <v>1.6448902020446829</v>
          </cell>
          <cell r="AH555">
            <v>122170</v>
          </cell>
          <cell r="AJ555">
            <v>-32798.909999999996</v>
          </cell>
          <cell r="AL555">
            <v>-5</v>
          </cell>
          <cell r="AN555">
            <v>-1639.9454999999998</v>
          </cell>
          <cell r="AP555">
            <v>1839645.7935000001</v>
          </cell>
        </row>
        <row r="556">
          <cell r="A556">
            <v>359</v>
          </cell>
          <cell r="B556" t="str">
            <v>00</v>
          </cell>
          <cell r="C556" t="str">
            <v>ProdTrans</v>
          </cell>
          <cell r="D556">
            <v>359</v>
          </cell>
          <cell r="E556">
            <v>359</v>
          </cell>
          <cell r="F556" t="str">
            <v>Roads and Trails</v>
          </cell>
          <cell r="H556">
            <v>11586681.32</v>
          </cell>
          <cell r="J556">
            <v>-5392.46</v>
          </cell>
          <cell r="L556">
            <v>11581288.859999999</v>
          </cell>
          <cell r="N556">
            <v>-5901.7299999999977</v>
          </cell>
          <cell r="P556">
            <v>11575387.129999999</v>
          </cell>
          <cell r="R556">
            <v>3799697</v>
          </cell>
          <cell r="T556">
            <v>1.3891001200091257</v>
          </cell>
          <cell r="V556">
            <v>160913</v>
          </cell>
          <cell r="X556">
            <v>-5392.46</v>
          </cell>
          <cell r="Z556">
            <v>0</v>
          </cell>
          <cell r="AB556">
            <v>0</v>
          </cell>
          <cell r="AD556">
            <v>3955217.54</v>
          </cell>
          <cell r="AF556">
            <v>1.3891001200091257</v>
          </cell>
          <cell r="AH556">
            <v>160835</v>
          </cell>
          <cell r="AJ556">
            <v>-5901.7299999999977</v>
          </cell>
          <cell r="AL556">
            <v>0</v>
          </cell>
          <cell r="AN556">
            <v>0</v>
          </cell>
          <cell r="AP556">
            <v>4110150.81</v>
          </cell>
        </row>
        <row r="557">
          <cell r="F557" t="str">
            <v>TOTAL TRANSMISSION PLANT</v>
          </cell>
          <cell r="H557">
            <v>4450047956.6400003</v>
          </cell>
          <cell r="J557">
            <v>-20387911.290000003</v>
          </cell>
          <cell r="L557">
            <v>4429660045.3499994</v>
          </cell>
          <cell r="N557">
            <v>-20950485.370000005</v>
          </cell>
          <cell r="P557">
            <v>4408709559.9800005</v>
          </cell>
          <cell r="R557">
            <v>1225781309</v>
          </cell>
          <cell r="V557">
            <v>85003363</v>
          </cell>
          <cell r="X557">
            <v>-20387911.290000003</v>
          </cell>
          <cell r="AB557">
            <v>-3181927.2800000007</v>
          </cell>
          <cell r="AD557">
            <v>1287214833.4299998</v>
          </cell>
          <cell r="AH557">
            <v>84564802</v>
          </cell>
          <cell r="AJ557">
            <v>-20950485.370000005</v>
          </cell>
          <cell r="AN557">
            <v>-3353578.4415000002</v>
          </cell>
          <cell r="AP557">
            <v>1347475571.6184998</v>
          </cell>
        </row>
        <row r="560">
          <cell r="E560" t="str">
            <v>DISTRIBUTION PLANT</v>
          </cell>
        </row>
        <row r="562">
          <cell r="F562" t="str">
            <v>OREGON - DISTRIBUTION</v>
          </cell>
        </row>
        <row r="563">
          <cell r="A563" t="str">
            <v>36020Oregon</v>
          </cell>
          <cell r="B563" t="str">
            <v>Oregon</v>
          </cell>
          <cell r="C563" t="str">
            <v>Oregon</v>
          </cell>
          <cell r="D563">
            <v>360.2</v>
          </cell>
          <cell r="E563">
            <v>360.2</v>
          </cell>
          <cell r="F563" t="str">
            <v>Rights-of-Way</v>
          </cell>
          <cell r="H563">
            <v>4298476.58</v>
          </cell>
          <cell r="J563">
            <v>-78993.719999999972</v>
          </cell>
          <cell r="L563">
            <v>4219482.8600000003</v>
          </cell>
          <cell r="N563">
            <v>-80710.379999999976</v>
          </cell>
          <cell r="P563">
            <v>4138772.4800000004</v>
          </cell>
          <cell r="R563">
            <v>2566965</v>
          </cell>
          <cell r="T563">
            <v>1.6722311182766663</v>
          </cell>
          <cell r="V563">
            <v>71220</v>
          </cell>
          <cell r="X563">
            <v>-78993.719999999972</v>
          </cell>
          <cell r="Z563">
            <v>0</v>
          </cell>
          <cell r="AB563">
            <v>0</v>
          </cell>
          <cell r="AD563">
            <v>2559191.2800000003</v>
          </cell>
          <cell r="AF563">
            <v>1.6722311182766663</v>
          </cell>
          <cell r="AH563">
            <v>69885</v>
          </cell>
          <cell r="AJ563">
            <v>-80710.379999999976</v>
          </cell>
          <cell r="AL563">
            <v>0</v>
          </cell>
          <cell r="AN563">
            <v>0</v>
          </cell>
          <cell r="AP563">
            <v>2548365.9000000004</v>
          </cell>
        </row>
        <row r="564">
          <cell r="A564" t="str">
            <v>36100Oregon</v>
          </cell>
          <cell r="B564" t="str">
            <v>Oregon</v>
          </cell>
          <cell r="C564" t="str">
            <v>Oregon</v>
          </cell>
          <cell r="D564">
            <v>361</v>
          </cell>
          <cell r="E564">
            <v>361</v>
          </cell>
          <cell r="F564" t="str">
            <v>Structures and Improvements</v>
          </cell>
          <cell r="H564">
            <v>20889104.379999999</v>
          </cell>
          <cell r="J564">
            <v>-107558.12000000001</v>
          </cell>
          <cell r="L564">
            <v>20781546.259999998</v>
          </cell>
          <cell r="N564">
            <v>-110584.75999999997</v>
          </cell>
          <cell r="P564">
            <v>20670961.499999996</v>
          </cell>
          <cell r="R564">
            <v>4634405</v>
          </cell>
          <cell r="T564">
            <v>1.5840078355910032</v>
          </cell>
          <cell r="V564">
            <v>330033</v>
          </cell>
          <cell r="X564">
            <v>-107558.12000000001</v>
          </cell>
          <cell r="Z564">
            <v>-10</v>
          </cell>
          <cell r="AB564">
            <v>-10755.812000000002</v>
          </cell>
          <cell r="AD564">
            <v>4846124.068</v>
          </cell>
          <cell r="AF564">
            <v>1.5840078355910032</v>
          </cell>
          <cell r="AH564">
            <v>328305</v>
          </cell>
          <cell r="AJ564">
            <v>-110584.75999999997</v>
          </cell>
          <cell r="AL564">
            <v>-10</v>
          </cell>
          <cell r="AN564">
            <v>-11058.475999999997</v>
          </cell>
          <cell r="AP564">
            <v>5052785.8320000004</v>
          </cell>
        </row>
        <row r="565">
          <cell r="A565" t="str">
            <v>36200Oregon</v>
          </cell>
          <cell r="B565" t="str">
            <v>Oregon</v>
          </cell>
          <cell r="C565" t="str">
            <v>Oregon</v>
          </cell>
          <cell r="D565">
            <v>362</v>
          </cell>
          <cell r="E565">
            <v>362</v>
          </cell>
          <cell r="F565" t="str">
            <v>Station Equipment</v>
          </cell>
          <cell r="H565">
            <v>207126368.09</v>
          </cell>
          <cell r="J565">
            <v>-2238317.34</v>
          </cell>
          <cell r="L565">
            <v>204888050.75</v>
          </cell>
          <cell r="N565">
            <v>-2257287.9399999995</v>
          </cell>
          <cell r="P565">
            <v>202630762.81</v>
          </cell>
          <cell r="R565">
            <v>57911708</v>
          </cell>
          <cell r="T565">
            <v>2.0580779966074889</v>
          </cell>
          <cell r="V565">
            <v>4239789</v>
          </cell>
          <cell r="X565">
            <v>-2238317.34</v>
          </cell>
          <cell r="Z565">
            <v>-15</v>
          </cell>
          <cell r="AB565">
            <v>-335747.60099999997</v>
          </cell>
          <cell r="AD565">
            <v>59577432.058999993</v>
          </cell>
          <cell r="AF565">
            <v>2.0580779966074889</v>
          </cell>
          <cell r="AH565">
            <v>4193528</v>
          </cell>
          <cell r="AJ565">
            <v>-2257287.9399999995</v>
          </cell>
          <cell r="AL565">
            <v>-15</v>
          </cell>
          <cell r="AN565">
            <v>-338593.19099999993</v>
          </cell>
          <cell r="AP565">
            <v>61175078.927999996</v>
          </cell>
        </row>
        <row r="566">
          <cell r="A566" t="str">
            <v>36270Oregon</v>
          </cell>
          <cell r="B566" t="str">
            <v>Oregon</v>
          </cell>
          <cell r="C566" t="str">
            <v>Oregon</v>
          </cell>
          <cell r="D566">
            <v>362.7</v>
          </cell>
          <cell r="E566">
            <v>362.7</v>
          </cell>
          <cell r="F566" t="str">
            <v>Supervisory Equipment</v>
          </cell>
          <cell r="H566">
            <v>3105264.88</v>
          </cell>
          <cell r="J566">
            <v>-124524.81999999999</v>
          </cell>
          <cell r="L566">
            <v>2980740.06</v>
          </cell>
          <cell r="N566">
            <v>-128528.13999999998</v>
          </cell>
          <cell r="P566">
            <v>2852211.92</v>
          </cell>
          <cell r="R566">
            <v>1998214</v>
          </cell>
          <cell r="T566">
            <v>3.9900483561010271</v>
          </cell>
          <cell r="V566">
            <v>121417</v>
          </cell>
          <cell r="X566">
            <v>-124524.81999999999</v>
          </cell>
          <cell r="Z566">
            <v>0</v>
          </cell>
          <cell r="AB566">
            <v>0</v>
          </cell>
          <cell r="AD566">
            <v>1995106.18</v>
          </cell>
          <cell r="AF566">
            <v>3.9900483561010271</v>
          </cell>
          <cell r="AH566">
            <v>116369</v>
          </cell>
          <cell r="AJ566">
            <v>-128528.13999999998</v>
          </cell>
          <cell r="AL566">
            <v>0</v>
          </cell>
          <cell r="AN566">
            <v>0</v>
          </cell>
          <cell r="AP566">
            <v>1982947.0399999998</v>
          </cell>
        </row>
        <row r="567">
          <cell r="A567" t="str">
            <v>36400Oregon</v>
          </cell>
          <cell r="B567" t="str">
            <v>Oregon</v>
          </cell>
          <cell r="C567" t="str">
            <v>Oregon</v>
          </cell>
          <cell r="D567">
            <v>364</v>
          </cell>
          <cell r="E567">
            <v>364</v>
          </cell>
          <cell r="F567" t="str">
            <v>Poles, Towers and Fixtures</v>
          </cell>
          <cell r="H567">
            <v>329864981.76999998</v>
          </cell>
          <cell r="J567">
            <v>-2435618.8600000013</v>
          </cell>
          <cell r="L567">
            <v>327429362.90999997</v>
          </cell>
          <cell r="N567">
            <v>-2506869.4000000004</v>
          </cell>
          <cell r="P567">
            <v>324922493.50999999</v>
          </cell>
          <cell r="R567">
            <v>198016630</v>
          </cell>
          <cell r="T567">
            <v>3.9511393160013975</v>
          </cell>
          <cell r="V567">
            <v>12985308</v>
          </cell>
          <cell r="X567">
            <v>-2435618.8600000013</v>
          </cell>
          <cell r="Z567">
            <v>-100</v>
          </cell>
          <cell r="AB567">
            <v>-2435618.8600000013</v>
          </cell>
          <cell r="AD567">
            <v>206130700.27999997</v>
          </cell>
          <cell r="AF567">
            <v>3.9511393160013975</v>
          </cell>
          <cell r="AH567">
            <v>12887665</v>
          </cell>
          <cell r="AJ567">
            <v>-2506869.4000000004</v>
          </cell>
          <cell r="AL567">
            <v>-100</v>
          </cell>
          <cell r="AN567">
            <v>-2506869.4000000004</v>
          </cell>
          <cell r="AP567">
            <v>214004626.47999996</v>
          </cell>
        </row>
        <row r="568">
          <cell r="A568" t="str">
            <v>36500Oregon</v>
          </cell>
          <cell r="B568" t="str">
            <v>Oregon</v>
          </cell>
          <cell r="C568" t="str">
            <v>Oregon</v>
          </cell>
          <cell r="D568">
            <v>365</v>
          </cell>
          <cell r="E568">
            <v>365</v>
          </cell>
          <cell r="F568" t="str">
            <v>Overhead Conductors and Devices</v>
          </cell>
          <cell r="H568">
            <v>234791947.74000001</v>
          </cell>
          <cell r="J568">
            <v>-2154966.2900000005</v>
          </cell>
          <cell r="L568">
            <v>232636981.45000002</v>
          </cell>
          <cell r="N568">
            <v>-2172121.83</v>
          </cell>
          <cell r="P568">
            <v>230464859.62</v>
          </cell>
          <cell r="R568">
            <v>104278826</v>
          </cell>
          <cell r="T568">
            <v>3.0123730702415088</v>
          </cell>
          <cell r="V568">
            <v>7040352</v>
          </cell>
          <cell r="X568">
            <v>-2154966.2900000005</v>
          </cell>
          <cell r="Z568">
            <v>-70</v>
          </cell>
          <cell r="AB568">
            <v>-1508476.4030000004</v>
          </cell>
          <cell r="AD568">
            <v>107655735.307</v>
          </cell>
          <cell r="AF568">
            <v>3.0123730702415088</v>
          </cell>
          <cell r="AH568">
            <v>6975178</v>
          </cell>
          <cell r="AJ568">
            <v>-2172121.83</v>
          </cell>
          <cell r="AL568">
            <v>-70</v>
          </cell>
          <cell r="AN568">
            <v>-1520485.281</v>
          </cell>
          <cell r="AP568">
            <v>110938306.19599999</v>
          </cell>
        </row>
        <row r="569">
          <cell r="A569" t="str">
            <v>36600Oregon</v>
          </cell>
          <cell r="B569" t="str">
            <v>Oregon</v>
          </cell>
          <cell r="C569" t="str">
            <v>Oregon</v>
          </cell>
          <cell r="D569">
            <v>366</v>
          </cell>
          <cell r="E569">
            <v>366</v>
          </cell>
          <cell r="F569" t="str">
            <v>Underground Conduit</v>
          </cell>
          <cell r="H569">
            <v>84576613.030000001</v>
          </cell>
          <cell r="J569">
            <v>-209287.65</v>
          </cell>
          <cell r="L569">
            <v>84367325.379999995</v>
          </cell>
          <cell r="N569">
            <v>-219908.78999999995</v>
          </cell>
          <cell r="P569">
            <v>84147416.589999989</v>
          </cell>
          <cell r="R569">
            <v>33171375</v>
          </cell>
          <cell r="T569">
            <v>2.6077778880216163</v>
          </cell>
          <cell r="V569">
            <v>2202841</v>
          </cell>
          <cell r="X569">
            <v>-209287.65</v>
          </cell>
          <cell r="Z569">
            <v>-50</v>
          </cell>
          <cell r="AB569">
            <v>-104643.825</v>
          </cell>
          <cell r="AD569">
            <v>35060284.524999999</v>
          </cell>
          <cell r="AF569">
            <v>2.6077778880216163</v>
          </cell>
          <cell r="AH569">
            <v>2197245</v>
          </cell>
          <cell r="AJ569">
            <v>-219908.78999999995</v>
          </cell>
          <cell r="AL569">
            <v>-50</v>
          </cell>
          <cell r="AN569">
            <v>-109954.39499999997</v>
          </cell>
          <cell r="AP569">
            <v>36927666.339999996</v>
          </cell>
        </row>
        <row r="570">
          <cell r="A570" t="str">
            <v>36700Oregon</v>
          </cell>
          <cell r="B570" t="str">
            <v>Oregon</v>
          </cell>
          <cell r="C570" t="str">
            <v>Oregon</v>
          </cell>
          <cell r="D570">
            <v>367</v>
          </cell>
          <cell r="E570">
            <v>367</v>
          </cell>
          <cell r="F570" t="str">
            <v>Underground Conductors and Devices</v>
          </cell>
          <cell r="H570">
            <v>157816848.24000001</v>
          </cell>
          <cell r="J570">
            <v>-596633.59999999986</v>
          </cell>
          <cell r="L570">
            <v>157220214.64000002</v>
          </cell>
          <cell r="N570">
            <v>-631159.87999999989</v>
          </cell>
          <cell r="P570">
            <v>156589054.76000002</v>
          </cell>
          <cell r="R570">
            <v>62634267</v>
          </cell>
          <cell r="T570">
            <v>2.4422863965609589</v>
          </cell>
          <cell r="V570">
            <v>3847054</v>
          </cell>
          <cell r="X570">
            <v>-596633.59999999986</v>
          </cell>
          <cell r="Z570">
            <v>-35</v>
          </cell>
          <cell r="AB570">
            <v>-208821.75999999995</v>
          </cell>
          <cell r="AD570">
            <v>65675865.640000001</v>
          </cell>
          <cell r="AF570">
            <v>2.4422863965609589</v>
          </cell>
          <cell r="AH570">
            <v>3832061</v>
          </cell>
          <cell r="AJ570">
            <v>-631159.87999999989</v>
          </cell>
          <cell r="AL570">
            <v>-35</v>
          </cell>
          <cell r="AN570">
            <v>-220905.95799999998</v>
          </cell>
          <cell r="AP570">
            <v>68655860.802000001</v>
          </cell>
        </row>
        <row r="571">
          <cell r="A571" t="str">
            <v>36800Oregon</v>
          </cell>
          <cell r="B571" t="str">
            <v>Oregon</v>
          </cell>
          <cell r="C571" t="str">
            <v>Oregon</v>
          </cell>
          <cell r="D571">
            <v>368</v>
          </cell>
          <cell r="E571">
            <v>368</v>
          </cell>
          <cell r="F571" t="str">
            <v>Line Transformers</v>
          </cell>
          <cell r="H571">
            <v>394583572.02999997</v>
          </cell>
          <cell r="J571">
            <v>-5208292.8099999996</v>
          </cell>
          <cell r="L571">
            <v>389375279.21999997</v>
          </cell>
          <cell r="N571">
            <v>-5351645.5799999973</v>
          </cell>
          <cell r="P571">
            <v>384023633.63999999</v>
          </cell>
          <cell r="R571">
            <v>183202632</v>
          </cell>
          <cell r="T571">
            <v>2.8853911376151422</v>
          </cell>
          <cell r="V571">
            <v>11310140</v>
          </cell>
          <cell r="X571">
            <v>-5208292.8099999996</v>
          </cell>
          <cell r="Z571">
            <v>-20</v>
          </cell>
          <cell r="AB571">
            <v>-1041658.5619999999</v>
          </cell>
          <cell r="AD571">
            <v>188262820.62799999</v>
          </cell>
          <cell r="AF571">
            <v>2.8853911376151422</v>
          </cell>
          <cell r="AH571">
            <v>11157792</v>
          </cell>
          <cell r="AJ571">
            <v>-5351645.5799999973</v>
          </cell>
          <cell r="AL571">
            <v>-20</v>
          </cell>
          <cell r="AN571">
            <v>-1070329.1159999995</v>
          </cell>
          <cell r="AP571">
            <v>192998637.93200001</v>
          </cell>
        </row>
        <row r="572">
          <cell r="A572" t="str">
            <v>36910Oregon</v>
          </cell>
          <cell r="B572" t="str">
            <v>Oregon</v>
          </cell>
          <cell r="C572" t="str">
            <v>Oregon</v>
          </cell>
          <cell r="D572">
            <v>369.1</v>
          </cell>
          <cell r="E572">
            <v>369.1</v>
          </cell>
          <cell r="F572" t="str">
            <v>Overhead Services</v>
          </cell>
          <cell r="H572">
            <v>74710338.719999999</v>
          </cell>
          <cell r="J572">
            <v>-645970.25</v>
          </cell>
          <cell r="L572">
            <v>74064368.469999999</v>
          </cell>
          <cell r="N572">
            <v>-658288.79</v>
          </cell>
          <cell r="P572">
            <v>73406079.679999992</v>
          </cell>
          <cell r="R572">
            <v>27291552</v>
          </cell>
          <cell r="T572">
            <v>1.8767060232874302</v>
          </cell>
          <cell r="V572">
            <v>1396032</v>
          </cell>
          <cell r="X572">
            <v>-645970.25</v>
          </cell>
          <cell r="Z572">
            <v>-35</v>
          </cell>
          <cell r="AB572">
            <v>-226089.58749999999</v>
          </cell>
          <cell r="AD572">
            <v>27815524.162500001</v>
          </cell>
          <cell r="AF572">
            <v>1.8767060232874302</v>
          </cell>
          <cell r="AH572">
            <v>1383793</v>
          </cell>
          <cell r="AJ572">
            <v>-658288.79</v>
          </cell>
          <cell r="AL572">
            <v>-35</v>
          </cell>
          <cell r="AN572">
            <v>-230401.07650000002</v>
          </cell>
          <cell r="AP572">
            <v>28310627.296000004</v>
          </cell>
        </row>
        <row r="573">
          <cell r="A573" t="str">
            <v>36920Oregon</v>
          </cell>
          <cell r="B573" t="str">
            <v>Oregon</v>
          </cell>
          <cell r="C573" t="str">
            <v>Oregon</v>
          </cell>
          <cell r="D573">
            <v>369.2</v>
          </cell>
          <cell r="E573">
            <v>369.2</v>
          </cell>
          <cell r="F573" t="str">
            <v>Underground Services</v>
          </cell>
          <cell r="H573">
            <v>150766692.16999999</v>
          </cell>
          <cell r="J573">
            <v>-169027.05000000002</v>
          </cell>
          <cell r="L573">
            <v>150597665.11999997</v>
          </cell>
          <cell r="N573">
            <v>-190872.37999999995</v>
          </cell>
          <cell r="P573">
            <v>150406792.73999998</v>
          </cell>
          <cell r="R573">
            <v>59699063</v>
          </cell>
          <cell r="T573">
            <v>2.1378843537414776</v>
          </cell>
          <cell r="V573">
            <v>3221411</v>
          </cell>
          <cell r="X573">
            <v>-169027.05000000002</v>
          </cell>
          <cell r="Z573">
            <v>-40</v>
          </cell>
          <cell r="AB573">
            <v>-67610.820000000007</v>
          </cell>
          <cell r="AD573">
            <v>62683836.130000003</v>
          </cell>
          <cell r="AF573">
            <v>2.1378843537414776</v>
          </cell>
          <cell r="AH573">
            <v>3217564</v>
          </cell>
          <cell r="AJ573">
            <v>-190872.37999999995</v>
          </cell>
          <cell r="AL573">
            <v>-40</v>
          </cell>
          <cell r="AN573">
            <v>-76348.951999999976</v>
          </cell>
          <cell r="AP573">
            <v>65634178.798</v>
          </cell>
        </row>
        <row r="574">
          <cell r="A574" t="str">
            <v>37000Oregon</v>
          </cell>
          <cell r="B574" t="str">
            <v>Oregon</v>
          </cell>
          <cell r="C574" t="str">
            <v>Oregon</v>
          </cell>
          <cell r="D574">
            <v>370</v>
          </cell>
          <cell r="E574">
            <v>370</v>
          </cell>
          <cell r="F574" t="str">
            <v>Meters</v>
          </cell>
          <cell r="H574">
            <v>59656267.950000003</v>
          </cell>
          <cell r="J574">
            <v>-9819342.160000002</v>
          </cell>
          <cell r="L574">
            <v>49836925.789999999</v>
          </cell>
          <cell r="N574">
            <v>-5383008.0599999996</v>
          </cell>
          <cell r="P574">
            <v>44453917.729999997</v>
          </cell>
          <cell r="R574">
            <v>45470508</v>
          </cell>
          <cell r="T574">
            <v>3.6380750715264574</v>
          </cell>
          <cell r="V574">
            <v>1991722</v>
          </cell>
          <cell r="X574">
            <v>-9819342.160000002</v>
          </cell>
          <cell r="Z574">
            <v>-4</v>
          </cell>
          <cell r="AB574">
            <v>-392773.68640000006</v>
          </cell>
          <cell r="AD574">
            <v>37250114.153599992</v>
          </cell>
          <cell r="AF574">
            <v>3.6380750715264574</v>
          </cell>
          <cell r="AH574">
            <v>1715186</v>
          </cell>
          <cell r="AJ574">
            <v>-5383008.0599999996</v>
          </cell>
          <cell r="AL574">
            <v>-4</v>
          </cell>
          <cell r="AN574">
            <v>-215320.32239999998</v>
          </cell>
          <cell r="AP574">
            <v>33366971.77119999</v>
          </cell>
        </row>
        <row r="575">
          <cell r="A575" t="str">
            <v>37100Oregon</v>
          </cell>
          <cell r="B575" t="str">
            <v>Oregon</v>
          </cell>
          <cell r="C575" t="str">
            <v>Oregon</v>
          </cell>
          <cell r="D575">
            <v>371</v>
          </cell>
          <cell r="E575">
            <v>371</v>
          </cell>
          <cell r="F575" t="str">
            <v>Installations on Customer Premises</v>
          </cell>
          <cell r="H575">
            <v>2475610.15</v>
          </cell>
          <cell r="J575">
            <v>-133631.44000000003</v>
          </cell>
          <cell r="L575">
            <v>2341978.71</v>
          </cell>
          <cell r="N575">
            <v>-129233.09999999999</v>
          </cell>
          <cell r="P575">
            <v>2212745.61</v>
          </cell>
          <cell r="R575">
            <v>1948456</v>
          </cell>
          <cell r="T575">
            <v>4.799905454765085</v>
          </cell>
          <cell r="V575">
            <v>115620</v>
          </cell>
          <cell r="X575">
            <v>-133631.44000000003</v>
          </cell>
          <cell r="Z575">
            <v>-50</v>
          </cell>
          <cell r="AB575">
            <v>-66815.720000000016</v>
          </cell>
          <cell r="AD575">
            <v>1863628.84</v>
          </cell>
          <cell r="AF575">
            <v>4.799905454765085</v>
          </cell>
          <cell r="AH575">
            <v>109311</v>
          </cell>
          <cell r="AJ575">
            <v>-129233.09999999999</v>
          </cell>
          <cell r="AL575">
            <v>-50</v>
          </cell>
          <cell r="AN575">
            <v>-64616.55</v>
          </cell>
          <cell r="AP575">
            <v>1779090.19</v>
          </cell>
        </row>
        <row r="576">
          <cell r="A576" t="str">
            <v>37300Oregon</v>
          </cell>
          <cell r="B576" t="str">
            <v>Oregon</v>
          </cell>
          <cell r="C576" t="str">
            <v>Oregon</v>
          </cell>
          <cell r="D576">
            <v>373</v>
          </cell>
          <cell r="E576">
            <v>373</v>
          </cell>
          <cell r="F576" t="str">
            <v>Street Lighting and Signal Systems</v>
          </cell>
          <cell r="H576">
            <v>22114089.91</v>
          </cell>
          <cell r="J576">
            <v>-302464.78999999998</v>
          </cell>
          <cell r="L576">
            <v>21811625.120000001</v>
          </cell>
          <cell r="N576">
            <v>-305276.86</v>
          </cell>
          <cell r="P576">
            <v>21506348.260000002</v>
          </cell>
          <cell r="R576">
            <v>8686486</v>
          </cell>
          <cell r="T576">
            <v>3.0555198447317591</v>
          </cell>
          <cell r="V576">
            <v>671079</v>
          </cell>
          <cell r="X576">
            <v>-302464.78999999998</v>
          </cell>
          <cell r="Z576">
            <v>-40</v>
          </cell>
          <cell r="AB576">
            <v>-120985.916</v>
          </cell>
          <cell r="AD576">
            <v>8934114.2940000016</v>
          </cell>
          <cell r="AF576">
            <v>3.0555198447317591</v>
          </cell>
          <cell r="AH576">
            <v>661795</v>
          </cell>
          <cell r="AJ576">
            <v>-305276.86</v>
          </cell>
          <cell r="AL576">
            <v>-40</v>
          </cell>
          <cell r="AN576">
            <v>-122110.74399999999</v>
          </cell>
          <cell r="AP576">
            <v>9168521.6900000013</v>
          </cell>
        </row>
        <row r="577">
          <cell r="F577" t="str">
            <v>TOTAL OREGON - DISTRIBUTION</v>
          </cell>
          <cell r="H577">
            <v>1746776175.6400003</v>
          </cell>
          <cell r="J577">
            <v>-24224628.900000002</v>
          </cell>
          <cell r="L577">
            <v>1722551546.7399998</v>
          </cell>
          <cell r="N577">
            <v>-20125495.890000001</v>
          </cell>
          <cell r="P577">
            <v>1702426050.8499999</v>
          </cell>
          <cell r="R577">
            <v>791511087</v>
          </cell>
          <cell r="V577">
            <v>49544018</v>
          </cell>
          <cell r="X577">
            <v>-24224628.900000002</v>
          </cell>
          <cell r="AB577">
            <v>-6519998.5529000014</v>
          </cell>
          <cell r="AD577">
            <v>810310477.54709995</v>
          </cell>
          <cell r="AH577">
            <v>48845677</v>
          </cell>
          <cell r="AJ577">
            <v>-20125495.890000001</v>
          </cell>
          <cell r="AN577">
            <v>-6486993.4618999986</v>
          </cell>
          <cell r="AP577">
            <v>832543665.19519997</v>
          </cell>
        </row>
        <row r="579">
          <cell r="F579" t="str">
            <v>WASHINGTON -  DISTRIBUTION</v>
          </cell>
        </row>
        <row r="580">
          <cell r="A580" t="str">
            <v>36020Washington</v>
          </cell>
          <cell r="B580" t="str">
            <v>Washington</v>
          </cell>
          <cell r="C580" t="str">
            <v>Washington</v>
          </cell>
          <cell r="D580">
            <v>360.2</v>
          </cell>
          <cell r="E580">
            <v>360.2</v>
          </cell>
          <cell r="F580" t="str">
            <v>Rights-of-Way</v>
          </cell>
          <cell r="H580">
            <v>247443.24</v>
          </cell>
          <cell r="J580">
            <v>-3549.91</v>
          </cell>
          <cell r="L580">
            <v>243893.33</v>
          </cell>
          <cell r="N580">
            <v>-3754.04</v>
          </cell>
          <cell r="P580">
            <v>240139.28999999998</v>
          </cell>
          <cell r="R580">
            <v>147487</v>
          </cell>
          <cell r="T580">
            <v>1.6722311182766663</v>
          </cell>
          <cell r="V580">
            <v>4108</v>
          </cell>
          <cell r="X580">
            <v>-3549.91</v>
          </cell>
          <cell r="Z580">
            <v>0</v>
          </cell>
          <cell r="AB580">
            <v>0</v>
          </cell>
          <cell r="AD580">
            <v>148045.09</v>
          </cell>
          <cell r="AF580">
            <v>1.6722311182766663</v>
          </cell>
          <cell r="AH580">
            <v>4047</v>
          </cell>
          <cell r="AJ580">
            <v>-3754.04</v>
          </cell>
          <cell r="AL580">
            <v>0</v>
          </cell>
          <cell r="AN580">
            <v>0</v>
          </cell>
          <cell r="AP580">
            <v>148338.04999999999</v>
          </cell>
        </row>
        <row r="581">
          <cell r="A581" t="str">
            <v>36100Washington</v>
          </cell>
          <cell r="B581" t="str">
            <v>Washington</v>
          </cell>
          <cell r="C581" t="str">
            <v>Washington</v>
          </cell>
          <cell r="D581">
            <v>361</v>
          </cell>
          <cell r="E581">
            <v>361</v>
          </cell>
          <cell r="F581" t="str">
            <v>Structures and Improvements</v>
          </cell>
          <cell r="H581">
            <v>2293943.6800000002</v>
          </cell>
          <cell r="J581">
            <v>-13259.560000000003</v>
          </cell>
          <cell r="L581">
            <v>2280684.12</v>
          </cell>
          <cell r="N581">
            <v>-13745.240000000002</v>
          </cell>
          <cell r="P581">
            <v>2266938.88</v>
          </cell>
          <cell r="R581">
            <v>789178</v>
          </cell>
          <cell r="T581">
            <v>1.5840078355910032</v>
          </cell>
          <cell r="V581">
            <v>36231</v>
          </cell>
          <cell r="X581">
            <v>-13259.560000000003</v>
          </cell>
          <cell r="Z581">
            <v>-5</v>
          </cell>
          <cell r="AB581">
            <v>-662.97800000000018</v>
          </cell>
          <cell r="AD581">
            <v>811486.46199999994</v>
          </cell>
          <cell r="AF581">
            <v>1.5840078355910032</v>
          </cell>
          <cell r="AH581">
            <v>36017</v>
          </cell>
          <cell r="AJ581">
            <v>-13745.240000000002</v>
          </cell>
          <cell r="AL581">
            <v>-5</v>
          </cell>
          <cell r="AN581">
            <v>-687.26200000000017</v>
          </cell>
          <cell r="AP581">
            <v>833070.96</v>
          </cell>
        </row>
        <row r="582">
          <cell r="A582" t="str">
            <v>36200Washington</v>
          </cell>
          <cell r="B582" t="str">
            <v>Washington</v>
          </cell>
          <cell r="C582" t="str">
            <v>Washington</v>
          </cell>
          <cell r="D582">
            <v>362</v>
          </cell>
          <cell r="E582">
            <v>362</v>
          </cell>
          <cell r="F582" t="str">
            <v>Station Equipment</v>
          </cell>
          <cell r="H582">
            <v>46674851.740000002</v>
          </cell>
          <cell r="J582">
            <v>-425074.05999999994</v>
          </cell>
          <cell r="L582">
            <v>46249777.68</v>
          </cell>
          <cell r="N582">
            <v>-432568.84000000014</v>
          </cell>
          <cell r="P582">
            <v>45817208.839999996</v>
          </cell>
          <cell r="R582">
            <v>15640913</v>
          </cell>
          <cell r="T582">
            <v>2.0580779966074889</v>
          </cell>
          <cell r="V582">
            <v>956231</v>
          </cell>
          <cell r="X582">
            <v>-425074.05999999994</v>
          </cell>
          <cell r="Z582">
            <v>-15</v>
          </cell>
          <cell r="AB582">
            <v>-63761.108999999997</v>
          </cell>
          <cell r="AD582">
            <v>16108308.831</v>
          </cell>
          <cell r="AF582">
            <v>2.0580779966074889</v>
          </cell>
          <cell r="AH582">
            <v>947405</v>
          </cell>
          <cell r="AJ582">
            <v>-432568.84000000014</v>
          </cell>
          <cell r="AL582">
            <v>-15</v>
          </cell>
          <cell r="AN582">
            <v>-64885.326000000023</v>
          </cell>
          <cell r="AP582">
            <v>16558259.665000001</v>
          </cell>
        </row>
        <row r="583">
          <cell r="A583" t="str">
            <v>36270Washington</v>
          </cell>
          <cell r="B583" t="str">
            <v>Washington</v>
          </cell>
          <cell r="C583" t="str">
            <v>Washington</v>
          </cell>
          <cell r="D583">
            <v>362.7</v>
          </cell>
          <cell r="E583">
            <v>362.7</v>
          </cell>
          <cell r="F583" t="str">
            <v>Supervisory Equipment</v>
          </cell>
          <cell r="H583">
            <v>919385.82</v>
          </cell>
          <cell r="J583">
            <v>-49098.7</v>
          </cell>
          <cell r="L583">
            <v>870287.12</v>
          </cell>
          <cell r="N583">
            <v>-46079.020000000004</v>
          </cell>
          <cell r="P583">
            <v>824208.1</v>
          </cell>
          <cell r="R583">
            <v>648464</v>
          </cell>
          <cell r="T583">
            <v>3.9900483561010271</v>
          </cell>
          <cell r="V583">
            <v>35704</v>
          </cell>
          <cell r="X583">
            <v>-49098.7</v>
          </cell>
          <cell r="Z583">
            <v>0</v>
          </cell>
          <cell r="AB583">
            <v>0</v>
          </cell>
          <cell r="AD583">
            <v>635069.30000000005</v>
          </cell>
          <cell r="AF583">
            <v>3.9900483561010271</v>
          </cell>
          <cell r="AH583">
            <v>33806</v>
          </cell>
          <cell r="AJ583">
            <v>-46079.020000000004</v>
          </cell>
          <cell r="AL583">
            <v>0</v>
          </cell>
          <cell r="AN583">
            <v>0</v>
          </cell>
          <cell r="AP583">
            <v>622796.28</v>
          </cell>
        </row>
        <row r="584">
          <cell r="A584" t="str">
            <v>36400Washington</v>
          </cell>
          <cell r="B584" t="str">
            <v>Washington</v>
          </cell>
          <cell r="C584" t="str">
            <v>Washington</v>
          </cell>
          <cell r="D584">
            <v>364</v>
          </cell>
          <cell r="E584">
            <v>364</v>
          </cell>
          <cell r="F584" t="str">
            <v>Poles, Towers and Fixtures</v>
          </cell>
          <cell r="H584">
            <v>91889277.590000004</v>
          </cell>
          <cell r="J584">
            <v>-709915.85999999987</v>
          </cell>
          <cell r="L584">
            <v>91179361.730000004</v>
          </cell>
          <cell r="N584">
            <v>-730929.83999999973</v>
          </cell>
          <cell r="P584">
            <v>90448431.890000001</v>
          </cell>
          <cell r="R584">
            <v>51549234</v>
          </cell>
          <cell r="T584">
            <v>3.9511393160013975</v>
          </cell>
          <cell r="V584">
            <v>3616648</v>
          </cell>
          <cell r="X584">
            <v>-709915.85999999987</v>
          </cell>
          <cell r="Z584">
            <v>-100</v>
          </cell>
          <cell r="AB584">
            <v>-709915.85999999987</v>
          </cell>
          <cell r="AD584">
            <v>53746050.280000001</v>
          </cell>
          <cell r="AF584">
            <v>3.9511393160013975</v>
          </cell>
          <cell r="AH584">
            <v>3588184</v>
          </cell>
          <cell r="AJ584">
            <v>-730929.83999999973</v>
          </cell>
          <cell r="AL584">
            <v>-100</v>
          </cell>
          <cell r="AN584">
            <v>-730929.83999999973</v>
          </cell>
          <cell r="AP584">
            <v>55872374.600000009</v>
          </cell>
        </row>
        <row r="585">
          <cell r="A585" t="str">
            <v>36500Washington</v>
          </cell>
          <cell r="B585" t="str">
            <v>Washington</v>
          </cell>
          <cell r="C585" t="str">
            <v>Washington</v>
          </cell>
          <cell r="D585">
            <v>365</v>
          </cell>
          <cell r="E585">
            <v>365</v>
          </cell>
          <cell r="F585" t="str">
            <v>Overhead Conductors and Devices</v>
          </cell>
          <cell r="H585">
            <v>58112821.68</v>
          </cell>
          <cell r="J585">
            <v>-466665.8600000001</v>
          </cell>
          <cell r="L585">
            <v>57646155.82</v>
          </cell>
          <cell r="N585">
            <v>-474856.06</v>
          </cell>
          <cell r="P585">
            <v>57171299.759999998</v>
          </cell>
          <cell r="R585">
            <v>25140562</v>
          </cell>
          <cell r="T585">
            <v>3.0123730702415088</v>
          </cell>
          <cell r="V585">
            <v>1743546</v>
          </cell>
          <cell r="X585">
            <v>-466665.8600000001</v>
          </cell>
          <cell r="Z585">
            <v>-50</v>
          </cell>
          <cell r="AB585">
            <v>-233332.93000000005</v>
          </cell>
          <cell r="AD585">
            <v>26184109.210000001</v>
          </cell>
          <cell r="AF585">
            <v>3.0123730702415088</v>
          </cell>
          <cell r="AH585">
            <v>1729365</v>
          </cell>
          <cell r="AJ585">
            <v>-474856.06</v>
          </cell>
          <cell r="AL585">
            <v>-50</v>
          </cell>
          <cell r="AN585">
            <v>-237428.03</v>
          </cell>
          <cell r="AP585">
            <v>27201190.120000001</v>
          </cell>
        </row>
        <row r="586">
          <cell r="A586" t="str">
            <v>36600Washington</v>
          </cell>
          <cell r="B586" t="str">
            <v>Washington</v>
          </cell>
          <cell r="C586" t="str">
            <v>Washington</v>
          </cell>
          <cell r="D586">
            <v>366</v>
          </cell>
          <cell r="E586">
            <v>366</v>
          </cell>
          <cell r="F586" t="str">
            <v>Underground Conduit</v>
          </cell>
          <cell r="H586">
            <v>16128475.470000001</v>
          </cell>
          <cell r="J586">
            <v>-54666.119999999995</v>
          </cell>
          <cell r="L586">
            <v>16073809.350000001</v>
          </cell>
          <cell r="N586">
            <v>-59802.9</v>
          </cell>
          <cell r="P586">
            <v>16014006.450000001</v>
          </cell>
          <cell r="R586">
            <v>7096010</v>
          </cell>
          <cell r="T586">
            <v>2.6077778880216163</v>
          </cell>
          <cell r="V586">
            <v>419882</v>
          </cell>
          <cell r="X586">
            <v>-54666.119999999995</v>
          </cell>
          <cell r="Z586">
            <v>-35</v>
          </cell>
          <cell r="AB586">
            <v>-19133.141999999996</v>
          </cell>
          <cell r="AD586">
            <v>7442092.7379999999</v>
          </cell>
          <cell r="AF586">
            <v>2.6077778880216163</v>
          </cell>
          <cell r="AH586">
            <v>418389</v>
          </cell>
          <cell r="AJ586">
            <v>-59802.9</v>
          </cell>
          <cell r="AL586">
            <v>-35</v>
          </cell>
          <cell r="AN586">
            <v>-20931.014999999999</v>
          </cell>
          <cell r="AP586">
            <v>7779747.8229999999</v>
          </cell>
        </row>
        <row r="587">
          <cell r="A587" t="str">
            <v>36700Washington</v>
          </cell>
          <cell r="B587" t="str">
            <v>Washington</v>
          </cell>
          <cell r="C587" t="str">
            <v>Washington</v>
          </cell>
          <cell r="D587">
            <v>367</v>
          </cell>
          <cell r="E587">
            <v>367</v>
          </cell>
          <cell r="F587" t="str">
            <v>Underground Conductors and Devices</v>
          </cell>
          <cell r="H587">
            <v>22087000.699999999</v>
          </cell>
          <cell r="J587">
            <v>-80467.429999999978</v>
          </cell>
          <cell r="L587">
            <v>22006533.27</v>
          </cell>
          <cell r="N587">
            <v>-87604.23</v>
          </cell>
          <cell r="P587">
            <v>21918929.039999999</v>
          </cell>
          <cell r="R587">
            <v>8753498</v>
          </cell>
          <cell r="T587">
            <v>2.4422863965609589</v>
          </cell>
          <cell r="V587">
            <v>538445</v>
          </cell>
          <cell r="X587">
            <v>-80467.429999999978</v>
          </cell>
          <cell r="Z587">
            <v>-30</v>
          </cell>
          <cell r="AB587">
            <v>-24140.228999999996</v>
          </cell>
          <cell r="AD587">
            <v>9187335.341</v>
          </cell>
          <cell r="AF587">
            <v>2.4422863965609589</v>
          </cell>
          <cell r="AH587">
            <v>536393</v>
          </cell>
          <cell r="AJ587">
            <v>-87604.23</v>
          </cell>
          <cell r="AL587">
            <v>-30</v>
          </cell>
          <cell r="AN587">
            <v>-26281.269</v>
          </cell>
          <cell r="AP587">
            <v>9609842.8420000002</v>
          </cell>
        </row>
        <row r="588">
          <cell r="A588" t="str">
            <v>36800Washington</v>
          </cell>
          <cell r="B588" t="str">
            <v>Washington</v>
          </cell>
          <cell r="C588" t="str">
            <v>Washington</v>
          </cell>
          <cell r="D588">
            <v>368</v>
          </cell>
          <cell r="E588">
            <v>368</v>
          </cell>
          <cell r="F588" t="str">
            <v>Line Transformers</v>
          </cell>
          <cell r="H588">
            <v>98665673.599999994</v>
          </cell>
          <cell r="J588">
            <v>-942796.14999999991</v>
          </cell>
          <cell r="L588">
            <v>97722877.449999988</v>
          </cell>
          <cell r="N588">
            <v>-986856.3400000002</v>
          </cell>
          <cell r="P588">
            <v>96736021.109999985</v>
          </cell>
          <cell r="R588">
            <v>44762867</v>
          </cell>
          <cell r="T588">
            <v>2.8853911376151422</v>
          </cell>
          <cell r="V588">
            <v>2833289</v>
          </cell>
          <cell r="X588">
            <v>-942796.14999999991</v>
          </cell>
          <cell r="Z588">
            <v>-25</v>
          </cell>
          <cell r="AB588">
            <v>-235699.03749999998</v>
          </cell>
          <cell r="AD588">
            <v>46417660.8125</v>
          </cell>
          <cell r="AF588">
            <v>2.8853911376151422</v>
          </cell>
          <cell r="AH588">
            <v>2805450</v>
          </cell>
          <cell r="AJ588">
            <v>-986856.3400000002</v>
          </cell>
          <cell r="AL588">
            <v>-25</v>
          </cell>
          <cell r="AN588">
            <v>-246714.08500000005</v>
          </cell>
          <cell r="AP588">
            <v>47989540.387499996</v>
          </cell>
        </row>
        <row r="589">
          <cell r="A589" t="str">
            <v>36910Washington</v>
          </cell>
          <cell r="B589" t="str">
            <v>Washington</v>
          </cell>
          <cell r="C589" t="str">
            <v>Washington</v>
          </cell>
          <cell r="D589">
            <v>369.1</v>
          </cell>
          <cell r="E589">
            <v>369.1</v>
          </cell>
          <cell r="F589" t="str">
            <v>Overhead Services</v>
          </cell>
          <cell r="H589">
            <v>18678214.690000001</v>
          </cell>
          <cell r="J589">
            <v>-165701.77999999997</v>
          </cell>
          <cell r="L589">
            <v>18512512.91</v>
          </cell>
          <cell r="N589">
            <v>-168902.88999999998</v>
          </cell>
          <cell r="P589">
            <v>18343610.02</v>
          </cell>
          <cell r="R589">
            <v>6580434</v>
          </cell>
          <cell r="T589">
            <v>1.8767060232874302</v>
          </cell>
          <cell r="V589">
            <v>348980</v>
          </cell>
          <cell r="X589">
            <v>-165701.77999999997</v>
          </cell>
          <cell r="Z589">
            <v>-30</v>
          </cell>
          <cell r="AB589">
            <v>-49710.533999999992</v>
          </cell>
          <cell r="AD589">
            <v>6714001.6859999998</v>
          </cell>
          <cell r="AF589">
            <v>1.8767060232874302</v>
          </cell>
          <cell r="AH589">
            <v>345841</v>
          </cell>
          <cell r="AJ589">
            <v>-168902.88999999998</v>
          </cell>
          <cell r="AL589">
            <v>-30</v>
          </cell>
          <cell r="AN589">
            <v>-50670.866999999991</v>
          </cell>
          <cell r="AP589">
            <v>6840268.9290000005</v>
          </cell>
        </row>
        <row r="590">
          <cell r="A590" t="str">
            <v>36920Washington</v>
          </cell>
          <cell r="B590" t="str">
            <v>Washington</v>
          </cell>
          <cell r="C590" t="str">
            <v>Washington</v>
          </cell>
          <cell r="D590">
            <v>369.2</v>
          </cell>
          <cell r="E590">
            <v>369.2</v>
          </cell>
          <cell r="F590" t="str">
            <v>Underground Services</v>
          </cell>
          <cell r="H590">
            <v>32674705.210000001</v>
          </cell>
          <cell r="J590">
            <v>-34362.89</v>
          </cell>
          <cell r="L590">
            <v>32640342.32</v>
          </cell>
          <cell r="N590">
            <v>-38965.840000000004</v>
          </cell>
          <cell r="P590">
            <v>32601376.48</v>
          </cell>
          <cell r="R590">
            <v>12996138</v>
          </cell>
          <cell r="T590">
            <v>2.1378843537414776</v>
          </cell>
          <cell r="V590">
            <v>698180</v>
          </cell>
          <cell r="X590">
            <v>-34362.89</v>
          </cell>
          <cell r="Z590">
            <v>-50</v>
          </cell>
          <cell r="AB590">
            <v>-17181.445</v>
          </cell>
          <cell r="AD590">
            <v>13642773.664999999</v>
          </cell>
          <cell r="AF590">
            <v>2.1378843537414776</v>
          </cell>
          <cell r="AH590">
            <v>697396</v>
          </cell>
          <cell r="AJ590">
            <v>-38965.840000000004</v>
          </cell>
          <cell r="AL590">
            <v>-50</v>
          </cell>
          <cell r="AN590">
            <v>-19482.920000000002</v>
          </cell>
          <cell r="AP590">
            <v>14281720.904999999</v>
          </cell>
        </row>
        <row r="591">
          <cell r="A591" t="str">
            <v>37000Washington</v>
          </cell>
          <cell r="B591" t="str">
            <v>Washington</v>
          </cell>
          <cell r="C591" t="str">
            <v>Washington</v>
          </cell>
          <cell r="D591">
            <v>370</v>
          </cell>
          <cell r="E591">
            <v>370</v>
          </cell>
          <cell r="F591" t="str">
            <v>Meters</v>
          </cell>
          <cell r="H591">
            <v>11342266.380000001</v>
          </cell>
          <cell r="J591">
            <v>-614948.73</v>
          </cell>
          <cell r="L591">
            <v>10727317.65</v>
          </cell>
          <cell r="N591">
            <v>-144580.13999999993</v>
          </cell>
          <cell r="P591">
            <v>10582737.51</v>
          </cell>
          <cell r="R591">
            <v>2163232</v>
          </cell>
          <cell r="T591">
            <v>3.6380750715264574</v>
          </cell>
          <cell r="V591">
            <v>401454</v>
          </cell>
          <cell r="X591">
            <v>-614948.73</v>
          </cell>
          <cell r="Z591">
            <v>-1</v>
          </cell>
          <cell r="AB591">
            <v>-6149.4872999999998</v>
          </cell>
          <cell r="AD591">
            <v>1943587.7827000001</v>
          </cell>
          <cell r="AF591">
            <v>3.6380750715264574</v>
          </cell>
          <cell r="AH591">
            <v>387638</v>
          </cell>
          <cell r="AJ591">
            <v>-144580.13999999993</v>
          </cell>
          <cell r="AL591">
            <v>-1</v>
          </cell>
          <cell r="AN591">
            <v>-1445.8013999999994</v>
          </cell>
          <cell r="AP591">
            <v>2185199.8413</v>
          </cell>
        </row>
        <row r="592">
          <cell r="A592" t="str">
            <v>37100Washington</v>
          </cell>
          <cell r="B592" t="str">
            <v>Washington</v>
          </cell>
          <cell r="C592" t="str">
            <v>Washington</v>
          </cell>
          <cell r="D592">
            <v>371</v>
          </cell>
          <cell r="E592">
            <v>371</v>
          </cell>
          <cell r="F592" t="str">
            <v>Installations on Customer Premises</v>
          </cell>
          <cell r="H592">
            <v>521367.77</v>
          </cell>
          <cell r="J592">
            <v>-24219.030000000006</v>
          </cell>
          <cell r="L592">
            <v>497148.74</v>
          </cell>
          <cell r="N592">
            <v>-23583.059999999998</v>
          </cell>
          <cell r="P592">
            <v>473565.68</v>
          </cell>
          <cell r="R592">
            <v>357882</v>
          </cell>
          <cell r="T592">
            <v>4.799905454765085</v>
          </cell>
          <cell r="V592">
            <v>24444</v>
          </cell>
          <cell r="X592">
            <v>-24219.030000000006</v>
          </cell>
          <cell r="Z592">
            <v>-25</v>
          </cell>
          <cell r="AB592">
            <v>-6054.7575000000015</v>
          </cell>
          <cell r="AD592">
            <v>352052.21249999997</v>
          </cell>
          <cell r="AF592">
            <v>4.799905454765085</v>
          </cell>
          <cell r="AH592">
            <v>23297</v>
          </cell>
          <cell r="AJ592">
            <v>-23583.059999999998</v>
          </cell>
          <cell r="AL592">
            <v>-25</v>
          </cell>
          <cell r="AN592">
            <v>-5895.7650000000003</v>
          </cell>
          <cell r="AP592">
            <v>345870.38749999995</v>
          </cell>
        </row>
        <row r="593">
          <cell r="A593" t="str">
            <v>37300Washington</v>
          </cell>
          <cell r="B593" t="str">
            <v>Washington</v>
          </cell>
          <cell r="C593" t="str">
            <v>Washington</v>
          </cell>
          <cell r="D593">
            <v>373</v>
          </cell>
          <cell r="E593">
            <v>373</v>
          </cell>
          <cell r="F593" t="str">
            <v>Street Lighting and Signal Systems</v>
          </cell>
          <cell r="H593">
            <v>3992505.5</v>
          </cell>
          <cell r="J593">
            <v>-54002.430000000008</v>
          </cell>
          <cell r="L593">
            <v>3938503.07</v>
          </cell>
          <cell r="N593">
            <v>-54916.760000000017</v>
          </cell>
          <cell r="P593">
            <v>3883586.3099999996</v>
          </cell>
          <cell r="R593">
            <v>1745097</v>
          </cell>
          <cell r="T593">
            <v>3.0555198447317591</v>
          </cell>
          <cell r="V593">
            <v>121167</v>
          </cell>
          <cell r="X593">
            <v>-54002.430000000008</v>
          </cell>
          <cell r="Z593">
            <v>-30</v>
          </cell>
          <cell r="AB593">
            <v>-16200.729000000001</v>
          </cell>
          <cell r="AD593">
            <v>1796060.841</v>
          </cell>
          <cell r="AF593">
            <v>3.0555198447317591</v>
          </cell>
          <cell r="AH593">
            <v>119503</v>
          </cell>
          <cell r="AJ593">
            <v>-54916.760000000017</v>
          </cell>
          <cell r="AL593">
            <v>-30</v>
          </cell>
          <cell r="AN593">
            <v>-16475.028000000006</v>
          </cell>
          <cell r="AP593">
            <v>1844172.0530000001</v>
          </cell>
        </row>
        <row r="594">
          <cell r="F594" t="str">
            <v>TOTAL WASHINGTON - DISTRIBUTION</v>
          </cell>
          <cell r="H594">
            <v>404227933.06999993</v>
          </cell>
          <cell r="J594">
            <v>-3638728.5099999993</v>
          </cell>
          <cell r="L594">
            <v>400589204.56</v>
          </cell>
          <cell r="N594">
            <v>-3267145.2000000007</v>
          </cell>
          <cell r="P594">
            <v>397322059.35999995</v>
          </cell>
          <cell r="R594">
            <v>178370996</v>
          </cell>
          <cell r="V594">
            <v>11778309</v>
          </cell>
          <cell r="X594">
            <v>-3638728.5099999993</v>
          </cell>
          <cell r="AB594">
            <v>-1381942.2382999999</v>
          </cell>
          <cell r="AD594">
            <v>185128634.25170001</v>
          </cell>
          <cell r="AH594">
            <v>11672731</v>
          </cell>
          <cell r="AJ594">
            <v>-3267145.2000000007</v>
          </cell>
          <cell r="AN594">
            <v>-1421827.2083999997</v>
          </cell>
          <cell r="AP594">
            <v>192112392.84329998</v>
          </cell>
        </row>
        <row r="596">
          <cell r="F596" t="str">
            <v>WYOMING -  DISTRIBUTION</v>
          </cell>
        </row>
        <row r="597">
          <cell r="A597" t="str">
            <v>36020Wyoming</v>
          </cell>
          <cell r="B597" t="str">
            <v>Wyoming</v>
          </cell>
          <cell r="C597" t="str">
            <v>Wyoming</v>
          </cell>
          <cell r="D597">
            <v>360.2</v>
          </cell>
          <cell r="E597">
            <v>360.2</v>
          </cell>
          <cell r="F597" t="str">
            <v>Rights-of-Way</v>
          </cell>
          <cell r="H597">
            <v>4393309.88</v>
          </cell>
          <cell r="J597">
            <v>-15474.660000000002</v>
          </cell>
          <cell r="L597">
            <v>4377835.22</v>
          </cell>
          <cell r="N597">
            <v>-17346.480000000003</v>
          </cell>
          <cell r="P597">
            <v>4360488.7399999993</v>
          </cell>
          <cell r="R597">
            <v>1686196</v>
          </cell>
          <cell r="T597">
            <v>1.6722311182766663</v>
          </cell>
          <cell r="V597">
            <v>73337</v>
          </cell>
          <cell r="X597">
            <v>-15474.660000000002</v>
          </cell>
          <cell r="Z597">
            <v>0</v>
          </cell>
          <cell r="AB597">
            <v>0</v>
          </cell>
          <cell r="AD597">
            <v>1744058.34</v>
          </cell>
          <cell r="AF597">
            <v>1.6722311182766663</v>
          </cell>
          <cell r="AH597">
            <v>73062</v>
          </cell>
          <cell r="AJ597">
            <v>-17346.480000000003</v>
          </cell>
          <cell r="AL597">
            <v>0</v>
          </cell>
          <cell r="AN597">
            <v>0</v>
          </cell>
          <cell r="AP597">
            <v>1799773.86</v>
          </cell>
        </row>
        <row r="598">
          <cell r="A598" t="str">
            <v>36100Wyoming</v>
          </cell>
          <cell r="B598" t="str">
            <v>Wyoming</v>
          </cell>
          <cell r="C598" t="str">
            <v>Wyoming</v>
          </cell>
          <cell r="D598">
            <v>361</v>
          </cell>
          <cell r="E598">
            <v>361</v>
          </cell>
          <cell r="F598" t="str">
            <v>Structures and Improvements</v>
          </cell>
          <cell r="H598">
            <v>9446272.8200000003</v>
          </cell>
          <cell r="J598">
            <v>-30743.430000000008</v>
          </cell>
          <cell r="L598">
            <v>9415529.3900000006</v>
          </cell>
          <cell r="N598">
            <v>-32454.49</v>
          </cell>
          <cell r="P598">
            <v>9383074.9000000004</v>
          </cell>
          <cell r="R598">
            <v>2465434</v>
          </cell>
          <cell r="T598">
            <v>1.5840078355910032</v>
          </cell>
          <cell r="V598">
            <v>149386</v>
          </cell>
          <cell r="X598">
            <v>-30743.430000000008</v>
          </cell>
          <cell r="Z598">
            <v>-10</v>
          </cell>
          <cell r="AB598">
            <v>-3074.3430000000003</v>
          </cell>
          <cell r="AD598">
            <v>2581002.227</v>
          </cell>
          <cell r="AF598">
            <v>1.5840078355910032</v>
          </cell>
          <cell r="AH598">
            <v>148886</v>
          </cell>
          <cell r="AJ598">
            <v>-32454.49</v>
          </cell>
          <cell r="AL598">
            <v>-10</v>
          </cell>
          <cell r="AN598">
            <v>-3245.4490000000001</v>
          </cell>
          <cell r="AP598">
            <v>2694188.2879999997</v>
          </cell>
        </row>
        <row r="599">
          <cell r="A599" t="str">
            <v>36200Wyoming</v>
          </cell>
          <cell r="B599" t="str">
            <v>Wyoming</v>
          </cell>
          <cell r="C599" t="str">
            <v>Wyoming</v>
          </cell>
          <cell r="D599">
            <v>362</v>
          </cell>
          <cell r="E599">
            <v>362</v>
          </cell>
          <cell r="F599" t="str">
            <v>Station Equipment</v>
          </cell>
          <cell r="H599">
            <v>121468248.25</v>
          </cell>
          <cell r="J599">
            <v>-986698.88000000012</v>
          </cell>
          <cell r="L599">
            <v>120481549.37</v>
          </cell>
          <cell r="N599">
            <v>-1005782.8599999999</v>
          </cell>
          <cell r="P599">
            <v>119475766.51000001</v>
          </cell>
          <cell r="R599">
            <v>32709024</v>
          </cell>
          <cell r="T599">
            <v>2.0580779966074889</v>
          </cell>
          <cell r="V599">
            <v>2489758</v>
          </cell>
          <cell r="X599">
            <v>-986698.88000000012</v>
          </cell>
          <cell r="Z599">
            <v>-10</v>
          </cell>
          <cell r="AB599">
            <v>-98669.888000000006</v>
          </cell>
          <cell r="AD599">
            <v>34113413.232000001</v>
          </cell>
          <cell r="AF599">
            <v>2.0580779966074889</v>
          </cell>
          <cell r="AH599">
            <v>2469254</v>
          </cell>
          <cell r="AJ599">
            <v>-1005782.8599999999</v>
          </cell>
          <cell r="AL599">
            <v>-10</v>
          </cell>
          <cell r="AN599">
            <v>-100578.28599999998</v>
          </cell>
          <cell r="AP599">
            <v>35476306.086000003</v>
          </cell>
        </row>
        <row r="600">
          <cell r="A600" t="str">
            <v>36270Wyoming</v>
          </cell>
          <cell r="B600" t="str">
            <v>Wyoming</v>
          </cell>
          <cell r="C600" t="str">
            <v>Wyoming</v>
          </cell>
          <cell r="D600">
            <v>362.7</v>
          </cell>
          <cell r="E600">
            <v>362.7</v>
          </cell>
          <cell r="F600" t="str">
            <v>Supervisory Equipment</v>
          </cell>
          <cell r="H600">
            <v>2032169.02</v>
          </cell>
          <cell r="J600">
            <v>-350733.2</v>
          </cell>
          <cell r="L600">
            <v>1681435.82</v>
          </cell>
          <cell r="N600">
            <v>-299652.09999999998</v>
          </cell>
          <cell r="P600">
            <v>1381783.7200000002</v>
          </cell>
          <cell r="R600">
            <v>1760819</v>
          </cell>
          <cell r="T600">
            <v>3.9900483561010271</v>
          </cell>
          <cell r="V600">
            <v>74087</v>
          </cell>
          <cell r="X600">
            <v>-350733.2</v>
          </cell>
          <cell r="Z600">
            <v>0</v>
          </cell>
          <cell r="AB600">
            <v>0</v>
          </cell>
          <cell r="AD600">
            <v>1484172.8</v>
          </cell>
          <cell r="AF600">
            <v>3.9900483561010271</v>
          </cell>
          <cell r="AH600">
            <v>61112</v>
          </cell>
          <cell r="AJ600">
            <v>-299652.09999999998</v>
          </cell>
          <cell r="AL600">
            <v>0</v>
          </cell>
          <cell r="AN600">
            <v>0</v>
          </cell>
          <cell r="AP600">
            <v>1245632.7000000002</v>
          </cell>
        </row>
        <row r="601">
          <cell r="A601" t="str">
            <v>36400Wyoming</v>
          </cell>
          <cell r="B601" t="str">
            <v>Wyoming</v>
          </cell>
          <cell r="C601" t="str">
            <v>Wyoming</v>
          </cell>
          <cell r="D601">
            <v>364</v>
          </cell>
          <cell r="E601">
            <v>364</v>
          </cell>
          <cell r="F601" t="str">
            <v>Poles, Towers and Fixtures</v>
          </cell>
          <cell r="H601">
            <v>120934818.95999999</v>
          </cell>
          <cell r="J601">
            <v>-1155195.9300000004</v>
          </cell>
          <cell r="L601">
            <v>119779623.02999999</v>
          </cell>
          <cell r="N601">
            <v>-1178630.3</v>
          </cell>
          <cell r="P601">
            <v>118600992.72999999</v>
          </cell>
          <cell r="R601">
            <v>59449242</v>
          </cell>
          <cell r="T601">
            <v>3.9511393160013975</v>
          </cell>
          <cell r="V601">
            <v>4755481</v>
          </cell>
          <cell r="X601">
            <v>-1155195.9300000004</v>
          </cell>
          <cell r="Z601">
            <v>-100</v>
          </cell>
          <cell r="AB601">
            <v>-1155195.9300000004</v>
          </cell>
          <cell r="AD601">
            <v>61894331.140000001</v>
          </cell>
          <cell r="AF601">
            <v>3.9511393160013975</v>
          </cell>
          <cell r="AH601">
            <v>4709375</v>
          </cell>
          <cell r="AJ601">
            <v>-1178630.3</v>
          </cell>
          <cell r="AL601">
            <v>-100</v>
          </cell>
          <cell r="AN601">
            <v>-1178630.3</v>
          </cell>
          <cell r="AP601">
            <v>64246445.540000007</v>
          </cell>
        </row>
        <row r="602">
          <cell r="A602" t="str">
            <v>36500Wyoming</v>
          </cell>
          <cell r="B602" t="str">
            <v>Wyoming</v>
          </cell>
          <cell r="C602" t="str">
            <v>Wyoming</v>
          </cell>
          <cell r="D602">
            <v>365</v>
          </cell>
          <cell r="E602">
            <v>365</v>
          </cell>
          <cell r="F602" t="str">
            <v>Overhead Conductors and Devices</v>
          </cell>
          <cell r="H602">
            <v>95210832.609999999</v>
          </cell>
          <cell r="J602">
            <v>-937630.82999999973</v>
          </cell>
          <cell r="L602">
            <v>94273201.780000001</v>
          </cell>
          <cell r="N602">
            <v>-945725.05999999994</v>
          </cell>
          <cell r="P602">
            <v>93327476.719999999</v>
          </cell>
          <cell r="R602">
            <v>33637149</v>
          </cell>
          <cell r="T602">
            <v>3.0123730702415088</v>
          </cell>
          <cell r="V602">
            <v>2853983</v>
          </cell>
          <cell r="X602">
            <v>-937630.82999999973</v>
          </cell>
          <cell r="Z602">
            <v>-40</v>
          </cell>
          <cell r="AB602">
            <v>-375052.33199999988</v>
          </cell>
          <cell r="AD602">
            <v>35178448.838</v>
          </cell>
          <cell r="AF602">
            <v>3.0123730702415088</v>
          </cell>
          <cell r="AH602">
            <v>2825616</v>
          </cell>
          <cell r="AJ602">
            <v>-945725.05999999994</v>
          </cell>
          <cell r="AL602">
            <v>-40</v>
          </cell>
          <cell r="AN602">
            <v>-378290.02399999998</v>
          </cell>
          <cell r="AP602">
            <v>36680049.754000001</v>
          </cell>
        </row>
        <row r="603">
          <cell r="A603" t="str">
            <v>36600Wyoming</v>
          </cell>
          <cell r="B603" t="str">
            <v>Wyoming</v>
          </cell>
          <cell r="C603" t="str">
            <v>Wyoming</v>
          </cell>
          <cell r="D603">
            <v>366</v>
          </cell>
          <cell r="E603">
            <v>366</v>
          </cell>
          <cell r="F603" t="str">
            <v>Underground Conduit</v>
          </cell>
          <cell r="H603">
            <v>18647610.800000001</v>
          </cell>
          <cell r="J603">
            <v>-96438.890000000014</v>
          </cell>
          <cell r="L603">
            <v>18551171.91</v>
          </cell>
          <cell r="N603">
            <v>-105973.26</v>
          </cell>
          <cell r="P603">
            <v>18445198.649999999</v>
          </cell>
          <cell r="R603">
            <v>8096804</v>
          </cell>
          <cell r="T603">
            <v>2.6077778880216163</v>
          </cell>
          <cell r="V603">
            <v>485031</v>
          </cell>
          <cell r="X603">
            <v>-96438.890000000014</v>
          </cell>
          <cell r="Z603">
            <v>-40</v>
          </cell>
          <cell r="AB603">
            <v>-38575.556000000004</v>
          </cell>
          <cell r="AD603">
            <v>8446820.5539999995</v>
          </cell>
          <cell r="AF603">
            <v>2.6077778880216163</v>
          </cell>
          <cell r="AH603">
            <v>482392</v>
          </cell>
          <cell r="AJ603">
            <v>-105973.26</v>
          </cell>
          <cell r="AL603">
            <v>-40</v>
          </cell>
          <cell r="AN603">
            <v>-42389.303999999996</v>
          </cell>
          <cell r="AP603">
            <v>8780849.9900000002</v>
          </cell>
        </row>
        <row r="604">
          <cell r="A604" t="str">
            <v>36700Wyoming</v>
          </cell>
          <cell r="B604" t="str">
            <v>Wyoming</v>
          </cell>
          <cell r="C604" t="str">
            <v>Wyoming</v>
          </cell>
          <cell r="D604">
            <v>367</v>
          </cell>
          <cell r="E604">
            <v>367</v>
          </cell>
          <cell r="F604" t="str">
            <v>Underground Conductors and Devices</v>
          </cell>
          <cell r="H604">
            <v>49408746.520000003</v>
          </cell>
          <cell r="J604">
            <v>-281602.68</v>
          </cell>
          <cell r="L604">
            <v>49127143.840000004</v>
          </cell>
          <cell r="N604">
            <v>-317592.45999999996</v>
          </cell>
          <cell r="P604">
            <v>48809551.380000003</v>
          </cell>
          <cell r="R604">
            <v>25641228</v>
          </cell>
          <cell r="T604">
            <v>2.4422863965609589</v>
          </cell>
          <cell r="V604">
            <v>1203264</v>
          </cell>
          <cell r="X604">
            <v>-281602.68</v>
          </cell>
          <cell r="Z604">
            <v>-35</v>
          </cell>
          <cell r="AB604">
            <v>-98560.937999999995</v>
          </cell>
          <cell r="AD604">
            <v>26464328.381999999</v>
          </cell>
          <cell r="AF604">
            <v>2.4422863965609589</v>
          </cell>
          <cell r="AH604">
            <v>1195947</v>
          </cell>
          <cell r="AJ604">
            <v>-317592.45999999996</v>
          </cell>
          <cell r="AL604">
            <v>-35</v>
          </cell>
          <cell r="AN604">
            <v>-111157.36099999998</v>
          </cell>
          <cell r="AP604">
            <v>27231525.560999997</v>
          </cell>
        </row>
        <row r="605">
          <cell r="A605" t="str">
            <v>36800Wyoming</v>
          </cell>
          <cell r="B605" t="str">
            <v>Wyoming</v>
          </cell>
          <cell r="C605" t="str">
            <v>Wyoming</v>
          </cell>
          <cell r="D605">
            <v>368</v>
          </cell>
          <cell r="E605">
            <v>368</v>
          </cell>
          <cell r="F605" t="str">
            <v>Line Transformers</v>
          </cell>
          <cell r="H605">
            <v>97151040.079999998</v>
          </cell>
          <cell r="J605">
            <v>-1357695.4799999997</v>
          </cell>
          <cell r="L605">
            <v>95793344.599999994</v>
          </cell>
          <cell r="N605">
            <v>-1382238.4199999997</v>
          </cell>
          <cell r="P605">
            <v>94411106.179999992</v>
          </cell>
          <cell r="R605">
            <v>35782488</v>
          </cell>
          <cell r="T605">
            <v>2.8853911376151422</v>
          </cell>
          <cell r="V605">
            <v>2783600</v>
          </cell>
          <cell r="X605">
            <v>-1357695.4799999997</v>
          </cell>
          <cell r="Z605">
            <v>-25</v>
          </cell>
          <cell r="AB605">
            <v>-339423.86999999994</v>
          </cell>
          <cell r="AD605">
            <v>36868968.650000006</v>
          </cell>
          <cell r="AF605">
            <v>2.8853911376151422</v>
          </cell>
          <cell r="AH605">
            <v>2744071</v>
          </cell>
          <cell r="AJ605">
            <v>-1382238.4199999997</v>
          </cell>
          <cell r="AL605">
            <v>-25</v>
          </cell>
          <cell r="AN605">
            <v>-345559.60499999992</v>
          </cell>
          <cell r="AP605">
            <v>37885241.625000007</v>
          </cell>
        </row>
        <row r="606">
          <cell r="A606" t="str">
            <v>36910Wyoming</v>
          </cell>
          <cell r="B606" t="str">
            <v>Wyoming</v>
          </cell>
          <cell r="C606" t="str">
            <v>Wyoming</v>
          </cell>
          <cell r="D606">
            <v>369.1</v>
          </cell>
          <cell r="E606">
            <v>369.1</v>
          </cell>
          <cell r="F606" t="str">
            <v>Overhead Services</v>
          </cell>
          <cell r="H606">
            <v>16139463.57</v>
          </cell>
          <cell r="J606">
            <v>-98366.030000000013</v>
          </cell>
          <cell r="L606">
            <v>16041097.540000001</v>
          </cell>
          <cell r="N606">
            <v>-101101.48999999999</v>
          </cell>
          <cell r="P606">
            <v>15939996.050000001</v>
          </cell>
          <cell r="R606">
            <v>4819984</v>
          </cell>
          <cell r="T606">
            <v>1.8767060232874302</v>
          </cell>
          <cell r="V606">
            <v>301967</v>
          </cell>
          <cell r="X606">
            <v>-98366.030000000013</v>
          </cell>
          <cell r="Z606">
            <v>-25</v>
          </cell>
          <cell r="AB606">
            <v>-24591.507500000003</v>
          </cell>
          <cell r="AD606">
            <v>4998993.4624999994</v>
          </cell>
          <cell r="AF606">
            <v>1.8767060232874302</v>
          </cell>
          <cell r="AH606">
            <v>300096</v>
          </cell>
          <cell r="AJ606">
            <v>-101101.48999999999</v>
          </cell>
          <cell r="AL606">
            <v>-25</v>
          </cell>
          <cell r="AN606">
            <v>-25275.372500000001</v>
          </cell>
          <cell r="AP606">
            <v>5172712.5999999996</v>
          </cell>
        </row>
        <row r="607">
          <cell r="A607" t="str">
            <v>36920Wyoming</v>
          </cell>
          <cell r="B607" t="str">
            <v>Wyoming</v>
          </cell>
          <cell r="C607" t="str">
            <v>Wyoming</v>
          </cell>
          <cell r="D607">
            <v>369.2</v>
          </cell>
          <cell r="E607">
            <v>369.2</v>
          </cell>
          <cell r="F607" t="str">
            <v>Underground Services</v>
          </cell>
          <cell r="H607">
            <v>33312175.57</v>
          </cell>
          <cell r="J607">
            <v>-32431.019999999997</v>
          </cell>
          <cell r="L607">
            <v>33279744.550000001</v>
          </cell>
          <cell r="N607">
            <v>-43626.099999999984</v>
          </cell>
          <cell r="P607">
            <v>33236118.449999999</v>
          </cell>
          <cell r="R607">
            <v>13433743</v>
          </cell>
          <cell r="T607">
            <v>2.1378843537414776</v>
          </cell>
          <cell r="V607">
            <v>711829</v>
          </cell>
          <cell r="X607">
            <v>-32431.019999999997</v>
          </cell>
          <cell r="Z607">
            <v>-50</v>
          </cell>
          <cell r="AB607">
            <v>-16215.509999999998</v>
          </cell>
          <cell r="AD607">
            <v>14096925.470000001</v>
          </cell>
          <cell r="AF607">
            <v>2.1378843537414776</v>
          </cell>
          <cell r="AH607">
            <v>711016</v>
          </cell>
          <cell r="AJ607">
            <v>-43626.099999999984</v>
          </cell>
          <cell r="AL607">
            <v>-50</v>
          </cell>
          <cell r="AN607">
            <v>-21813.049999999992</v>
          </cell>
          <cell r="AP607">
            <v>14742502.32</v>
          </cell>
        </row>
        <row r="608">
          <cell r="A608" t="str">
            <v>37000Wyoming</v>
          </cell>
          <cell r="B608" t="str">
            <v>Wyoming</v>
          </cell>
          <cell r="C608" t="str">
            <v>Wyoming</v>
          </cell>
          <cell r="D608">
            <v>370</v>
          </cell>
          <cell r="E608">
            <v>370</v>
          </cell>
          <cell r="F608" t="str">
            <v>Meters</v>
          </cell>
          <cell r="H608">
            <v>14069838.99</v>
          </cell>
          <cell r="J608">
            <v>-209605.31999999998</v>
          </cell>
          <cell r="L608">
            <v>13860233.67</v>
          </cell>
          <cell r="N608">
            <v>-167392.81000000006</v>
          </cell>
          <cell r="P608">
            <v>13692840.859999999</v>
          </cell>
          <cell r="R608">
            <v>2549887</v>
          </cell>
          <cell r="T608">
            <v>3.6380750715264574</v>
          </cell>
          <cell r="V608">
            <v>508059</v>
          </cell>
          <cell r="X608">
            <v>-209605.31999999998</v>
          </cell>
          <cell r="Z608">
            <v>-2</v>
          </cell>
          <cell r="AB608">
            <v>-4192.1063999999997</v>
          </cell>
          <cell r="AD608">
            <v>2844148.5736000002</v>
          </cell>
          <cell r="AF608">
            <v>3.6380750715264574</v>
          </cell>
          <cell r="AH608">
            <v>501201</v>
          </cell>
          <cell r="AJ608">
            <v>-167392.81000000006</v>
          </cell>
          <cell r="AL608">
            <v>-2</v>
          </cell>
          <cell r="AN608">
            <v>-3347.8562000000011</v>
          </cell>
          <cell r="AP608">
            <v>3174608.9074000004</v>
          </cell>
        </row>
        <row r="609">
          <cell r="A609" t="str">
            <v>37100Wyoming</v>
          </cell>
          <cell r="B609" t="str">
            <v>Wyoming</v>
          </cell>
          <cell r="C609" t="str">
            <v>Wyoming</v>
          </cell>
          <cell r="D609">
            <v>371</v>
          </cell>
          <cell r="E609">
            <v>371</v>
          </cell>
          <cell r="F609" t="str">
            <v>Installations on Customer Premises</v>
          </cell>
          <cell r="H609">
            <v>931425.57</v>
          </cell>
          <cell r="J609">
            <v>-71258.12999999999</v>
          </cell>
          <cell r="L609">
            <v>860167.44</v>
          </cell>
          <cell r="N609">
            <v>-59568.689999999995</v>
          </cell>
          <cell r="P609">
            <v>800598.75</v>
          </cell>
          <cell r="R609">
            <v>880834</v>
          </cell>
          <cell r="T609">
            <v>4.799905454765085</v>
          </cell>
          <cell r="V609">
            <v>42997</v>
          </cell>
          <cell r="X609">
            <v>-71258.12999999999</v>
          </cell>
          <cell r="Z609">
            <v>-60</v>
          </cell>
          <cell r="AB609">
            <v>-42754.877999999997</v>
          </cell>
          <cell r="AD609">
            <v>809817.99199999997</v>
          </cell>
          <cell r="AF609">
            <v>4.799905454765085</v>
          </cell>
          <cell r="AH609">
            <v>39858</v>
          </cell>
          <cell r="AJ609">
            <v>-59568.689999999995</v>
          </cell>
          <cell r="AL609">
            <v>-60</v>
          </cell>
          <cell r="AN609">
            <v>-35741.214</v>
          </cell>
          <cell r="AP609">
            <v>754366.08799999999</v>
          </cell>
        </row>
        <row r="610">
          <cell r="A610" t="str">
            <v>37300Wyoming</v>
          </cell>
          <cell r="B610" t="str">
            <v>Wyoming</v>
          </cell>
          <cell r="C610" t="str">
            <v>Wyoming</v>
          </cell>
          <cell r="D610">
            <v>373</v>
          </cell>
          <cell r="E610">
            <v>373</v>
          </cell>
          <cell r="F610" t="str">
            <v>Street Lighting and Signal Systems</v>
          </cell>
          <cell r="H610">
            <v>9929128.1899999995</v>
          </cell>
          <cell r="J610">
            <v>-110888.71000000002</v>
          </cell>
          <cell r="L610">
            <v>9818239.4799999986</v>
          </cell>
          <cell r="N610">
            <v>-111932.35000000002</v>
          </cell>
          <cell r="P610">
            <v>9706307.129999999</v>
          </cell>
          <cell r="R610">
            <v>3496037</v>
          </cell>
          <cell r="T610">
            <v>3.0555198447317591</v>
          </cell>
          <cell r="V610">
            <v>301692</v>
          </cell>
          <cell r="X610">
            <v>-110888.71000000002</v>
          </cell>
          <cell r="Z610">
            <v>-45</v>
          </cell>
          <cell r="AB610">
            <v>-49899.919500000011</v>
          </cell>
          <cell r="AD610">
            <v>3636940.3705000002</v>
          </cell>
          <cell r="AF610">
            <v>3.0555198447317591</v>
          </cell>
          <cell r="AH610">
            <v>298288</v>
          </cell>
          <cell r="AJ610">
            <v>-111932.35000000002</v>
          </cell>
          <cell r="AL610">
            <v>-45</v>
          </cell>
          <cell r="AN610">
            <v>-50369.55750000001</v>
          </cell>
          <cell r="AP610">
            <v>3772926.463</v>
          </cell>
        </row>
        <row r="611">
          <cell r="F611" t="str">
            <v>TOTAL WYOMING - DISTRIBUTION</v>
          </cell>
          <cell r="H611">
            <v>593075080.83000016</v>
          </cell>
          <cell r="J611">
            <v>-5734763.1900000004</v>
          </cell>
          <cell r="L611">
            <v>587340317.6400001</v>
          </cell>
          <cell r="N611">
            <v>-5769016.8699999982</v>
          </cell>
          <cell r="P611">
            <v>581571300.76999998</v>
          </cell>
          <cell r="R611">
            <v>226408869</v>
          </cell>
          <cell r="V611">
            <v>16734471</v>
          </cell>
          <cell r="X611">
            <v>-5734763.1900000004</v>
          </cell>
          <cell r="AB611">
            <v>-2246206.7783999997</v>
          </cell>
          <cell r="AD611">
            <v>235162370.0316</v>
          </cell>
          <cell r="AH611">
            <v>16560174</v>
          </cell>
          <cell r="AJ611">
            <v>-5769016.8699999982</v>
          </cell>
          <cell r="AN611">
            <v>-2296397.3791999999</v>
          </cell>
          <cell r="AP611">
            <v>243657129.78240001</v>
          </cell>
        </row>
        <row r="613">
          <cell r="F613" t="str">
            <v>CALIFORNIA -  DISTRIBUTION</v>
          </cell>
        </row>
        <row r="614">
          <cell r="A614" t="str">
            <v>36020California</v>
          </cell>
          <cell r="B614" t="str">
            <v>California</v>
          </cell>
          <cell r="C614" t="str">
            <v>California</v>
          </cell>
          <cell r="D614">
            <v>360.2</v>
          </cell>
          <cell r="E614">
            <v>360.2</v>
          </cell>
          <cell r="F614" t="str">
            <v>Rights-of-Way</v>
          </cell>
          <cell r="H614">
            <v>957954.51</v>
          </cell>
          <cell r="J614">
            <v>-22077.340000000004</v>
          </cell>
          <cell r="L614">
            <v>935877.17</v>
          </cell>
          <cell r="N614">
            <v>-22637.499999999993</v>
          </cell>
          <cell r="P614">
            <v>913239.67</v>
          </cell>
          <cell r="R614">
            <v>675373</v>
          </cell>
          <cell r="T614">
            <v>1.6722311182766663</v>
          </cell>
          <cell r="V614">
            <v>15835</v>
          </cell>
          <cell r="X614">
            <v>-22077.340000000004</v>
          </cell>
          <cell r="Z614">
            <v>0</v>
          </cell>
          <cell r="AB614">
            <v>0</v>
          </cell>
          <cell r="AD614">
            <v>669130.66</v>
          </cell>
          <cell r="AF614">
            <v>1.6722311182766663</v>
          </cell>
          <cell r="AH614">
            <v>15461</v>
          </cell>
          <cell r="AJ614">
            <v>-22637.499999999993</v>
          </cell>
          <cell r="AL614">
            <v>0</v>
          </cell>
          <cell r="AN614">
            <v>0</v>
          </cell>
          <cell r="AP614">
            <v>661954.16</v>
          </cell>
        </row>
        <row r="615">
          <cell r="A615" t="str">
            <v>36100California</v>
          </cell>
          <cell r="B615" t="str">
            <v>California</v>
          </cell>
          <cell r="C615" t="str">
            <v>California</v>
          </cell>
          <cell r="D615">
            <v>361</v>
          </cell>
          <cell r="E615">
            <v>361</v>
          </cell>
          <cell r="F615" t="str">
            <v>Structures and Improvements</v>
          </cell>
          <cell r="H615">
            <v>4045361.08</v>
          </cell>
          <cell r="J615">
            <v>-13051.719999999998</v>
          </cell>
          <cell r="L615">
            <v>4032309.36</v>
          </cell>
          <cell r="N615">
            <v>-13765.279999999999</v>
          </cell>
          <cell r="P615">
            <v>4018544.08</v>
          </cell>
          <cell r="R615">
            <v>745155</v>
          </cell>
          <cell r="T615">
            <v>1.5840078355910032</v>
          </cell>
          <cell r="V615">
            <v>63975</v>
          </cell>
          <cell r="X615">
            <v>-13051.719999999998</v>
          </cell>
          <cell r="Z615">
            <v>-5</v>
          </cell>
          <cell r="AB615">
            <v>-652.5859999999999</v>
          </cell>
          <cell r="AD615">
            <v>795425.69400000002</v>
          </cell>
          <cell r="AF615">
            <v>1.5840078355910032</v>
          </cell>
          <cell r="AH615">
            <v>63763</v>
          </cell>
          <cell r="AJ615">
            <v>-13765.279999999999</v>
          </cell>
          <cell r="AL615">
            <v>-5</v>
          </cell>
          <cell r="AN615">
            <v>-688.2639999999999</v>
          </cell>
          <cell r="AP615">
            <v>844735.15</v>
          </cell>
        </row>
        <row r="616">
          <cell r="A616" t="str">
            <v>36200California</v>
          </cell>
          <cell r="B616" t="str">
            <v>California</v>
          </cell>
          <cell r="C616" t="str">
            <v>California</v>
          </cell>
          <cell r="D616">
            <v>362</v>
          </cell>
          <cell r="E616">
            <v>362</v>
          </cell>
          <cell r="F616" t="str">
            <v>Station Equipment</v>
          </cell>
          <cell r="H616">
            <v>21982704.469999999</v>
          </cell>
          <cell r="J616">
            <v>-213252.23</v>
          </cell>
          <cell r="L616">
            <v>21769452.239999998</v>
          </cell>
          <cell r="N616">
            <v>-217072.17999999991</v>
          </cell>
          <cell r="P616">
            <v>21552380.059999999</v>
          </cell>
          <cell r="R616">
            <v>6095417</v>
          </cell>
          <cell r="T616">
            <v>2.0580779966074889</v>
          </cell>
          <cell r="V616">
            <v>450227</v>
          </cell>
          <cell r="X616">
            <v>-213252.23</v>
          </cell>
          <cell r="Z616">
            <v>-25</v>
          </cell>
          <cell r="AB616">
            <v>-53313.057500000003</v>
          </cell>
          <cell r="AD616">
            <v>6279078.7124999994</v>
          </cell>
          <cell r="AF616">
            <v>2.0580779966074889</v>
          </cell>
          <cell r="AH616">
            <v>445799</v>
          </cell>
          <cell r="AJ616">
            <v>-217072.17999999991</v>
          </cell>
          <cell r="AL616">
            <v>-25</v>
          </cell>
          <cell r="AN616">
            <v>-54268.044999999969</v>
          </cell>
          <cell r="AP616">
            <v>6453537.4874999998</v>
          </cell>
        </row>
        <row r="617">
          <cell r="A617" t="str">
            <v>36270California</v>
          </cell>
          <cell r="B617" t="str">
            <v>California</v>
          </cell>
          <cell r="C617" t="str">
            <v>California</v>
          </cell>
          <cell r="D617">
            <v>362.7</v>
          </cell>
          <cell r="E617">
            <v>362.7</v>
          </cell>
          <cell r="F617" t="str">
            <v>Supervisory Equipment</v>
          </cell>
          <cell r="H617">
            <v>217010.27</v>
          </cell>
          <cell r="J617">
            <v>-61718.84</v>
          </cell>
          <cell r="L617">
            <v>155291.43</v>
          </cell>
          <cell r="N617">
            <v>-54077.86</v>
          </cell>
          <cell r="P617">
            <v>101213.56999999999</v>
          </cell>
          <cell r="R617">
            <v>217010</v>
          </cell>
          <cell r="T617">
            <v>3.9900483561010271</v>
          </cell>
          <cell r="V617">
            <v>7428</v>
          </cell>
          <cell r="X617">
            <v>-61718.84</v>
          </cell>
          <cell r="Z617">
            <v>0</v>
          </cell>
          <cell r="AB617">
            <v>0</v>
          </cell>
          <cell r="AD617">
            <v>162719.16</v>
          </cell>
          <cell r="AF617">
            <v>3.9900483561010271</v>
          </cell>
          <cell r="AH617">
            <v>5117</v>
          </cell>
          <cell r="AJ617">
            <v>-54077.86</v>
          </cell>
          <cell r="AL617">
            <v>0</v>
          </cell>
          <cell r="AN617">
            <v>0</v>
          </cell>
          <cell r="AP617">
            <v>113758.3</v>
          </cell>
        </row>
        <row r="618">
          <cell r="A618" t="str">
            <v>36400California</v>
          </cell>
          <cell r="B618" t="str">
            <v>California</v>
          </cell>
          <cell r="C618" t="str">
            <v>California</v>
          </cell>
          <cell r="D618">
            <v>364</v>
          </cell>
          <cell r="E618">
            <v>364</v>
          </cell>
          <cell r="F618" t="str">
            <v>Poles, Towers and Fixtures</v>
          </cell>
          <cell r="H618">
            <v>56507875.689999998</v>
          </cell>
          <cell r="J618">
            <v>-464276.83999999997</v>
          </cell>
          <cell r="L618">
            <v>56043598.849999994</v>
          </cell>
          <cell r="N618">
            <v>-473228.21000000014</v>
          </cell>
          <cell r="P618">
            <v>55570370.639999993</v>
          </cell>
          <cell r="R618">
            <v>26706562</v>
          </cell>
          <cell r="T618">
            <v>3.9511393160013975</v>
          </cell>
          <cell r="V618">
            <v>2223533</v>
          </cell>
          <cell r="X618">
            <v>-464276.83999999997</v>
          </cell>
          <cell r="Z618">
            <v>-100</v>
          </cell>
          <cell r="AB618">
            <v>-464276.84</v>
          </cell>
          <cell r="AD618">
            <v>28001541.32</v>
          </cell>
          <cell r="AF618">
            <v>3.9511393160013975</v>
          </cell>
          <cell r="AH618">
            <v>2205012</v>
          </cell>
          <cell r="AJ618">
            <v>-473228.21000000014</v>
          </cell>
          <cell r="AL618">
            <v>-100</v>
          </cell>
          <cell r="AN618">
            <v>-473228.21000000014</v>
          </cell>
          <cell r="AP618">
            <v>29260096.899999999</v>
          </cell>
        </row>
        <row r="619">
          <cell r="A619" t="str">
            <v>36500California</v>
          </cell>
          <cell r="B619" t="str">
            <v>California</v>
          </cell>
          <cell r="C619" t="str">
            <v>California</v>
          </cell>
          <cell r="D619">
            <v>365</v>
          </cell>
          <cell r="E619">
            <v>365</v>
          </cell>
          <cell r="F619" t="str">
            <v>Overhead Conductors and Devices</v>
          </cell>
          <cell r="H619">
            <v>32535099.370000001</v>
          </cell>
          <cell r="J619">
            <v>-247532.34000000005</v>
          </cell>
          <cell r="L619">
            <v>32287567.030000001</v>
          </cell>
          <cell r="N619">
            <v>-251551.68</v>
          </cell>
          <cell r="P619">
            <v>32036015.350000001</v>
          </cell>
          <cell r="R619">
            <v>16631695</v>
          </cell>
          <cell r="T619">
            <v>3.0123730702415088</v>
          </cell>
          <cell r="V619">
            <v>976350</v>
          </cell>
          <cell r="X619">
            <v>-247532.34000000005</v>
          </cell>
          <cell r="Z619">
            <v>-70</v>
          </cell>
          <cell r="AB619">
            <v>-173272.63800000004</v>
          </cell>
          <cell r="AD619">
            <v>17187240.022</v>
          </cell>
          <cell r="AF619">
            <v>3.0123730702415088</v>
          </cell>
          <cell r="AH619">
            <v>968833</v>
          </cell>
          <cell r="AJ619">
            <v>-251551.68</v>
          </cell>
          <cell r="AL619">
            <v>-70</v>
          </cell>
          <cell r="AN619">
            <v>-176086.17599999998</v>
          </cell>
          <cell r="AP619">
            <v>17728435.166000001</v>
          </cell>
        </row>
        <row r="620">
          <cell r="A620" t="str">
            <v>36600California</v>
          </cell>
          <cell r="B620" t="str">
            <v>California</v>
          </cell>
          <cell r="C620" t="str">
            <v>California</v>
          </cell>
          <cell r="D620">
            <v>366</v>
          </cell>
          <cell r="E620">
            <v>366</v>
          </cell>
          <cell r="F620" t="str">
            <v>Underground Conduit</v>
          </cell>
          <cell r="H620">
            <v>15694054.939999999</v>
          </cell>
          <cell r="J620">
            <v>-26013.7</v>
          </cell>
          <cell r="L620">
            <v>15668041.24</v>
          </cell>
          <cell r="N620">
            <v>-29665.29</v>
          </cell>
          <cell r="P620">
            <v>15638375.950000001</v>
          </cell>
          <cell r="R620">
            <v>8629012</v>
          </cell>
          <cell r="T620">
            <v>2.6077778880216163</v>
          </cell>
          <cell r="V620">
            <v>408927</v>
          </cell>
          <cell r="X620">
            <v>-26013.7</v>
          </cell>
          <cell r="Z620">
            <v>-45</v>
          </cell>
          <cell r="AB620">
            <v>-11706.165000000001</v>
          </cell>
          <cell r="AD620">
            <v>9000219.1350000016</v>
          </cell>
          <cell r="AF620">
            <v>2.6077778880216163</v>
          </cell>
          <cell r="AH620">
            <v>408201</v>
          </cell>
          <cell r="AJ620">
            <v>-29665.29</v>
          </cell>
          <cell r="AL620">
            <v>-45</v>
          </cell>
          <cell r="AN620">
            <v>-13349.380500000001</v>
          </cell>
          <cell r="AP620">
            <v>9365405.4645000026</v>
          </cell>
        </row>
        <row r="621">
          <cell r="A621" t="str">
            <v>36700California</v>
          </cell>
          <cell r="B621" t="str">
            <v>California</v>
          </cell>
          <cell r="C621" t="str">
            <v>California</v>
          </cell>
          <cell r="D621">
            <v>367</v>
          </cell>
          <cell r="E621">
            <v>367</v>
          </cell>
          <cell r="F621" t="str">
            <v>Underground Conductors and Devices</v>
          </cell>
          <cell r="H621">
            <v>17026967.440000001</v>
          </cell>
          <cell r="J621">
            <v>-86769.11</v>
          </cell>
          <cell r="L621">
            <v>16940198.330000002</v>
          </cell>
          <cell r="N621">
            <v>-94143.910000000018</v>
          </cell>
          <cell r="P621">
            <v>16846054.420000002</v>
          </cell>
          <cell r="R621">
            <v>9081730</v>
          </cell>
          <cell r="T621">
            <v>2.4422863965609589</v>
          </cell>
          <cell r="V621">
            <v>414788</v>
          </cell>
          <cell r="X621">
            <v>-86769.11</v>
          </cell>
          <cell r="Z621">
            <v>-35</v>
          </cell>
          <cell r="AB621">
            <v>-30369.1885</v>
          </cell>
          <cell r="AD621">
            <v>9379379.7015000004</v>
          </cell>
          <cell r="AF621">
            <v>2.4422863965609589</v>
          </cell>
          <cell r="AH621">
            <v>412579</v>
          </cell>
          <cell r="AJ621">
            <v>-94143.910000000018</v>
          </cell>
          <cell r="AL621">
            <v>-35</v>
          </cell>
          <cell r="AN621">
            <v>-32950.368500000004</v>
          </cell>
          <cell r="AP621">
            <v>9664864.4230000004</v>
          </cell>
        </row>
        <row r="622">
          <cell r="A622" t="str">
            <v>36800California</v>
          </cell>
          <cell r="B622" t="str">
            <v>California</v>
          </cell>
          <cell r="C622" t="str">
            <v>California</v>
          </cell>
          <cell r="D622">
            <v>368</v>
          </cell>
          <cell r="E622">
            <v>368</v>
          </cell>
          <cell r="F622" t="str">
            <v>Line Transformers</v>
          </cell>
          <cell r="H622">
            <v>48077564.310000002</v>
          </cell>
          <cell r="J622">
            <v>-380839.03999999992</v>
          </cell>
          <cell r="L622">
            <v>47696725.270000003</v>
          </cell>
          <cell r="N622">
            <v>-333228.6700000001</v>
          </cell>
          <cell r="P622">
            <v>47363496.600000001</v>
          </cell>
          <cell r="R622">
            <v>21352124</v>
          </cell>
          <cell r="T622">
            <v>2.8853911376151422</v>
          </cell>
          <cell r="V622">
            <v>1381731</v>
          </cell>
          <cell r="X622">
            <v>-380839.03999999992</v>
          </cell>
          <cell r="Z622">
            <v>-35</v>
          </cell>
          <cell r="AB622">
            <v>-133293.66399999996</v>
          </cell>
          <cell r="AD622">
            <v>22219722.296</v>
          </cell>
          <cell r="AF622">
            <v>2.8853911376151422</v>
          </cell>
          <cell r="AH622">
            <v>1371430</v>
          </cell>
          <cell r="AJ622">
            <v>-333228.6700000001</v>
          </cell>
          <cell r="AL622">
            <v>-35</v>
          </cell>
          <cell r="AN622">
            <v>-116630.03450000002</v>
          </cell>
          <cell r="AP622">
            <v>23141293.591499999</v>
          </cell>
        </row>
        <row r="623">
          <cell r="A623" t="str">
            <v>36910California</v>
          </cell>
          <cell r="B623" t="str">
            <v>California</v>
          </cell>
          <cell r="C623" t="str">
            <v>California</v>
          </cell>
          <cell r="D623">
            <v>369.1</v>
          </cell>
          <cell r="E623">
            <v>369.1</v>
          </cell>
          <cell r="F623" t="str">
            <v>Overhead Services</v>
          </cell>
          <cell r="H623">
            <v>8587694.1199999992</v>
          </cell>
          <cell r="J623">
            <v>-71159.85000000002</v>
          </cell>
          <cell r="L623">
            <v>8516534.2699999996</v>
          </cell>
          <cell r="N623">
            <v>-72509.450000000012</v>
          </cell>
          <cell r="P623">
            <v>8444024.8200000003</v>
          </cell>
          <cell r="R623">
            <v>2745116</v>
          </cell>
          <cell r="T623">
            <v>1.8767060232874302</v>
          </cell>
          <cell r="V623">
            <v>160498</v>
          </cell>
          <cell r="X623">
            <v>-71159.85000000002</v>
          </cell>
          <cell r="Z623">
            <v>-30</v>
          </cell>
          <cell r="AB623">
            <v>-21347.955000000005</v>
          </cell>
          <cell r="AD623">
            <v>2813106.1949999998</v>
          </cell>
          <cell r="AF623">
            <v>1.8767060232874302</v>
          </cell>
          <cell r="AH623">
            <v>159150</v>
          </cell>
          <cell r="AJ623">
            <v>-72509.450000000012</v>
          </cell>
          <cell r="AL623">
            <v>-30</v>
          </cell>
          <cell r="AN623">
            <v>-21752.835000000006</v>
          </cell>
          <cell r="AP623">
            <v>2877993.9099999997</v>
          </cell>
        </row>
        <row r="624">
          <cell r="A624" t="str">
            <v>36920California</v>
          </cell>
          <cell r="B624" t="str">
            <v>California</v>
          </cell>
          <cell r="C624" t="str">
            <v>California</v>
          </cell>
          <cell r="D624">
            <v>369.2</v>
          </cell>
          <cell r="E624">
            <v>369.2</v>
          </cell>
          <cell r="F624" t="str">
            <v>Underground Services</v>
          </cell>
          <cell r="H624">
            <v>14558189.630000001</v>
          </cell>
          <cell r="J624">
            <v>-10708.050000000003</v>
          </cell>
          <cell r="L624">
            <v>14547481.58</v>
          </cell>
          <cell r="N624">
            <v>-12218.750000000002</v>
          </cell>
          <cell r="P624">
            <v>14535262.83</v>
          </cell>
          <cell r="R624">
            <v>5361852</v>
          </cell>
          <cell r="T624">
            <v>2.1378843537414776</v>
          </cell>
          <cell r="V624">
            <v>311123</v>
          </cell>
          <cell r="X624">
            <v>-10708.050000000003</v>
          </cell>
          <cell r="Z624">
            <v>-40</v>
          </cell>
          <cell r="AB624">
            <v>-4283.2200000000012</v>
          </cell>
          <cell r="AD624">
            <v>5657983.7300000004</v>
          </cell>
          <cell r="AF624">
            <v>2.1378843537414776</v>
          </cell>
          <cell r="AH624">
            <v>310878</v>
          </cell>
          <cell r="AJ624">
            <v>-12218.750000000002</v>
          </cell>
          <cell r="AL624">
            <v>-40</v>
          </cell>
          <cell r="AN624">
            <v>-4887.5000000000009</v>
          </cell>
          <cell r="AP624">
            <v>5951755.4800000004</v>
          </cell>
        </row>
        <row r="625">
          <cell r="A625" t="str">
            <v>37000California</v>
          </cell>
          <cell r="B625" t="str">
            <v>California</v>
          </cell>
          <cell r="C625" t="str">
            <v>California</v>
          </cell>
          <cell r="D625">
            <v>370</v>
          </cell>
          <cell r="E625">
            <v>370</v>
          </cell>
          <cell r="F625" t="str">
            <v>Meters</v>
          </cell>
          <cell r="H625">
            <v>3901131.94</v>
          </cell>
          <cell r="J625">
            <v>-612039.84999999963</v>
          </cell>
          <cell r="L625">
            <v>3289092.0900000003</v>
          </cell>
          <cell r="N625">
            <v>-418157.45000000007</v>
          </cell>
          <cell r="P625">
            <v>2870934.64</v>
          </cell>
          <cell r="R625">
            <v>2876561</v>
          </cell>
          <cell r="T625">
            <v>3.6380750715264574</v>
          </cell>
          <cell r="V625">
            <v>130793</v>
          </cell>
          <cell r="X625">
            <v>-612039.84999999963</v>
          </cell>
          <cell r="Z625">
            <v>-4</v>
          </cell>
          <cell r="AB625">
            <v>-24481.593999999986</v>
          </cell>
          <cell r="AD625">
            <v>2370832.5560000003</v>
          </cell>
          <cell r="AF625">
            <v>3.6380750715264574</v>
          </cell>
          <cell r="AH625">
            <v>112053</v>
          </cell>
          <cell r="AJ625">
            <v>-418157.45000000007</v>
          </cell>
          <cell r="AL625">
            <v>-4</v>
          </cell>
          <cell r="AN625">
            <v>-16726.298000000003</v>
          </cell>
          <cell r="AP625">
            <v>2048001.8080000002</v>
          </cell>
        </row>
        <row r="626">
          <cell r="A626" t="str">
            <v>37100California</v>
          </cell>
          <cell r="B626" t="str">
            <v>California</v>
          </cell>
          <cell r="C626" t="str">
            <v>California</v>
          </cell>
          <cell r="D626">
            <v>371</v>
          </cell>
          <cell r="E626">
            <v>371</v>
          </cell>
          <cell r="F626" t="str">
            <v>Installations on Customer Premises</v>
          </cell>
          <cell r="H626">
            <v>271230.94</v>
          </cell>
          <cell r="J626">
            <v>-16604.160000000003</v>
          </cell>
          <cell r="L626">
            <v>254626.78</v>
          </cell>
          <cell r="N626">
            <v>-15928.840000000006</v>
          </cell>
          <cell r="P626">
            <v>238697.94</v>
          </cell>
          <cell r="R626">
            <v>223984</v>
          </cell>
          <cell r="T626">
            <v>4.799905454765085</v>
          </cell>
          <cell r="V626">
            <v>12620</v>
          </cell>
          <cell r="X626">
            <v>-16604.160000000003</v>
          </cell>
          <cell r="Z626">
            <v>-50</v>
          </cell>
          <cell r="AB626">
            <v>-8302.0800000000017</v>
          </cell>
          <cell r="AD626">
            <v>211697.76</v>
          </cell>
          <cell r="AF626">
            <v>4.799905454765085</v>
          </cell>
          <cell r="AH626">
            <v>11840</v>
          </cell>
          <cell r="AJ626">
            <v>-15928.840000000006</v>
          </cell>
          <cell r="AL626">
            <v>-50</v>
          </cell>
          <cell r="AN626">
            <v>-7964.4200000000019</v>
          </cell>
          <cell r="AP626">
            <v>199644.5</v>
          </cell>
        </row>
        <row r="627">
          <cell r="A627" t="str">
            <v>37300California</v>
          </cell>
          <cell r="B627" t="str">
            <v>California</v>
          </cell>
          <cell r="C627" t="str">
            <v>California</v>
          </cell>
          <cell r="D627">
            <v>373</v>
          </cell>
          <cell r="E627">
            <v>373</v>
          </cell>
          <cell r="F627" t="str">
            <v>Street Lighting and Signal Systems</v>
          </cell>
          <cell r="H627">
            <v>672642.15</v>
          </cell>
          <cell r="J627">
            <v>-19444.850000000002</v>
          </cell>
          <cell r="L627">
            <v>653197.30000000005</v>
          </cell>
          <cell r="N627">
            <v>-19303.990000000002</v>
          </cell>
          <cell r="P627">
            <v>633893.31000000006</v>
          </cell>
          <cell r="R627">
            <v>323710</v>
          </cell>
          <cell r="T627">
            <v>3.0555198447317591</v>
          </cell>
          <cell r="V627">
            <v>20256</v>
          </cell>
          <cell r="X627">
            <v>-19444.850000000002</v>
          </cell>
          <cell r="Z627">
            <v>-30</v>
          </cell>
          <cell r="AB627">
            <v>-5833.4550000000008</v>
          </cell>
          <cell r="AD627">
            <v>318687.69500000001</v>
          </cell>
          <cell r="AF627">
            <v>3.0555198447317591</v>
          </cell>
          <cell r="AH627">
            <v>19664</v>
          </cell>
          <cell r="AJ627">
            <v>-19303.990000000002</v>
          </cell>
          <cell r="AL627">
            <v>-30</v>
          </cell>
          <cell r="AN627">
            <v>-5791.197000000001</v>
          </cell>
          <cell r="AP627">
            <v>313256.50800000003</v>
          </cell>
        </row>
        <row r="628">
          <cell r="F628" t="str">
            <v>TOTAL CALIFORNIA - DISTRIBUTION</v>
          </cell>
          <cell r="H628">
            <v>225035480.86000001</v>
          </cell>
          <cell r="J628">
            <v>-2245487.9200000004</v>
          </cell>
          <cell r="L628">
            <v>222789992.94000006</v>
          </cell>
          <cell r="N628">
            <v>-2027489.06</v>
          </cell>
          <cell r="P628">
            <v>220762503.88</v>
          </cell>
          <cell r="R628">
            <v>101665301</v>
          </cell>
          <cell r="V628">
            <v>6578084</v>
          </cell>
          <cell r="X628">
            <v>-2245487.9200000004</v>
          </cell>
          <cell r="AB628">
            <v>-931132.44300000009</v>
          </cell>
          <cell r="AD628">
            <v>105066764.63699999</v>
          </cell>
          <cell r="AH628">
            <v>6509780</v>
          </cell>
          <cell r="AJ628">
            <v>-2027489.06</v>
          </cell>
          <cell r="AN628">
            <v>-924322.72850000008</v>
          </cell>
          <cell r="AP628">
            <v>108624732.8485</v>
          </cell>
        </row>
        <row r="630">
          <cell r="F630" t="str">
            <v>UTAH -  DISTRIBUTION</v>
          </cell>
        </row>
        <row r="631">
          <cell r="A631" t="str">
            <v>36020Utah</v>
          </cell>
          <cell r="B631" t="str">
            <v>Utah</v>
          </cell>
          <cell r="C631" t="str">
            <v>Utah</v>
          </cell>
          <cell r="D631">
            <v>360.2</v>
          </cell>
          <cell r="E631">
            <v>360.2</v>
          </cell>
          <cell r="F631" t="str">
            <v>Rights-of-Way</v>
          </cell>
          <cell r="H631">
            <v>7985479</v>
          </cell>
          <cell r="J631">
            <v>-3203.62</v>
          </cell>
          <cell r="L631">
            <v>7982275.3799999999</v>
          </cell>
          <cell r="N631">
            <v>-3780.4100000000008</v>
          </cell>
          <cell r="P631">
            <v>7978494.9699999997</v>
          </cell>
          <cell r="R631">
            <v>2264604</v>
          </cell>
          <cell r="T631">
            <v>1.6722311182766663</v>
          </cell>
          <cell r="V631">
            <v>133509</v>
          </cell>
          <cell r="X631">
            <v>-3203.62</v>
          </cell>
          <cell r="Z631">
            <v>0</v>
          </cell>
          <cell r="AB631">
            <v>0</v>
          </cell>
          <cell r="AD631">
            <v>2394909.38</v>
          </cell>
          <cell r="AF631">
            <v>1.6722311182766663</v>
          </cell>
          <cell r="AH631">
            <v>133450</v>
          </cell>
          <cell r="AJ631">
            <v>-3780.4100000000008</v>
          </cell>
          <cell r="AL631">
            <v>0</v>
          </cell>
          <cell r="AN631">
            <v>0</v>
          </cell>
          <cell r="AP631">
            <v>2524578.9699999997</v>
          </cell>
        </row>
        <row r="632">
          <cell r="A632" t="str">
            <v>36100Utah</v>
          </cell>
          <cell r="B632" t="str">
            <v>Utah</v>
          </cell>
          <cell r="C632" t="str">
            <v>Utah</v>
          </cell>
          <cell r="D632">
            <v>361</v>
          </cell>
          <cell r="E632">
            <v>361</v>
          </cell>
          <cell r="F632" t="str">
            <v>Structures and Improvements</v>
          </cell>
          <cell r="H632">
            <v>44279566.990000002</v>
          </cell>
          <cell r="J632">
            <v>-165796.44</v>
          </cell>
          <cell r="L632">
            <v>44113770.550000004</v>
          </cell>
          <cell r="N632">
            <v>-179281.35</v>
          </cell>
          <cell r="P632">
            <v>43934489.200000003</v>
          </cell>
          <cell r="R632">
            <v>7812225</v>
          </cell>
          <cell r="T632">
            <v>1.5840078355910032</v>
          </cell>
          <cell r="V632">
            <v>700079</v>
          </cell>
          <cell r="X632">
            <v>-165796.44</v>
          </cell>
          <cell r="Z632">
            <v>0</v>
          </cell>
          <cell r="AB632">
            <v>0</v>
          </cell>
          <cell r="AD632">
            <v>8346507.5599999996</v>
          </cell>
          <cell r="AF632">
            <v>1.5840078355910032</v>
          </cell>
          <cell r="AH632">
            <v>697346</v>
          </cell>
          <cell r="AJ632">
            <v>-179281.35</v>
          </cell>
          <cell r="AL632">
            <v>0</v>
          </cell>
          <cell r="AN632">
            <v>0</v>
          </cell>
          <cell r="AP632">
            <v>8864572.209999999</v>
          </cell>
        </row>
        <row r="633">
          <cell r="A633" t="str">
            <v>36200Utah</v>
          </cell>
          <cell r="B633" t="str">
            <v>Utah</v>
          </cell>
          <cell r="C633" t="str">
            <v>Utah</v>
          </cell>
          <cell r="D633">
            <v>362</v>
          </cell>
          <cell r="E633">
            <v>362</v>
          </cell>
          <cell r="F633" t="str">
            <v>Station Equipment</v>
          </cell>
          <cell r="H633">
            <v>411291117.56</v>
          </cell>
          <cell r="J633">
            <v>-4411309.7699999986</v>
          </cell>
          <cell r="L633">
            <v>406879807.79000002</v>
          </cell>
          <cell r="N633">
            <v>-4430828.3899999997</v>
          </cell>
          <cell r="P633">
            <v>402448979.40000004</v>
          </cell>
          <cell r="R633">
            <v>84338221</v>
          </cell>
          <cell r="T633">
            <v>2.0580779966074889</v>
          </cell>
          <cell r="V633">
            <v>8419298</v>
          </cell>
          <cell r="X633">
            <v>-4411309.7699999986</v>
          </cell>
          <cell r="Z633">
            <v>-10</v>
          </cell>
          <cell r="AB633">
            <v>-441130.9769999999</v>
          </cell>
          <cell r="AD633">
            <v>87905078.253000006</v>
          </cell>
          <cell r="AF633">
            <v>2.0580779966074889</v>
          </cell>
          <cell r="AH633">
            <v>8328309</v>
          </cell>
          <cell r="AJ633">
            <v>-4430828.3899999997</v>
          </cell>
          <cell r="AL633">
            <v>-10</v>
          </cell>
          <cell r="AN633">
            <v>-443082.83899999998</v>
          </cell>
          <cell r="AP633">
            <v>91359476.024000004</v>
          </cell>
        </row>
        <row r="634">
          <cell r="A634" t="str">
            <v>36270Utah</v>
          </cell>
          <cell r="B634" t="str">
            <v>Utah</v>
          </cell>
          <cell r="C634" t="str">
            <v>Utah</v>
          </cell>
          <cell r="D634">
            <v>362.7</v>
          </cell>
          <cell r="E634">
            <v>362.7</v>
          </cell>
          <cell r="F634" t="str">
            <v>Supervisory Equipment</v>
          </cell>
          <cell r="H634">
            <v>5594695.6299999999</v>
          </cell>
          <cell r="J634">
            <v>-92231.839999999967</v>
          </cell>
          <cell r="L634">
            <v>5502463.79</v>
          </cell>
          <cell r="N634">
            <v>-101784.29000000002</v>
          </cell>
          <cell r="P634">
            <v>5400679.5</v>
          </cell>
          <cell r="R634">
            <v>2525598</v>
          </cell>
          <cell r="T634">
            <v>3.9900483561010271</v>
          </cell>
          <cell r="V634">
            <v>221391</v>
          </cell>
          <cell r="X634">
            <v>-92231.839999999967</v>
          </cell>
          <cell r="Z634">
            <v>0</v>
          </cell>
          <cell r="AB634">
            <v>0</v>
          </cell>
          <cell r="AD634">
            <v>2654757.16</v>
          </cell>
          <cell r="AF634">
            <v>3.9900483561010271</v>
          </cell>
          <cell r="AH634">
            <v>217520</v>
          </cell>
          <cell r="AJ634">
            <v>-101784.29000000002</v>
          </cell>
          <cell r="AL634">
            <v>0</v>
          </cell>
          <cell r="AN634">
            <v>0</v>
          </cell>
          <cell r="AP634">
            <v>2770492.87</v>
          </cell>
        </row>
        <row r="635">
          <cell r="A635" t="str">
            <v>36400Utah</v>
          </cell>
          <cell r="B635" t="str">
            <v>Utah</v>
          </cell>
          <cell r="C635" t="str">
            <v>Utah</v>
          </cell>
          <cell r="D635">
            <v>364</v>
          </cell>
          <cell r="E635">
            <v>364</v>
          </cell>
          <cell r="F635" t="str">
            <v>Poles, Towers and Fixtures</v>
          </cell>
          <cell r="H635">
            <v>319266142.94</v>
          </cell>
          <cell r="J635">
            <v>-3685833.669999999</v>
          </cell>
          <cell r="L635">
            <v>315580309.26999998</v>
          </cell>
          <cell r="N635">
            <v>-3719577.2199999997</v>
          </cell>
          <cell r="P635">
            <v>311860732.04999995</v>
          </cell>
          <cell r="R635">
            <v>145599209</v>
          </cell>
          <cell r="T635">
            <v>3.9511393160013975</v>
          </cell>
          <cell r="V635">
            <v>12541834</v>
          </cell>
          <cell r="X635">
            <v>-3685833.669999999</v>
          </cell>
          <cell r="Z635">
            <v>-80</v>
          </cell>
          <cell r="AB635">
            <v>-2948666.9359999988</v>
          </cell>
          <cell r="AD635">
            <v>151506542.39400002</v>
          </cell>
          <cell r="AF635">
            <v>3.9511393160013975</v>
          </cell>
          <cell r="AH635">
            <v>12395535</v>
          </cell>
          <cell r="AJ635">
            <v>-3719577.2199999997</v>
          </cell>
          <cell r="AL635">
            <v>-80</v>
          </cell>
          <cell r="AN635">
            <v>-2975661.7759999996</v>
          </cell>
          <cell r="AP635">
            <v>157206838.39800003</v>
          </cell>
        </row>
        <row r="636">
          <cell r="A636" t="str">
            <v>36500Utah</v>
          </cell>
          <cell r="B636" t="str">
            <v>Utah</v>
          </cell>
          <cell r="C636" t="str">
            <v>Utah</v>
          </cell>
          <cell r="D636">
            <v>365</v>
          </cell>
          <cell r="E636">
            <v>365</v>
          </cell>
          <cell r="F636" t="str">
            <v>Overhead Conductors and Devices</v>
          </cell>
          <cell r="H636">
            <v>209693253.62</v>
          </cell>
          <cell r="J636">
            <v>-2361658.2900000005</v>
          </cell>
          <cell r="L636">
            <v>207331595.33000001</v>
          </cell>
          <cell r="N636">
            <v>-2383111.2199999997</v>
          </cell>
          <cell r="P636">
            <v>204948484.11000001</v>
          </cell>
          <cell r="R636">
            <v>81885423</v>
          </cell>
          <cell r="T636">
            <v>3.0123730702415088</v>
          </cell>
          <cell r="V636">
            <v>6281172</v>
          </cell>
          <cell r="X636">
            <v>-2361658.2900000005</v>
          </cell>
          <cell r="Z636">
            <v>-45</v>
          </cell>
          <cell r="AB636">
            <v>-1062746.2305000003</v>
          </cell>
          <cell r="AD636">
            <v>84742190.479499996</v>
          </cell>
          <cell r="AF636">
            <v>3.0123730702415088</v>
          </cell>
          <cell r="AH636">
            <v>6209707</v>
          </cell>
          <cell r="AJ636">
            <v>-2383111.2199999997</v>
          </cell>
          <cell r="AL636">
            <v>-45</v>
          </cell>
          <cell r="AN636">
            <v>-1072400.0489999999</v>
          </cell>
          <cell r="AP636">
            <v>87496386.210500002</v>
          </cell>
        </row>
        <row r="637">
          <cell r="A637" t="str">
            <v>36600Utah</v>
          </cell>
          <cell r="B637" t="str">
            <v>Utah</v>
          </cell>
          <cell r="C637" t="str">
            <v>Utah</v>
          </cell>
          <cell r="D637">
            <v>366</v>
          </cell>
          <cell r="E637">
            <v>366</v>
          </cell>
          <cell r="F637" t="str">
            <v>Underground Conduit</v>
          </cell>
          <cell r="H637">
            <v>169200100.50999999</v>
          </cell>
          <cell r="J637">
            <v>-534912.79</v>
          </cell>
          <cell r="L637">
            <v>168665187.72</v>
          </cell>
          <cell r="N637">
            <v>-561644.18000000017</v>
          </cell>
          <cell r="P637">
            <v>168103543.53999999</v>
          </cell>
          <cell r="R637">
            <v>53099432</v>
          </cell>
          <cell r="T637">
            <v>2.6077778880216163</v>
          </cell>
          <cell r="V637">
            <v>4405388</v>
          </cell>
          <cell r="X637">
            <v>-534912.79</v>
          </cell>
          <cell r="Z637">
            <v>-50</v>
          </cell>
          <cell r="AB637">
            <v>-267456.39500000002</v>
          </cell>
          <cell r="AD637">
            <v>56702450.814999998</v>
          </cell>
          <cell r="AF637">
            <v>2.6077778880216163</v>
          </cell>
          <cell r="AH637">
            <v>4391090</v>
          </cell>
          <cell r="AJ637">
            <v>-561644.18000000017</v>
          </cell>
          <cell r="AL637">
            <v>-50</v>
          </cell>
          <cell r="AN637">
            <v>-280822.09000000008</v>
          </cell>
          <cell r="AP637">
            <v>60251074.544999994</v>
          </cell>
        </row>
        <row r="638">
          <cell r="A638" t="str">
            <v>36700Utah</v>
          </cell>
          <cell r="B638" t="str">
            <v>Utah</v>
          </cell>
          <cell r="C638" t="str">
            <v>Utah</v>
          </cell>
          <cell r="D638">
            <v>367</v>
          </cell>
          <cell r="E638">
            <v>367</v>
          </cell>
          <cell r="F638" t="str">
            <v>Underground Conductors and Devices</v>
          </cell>
          <cell r="H638">
            <v>467447484.77999997</v>
          </cell>
          <cell r="J638">
            <v>-2062969.63</v>
          </cell>
          <cell r="L638">
            <v>465384515.14999998</v>
          </cell>
          <cell r="N638">
            <v>-2181852.1600000001</v>
          </cell>
          <cell r="P638">
            <v>463202662.98999995</v>
          </cell>
          <cell r="R638">
            <v>148349943</v>
          </cell>
          <cell r="T638">
            <v>2.4422863965609589</v>
          </cell>
          <cell r="V638">
            <v>11391215</v>
          </cell>
          <cell r="X638">
            <v>-2062969.63</v>
          </cell>
          <cell r="Z638">
            <v>-25</v>
          </cell>
          <cell r="AB638">
            <v>-515742.40749999997</v>
          </cell>
          <cell r="AD638">
            <v>157162445.96250001</v>
          </cell>
          <cell r="AF638">
            <v>2.4422863965609589</v>
          </cell>
          <cell r="AH638">
            <v>11339379</v>
          </cell>
          <cell r="AJ638">
            <v>-2181852.1600000001</v>
          </cell>
          <cell r="AL638">
            <v>-25</v>
          </cell>
          <cell r="AN638">
            <v>-545463.04000000004</v>
          </cell>
          <cell r="AP638">
            <v>165774509.76250002</v>
          </cell>
        </row>
        <row r="639">
          <cell r="A639" t="str">
            <v>36800Utah</v>
          </cell>
          <cell r="B639" t="str">
            <v>Utah</v>
          </cell>
          <cell r="C639" t="str">
            <v>Utah</v>
          </cell>
          <cell r="D639">
            <v>368</v>
          </cell>
          <cell r="E639">
            <v>368</v>
          </cell>
          <cell r="F639" t="str">
            <v>Line Transformers</v>
          </cell>
          <cell r="H639">
            <v>427468015.19999999</v>
          </cell>
          <cell r="J639">
            <v>-5029853.9700000007</v>
          </cell>
          <cell r="L639">
            <v>422438161.22999996</v>
          </cell>
          <cell r="N639">
            <v>-5082532.7300000014</v>
          </cell>
          <cell r="P639">
            <v>417355628.49999994</v>
          </cell>
          <cell r="R639">
            <v>111936868</v>
          </cell>
          <cell r="T639">
            <v>2.8853911376151422</v>
          </cell>
          <cell r="V639">
            <v>12261559</v>
          </cell>
          <cell r="X639">
            <v>-5029853.9700000007</v>
          </cell>
          <cell r="Z639">
            <v>-5</v>
          </cell>
          <cell r="AB639">
            <v>-251492.69850000003</v>
          </cell>
          <cell r="AD639">
            <v>118917080.33149999</v>
          </cell>
          <cell r="AF639">
            <v>2.8853911376151422</v>
          </cell>
          <cell r="AH639">
            <v>12115668</v>
          </cell>
          <cell r="AJ639">
            <v>-5082532.7300000014</v>
          </cell>
          <cell r="AL639">
            <v>-5</v>
          </cell>
          <cell r="AN639">
            <v>-254126.63650000005</v>
          </cell>
          <cell r="AP639">
            <v>125696088.96499999</v>
          </cell>
        </row>
        <row r="640">
          <cell r="A640" t="str">
            <v>36900Utah</v>
          </cell>
          <cell r="B640" t="str">
            <v>Utah</v>
          </cell>
          <cell r="C640" t="str">
            <v>Utah</v>
          </cell>
          <cell r="D640">
            <v>369</v>
          </cell>
          <cell r="E640">
            <v>369</v>
          </cell>
          <cell r="F640" t="str">
            <v>Services</v>
          </cell>
          <cell r="H640">
            <v>224795047.11000001</v>
          </cell>
          <cell r="J640">
            <v>-186.42</v>
          </cell>
          <cell r="L640">
            <v>224794860.69000003</v>
          </cell>
          <cell r="N640">
            <v>-292.74</v>
          </cell>
          <cell r="P640">
            <v>224794567.95000002</v>
          </cell>
          <cell r="R640">
            <v>60929367</v>
          </cell>
          <cell r="T640">
            <v>1.8259301984447318</v>
          </cell>
          <cell r="V640">
            <v>4104599</v>
          </cell>
          <cell r="X640">
            <v>-186.42</v>
          </cell>
          <cell r="Z640">
            <v>-25</v>
          </cell>
          <cell r="AB640">
            <v>-46.604999999999997</v>
          </cell>
          <cell r="AD640">
            <v>65033732.975000001</v>
          </cell>
          <cell r="AF640">
            <v>1.8259301984447318</v>
          </cell>
          <cell r="AH640">
            <v>4104595</v>
          </cell>
          <cell r="AJ640">
            <v>-292.74</v>
          </cell>
          <cell r="AL640">
            <v>-25</v>
          </cell>
          <cell r="AN640">
            <v>-73.185000000000002</v>
          </cell>
          <cell r="AP640">
            <v>69137962.049999997</v>
          </cell>
        </row>
        <row r="641">
          <cell r="A641" t="str">
            <v>37000Utah</v>
          </cell>
          <cell r="B641" t="str">
            <v>Utah</v>
          </cell>
          <cell r="C641" t="str">
            <v>Utah</v>
          </cell>
          <cell r="D641">
            <v>370</v>
          </cell>
          <cell r="E641">
            <v>370</v>
          </cell>
          <cell r="F641" t="str">
            <v>Meters</v>
          </cell>
          <cell r="H641">
            <v>73237990.219999999</v>
          </cell>
          <cell r="J641">
            <v>-4438175.9100000011</v>
          </cell>
          <cell r="L641">
            <v>68799814.310000002</v>
          </cell>
          <cell r="N641">
            <v>-2354651.3100000005</v>
          </cell>
          <cell r="P641">
            <v>66445163</v>
          </cell>
          <cell r="R641">
            <v>30909193</v>
          </cell>
          <cell r="T641">
            <v>3.6380750715264574</v>
          </cell>
          <cell r="V641">
            <v>2583721</v>
          </cell>
          <cell r="X641">
            <v>-4438175.9100000011</v>
          </cell>
          <cell r="Z641">
            <v>-2</v>
          </cell>
          <cell r="AB641">
            <v>-88763.51820000002</v>
          </cell>
          <cell r="AD641">
            <v>28965974.571800001</v>
          </cell>
          <cell r="AF641">
            <v>3.6380750715264574</v>
          </cell>
          <cell r="AH641">
            <v>2460157</v>
          </cell>
          <cell r="AJ641">
            <v>-2354651.3100000005</v>
          </cell>
          <cell r="AL641">
            <v>-2</v>
          </cell>
          <cell r="AN641">
            <v>-47093.026200000008</v>
          </cell>
          <cell r="AP641">
            <v>29024387.235599998</v>
          </cell>
        </row>
        <row r="642">
          <cell r="A642" t="str">
            <v>37100Utah</v>
          </cell>
          <cell r="B642" t="str">
            <v>Utah</v>
          </cell>
          <cell r="C642" t="str">
            <v>Utah</v>
          </cell>
          <cell r="D642">
            <v>371</v>
          </cell>
          <cell r="E642">
            <v>371</v>
          </cell>
          <cell r="F642" t="str">
            <v>Installations on Customer Premises</v>
          </cell>
          <cell r="H642">
            <v>4418312.74</v>
          </cell>
          <cell r="J642">
            <v>-165442.84</v>
          </cell>
          <cell r="L642">
            <v>4252869.9000000004</v>
          </cell>
          <cell r="N642">
            <v>-164316.82000000004</v>
          </cell>
          <cell r="P642">
            <v>4088553.0800000005</v>
          </cell>
          <cell r="R642">
            <v>2696560</v>
          </cell>
          <cell r="T642">
            <v>4.799905454765085</v>
          </cell>
          <cell r="V642">
            <v>208104</v>
          </cell>
          <cell r="X642">
            <v>-165442.84</v>
          </cell>
          <cell r="Z642">
            <v>-60</v>
          </cell>
          <cell r="AB642">
            <v>-99265.703999999998</v>
          </cell>
          <cell r="AD642">
            <v>2639955.4560000002</v>
          </cell>
          <cell r="AF642">
            <v>4.799905454765085</v>
          </cell>
          <cell r="AH642">
            <v>200190</v>
          </cell>
          <cell r="AJ642">
            <v>-164316.82000000004</v>
          </cell>
          <cell r="AL642">
            <v>-60</v>
          </cell>
          <cell r="AN642">
            <v>-98590.092000000033</v>
          </cell>
          <cell r="AP642">
            <v>2577238.5440000002</v>
          </cell>
        </row>
        <row r="643">
          <cell r="A643" t="str">
            <v>37300Utah</v>
          </cell>
          <cell r="B643" t="str">
            <v>Utah</v>
          </cell>
          <cell r="C643" t="str">
            <v>Utah</v>
          </cell>
          <cell r="D643">
            <v>373</v>
          </cell>
          <cell r="E643">
            <v>373</v>
          </cell>
          <cell r="F643" t="str">
            <v>Street Lighting and Signal Systems</v>
          </cell>
          <cell r="H643">
            <v>23767481.890000001</v>
          </cell>
          <cell r="J643">
            <v>-610747.67999999993</v>
          </cell>
          <cell r="L643">
            <v>23156734.210000001</v>
          </cell>
          <cell r="N643">
            <v>-624435.74000000022</v>
          </cell>
          <cell r="P643">
            <v>22532298.469999999</v>
          </cell>
          <cell r="R643">
            <v>10488494</v>
          </cell>
          <cell r="T643">
            <v>3.0555198447317591</v>
          </cell>
          <cell r="V643">
            <v>716889</v>
          </cell>
          <cell r="X643">
            <v>-610747.67999999993</v>
          </cell>
          <cell r="Z643">
            <v>-20</v>
          </cell>
          <cell r="AB643">
            <v>-122149.53599999998</v>
          </cell>
          <cell r="AD643">
            <v>10472485.784</v>
          </cell>
          <cell r="AF643">
            <v>3.0555198447317591</v>
          </cell>
          <cell r="AH643">
            <v>698019</v>
          </cell>
          <cell r="AJ643">
            <v>-624435.74000000022</v>
          </cell>
          <cell r="AL643">
            <v>-20</v>
          </cell>
          <cell r="AN643">
            <v>-124887.14800000004</v>
          </cell>
          <cell r="AP643">
            <v>10421181.896</v>
          </cell>
        </row>
        <row r="644">
          <cell r="F644" t="str">
            <v>TOTAL UTAH - DISTRIBUTION</v>
          </cell>
          <cell r="H644">
            <v>2388444688.1899996</v>
          </cell>
          <cell r="J644">
            <v>-23562322.869999997</v>
          </cell>
          <cell r="L644">
            <v>2364882365.3200002</v>
          </cell>
          <cell r="N644">
            <v>-21788088.560000002</v>
          </cell>
          <cell r="P644">
            <v>2343094276.7599998</v>
          </cell>
          <cell r="R644">
            <v>742835137</v>
          </cell>
          <cell r="V644">
            <v>63968758</v>
          </cell>
          <cell r="X644">
            <v>-23562322.869999997</v>
          </cell>
          <cell r="AB644">
            <v>-5797461.0077</v>
          </cell>
          <cell r="AD644">
            <v>777444111.12230003</v>
          </cell>
          <cell r="AH644">
            <v>63290965</v>
          </cell>
          <cell r="AJ644">
            <v>-21788088.560000002</v>
          </cell>
          <cell r="AN644">
            <v>-5842199.8816999998</v>
          </cell>
          <cell r="AP644">
            <v>813104787.68060005</v>
          </cell>
        </row>
        <row r="646">
          <cell r="F646" t="str">
            <v>IDAHO -  DISTRIBUTION</v>
          </cell>
        </row>
        <row r="647">
          <cell r="A647" t="str">
            <v>36020Idaho</v>
          </cell>
          <cell r="B647" t="str">
            <v>Idaho</v>
          </cell>
          <cell r="C647" t="str">
            <v>Idaho</v>
          </cell>
          <cell r="D647">
            <v>360.2</v>
          </cell>
          <cell r="E647">
            <v>360.2</v>
          </cell>
          <cell r="F647" t="str">
            <v>Rights-of-Way</v>
          </cell>
          <cell r="H647">
            <v>1085196.3400000001</v>
          </cell>
          <cell r="J647">
            <v>-1042.26</v>
          </cell>
          <cell r="L647">
            <v>1084154.08</v>
          </cell>
          <cell r="N647">
            <v>-1246.22</v>
          </cell>
          <cell r="P647">
            <v>1082907.8600000001</v>
          </cell>
          <cell r="R647">
            <v>372140</v>
          </cell>
          <cell r="T647">
            <v>1.6722311182766663</v>
          </cell>
          <cell r="V647">
            <v>18138</v>
          </cell>
          <cell r="X647">
            <v>-1042.26</v>
          </cell>
          <cell r="Z647">
            <v>0</v>
          </cell>
          <cell r="AB647">
            <v>0</v>
          </cell>
          <cell r="AD647">
            <v>389235.74</v>
          </cell>
          <cell r="AF647">
            <v>1.6722311182766663</v>
          </cell>
          <cell r="AH647">
            <v>18119</v>
          </cell>
          <cell r="AJ647">
            <v>-1246.22</v>
          </cell>
          <cell r="AL647">
            <v>0</v>
          </cell>
          <cell r="AN647">
            <v>0</v>
          </cell>
          <cell r="AP647">
            <v>406108.52</v>
          </cell>
        </row>
        <row r="648">
          <cell r="A648" t="str">
            <v>36100Idaho</v>
          </cell>
          <cell r="B648" t="str">
            <v>Idaho</v>
          </cell>
          <cell r="C648" t="str">
            <v>Idaho</v>
          </cell>
          <cell r="D648">
            <v>361</v>
          </cell>
          <cell r="E648">
            <v>361</v>
          </cell>
          <cell r="F648" t="str">
            <v>Structures and Improvements</v>
          </cell>
          <cell r="H648">
            <v>2161811.3199999998</v>
          </cell>
          <cell r="J648">
            <v>-8935.57</v>
          </cell>
          <cell r="L648">
            <v>2152875.75</v>
          </cell>
          <cell r="N648">
            <v>-9308.6499999999978</v>
          </cell>
          <cell r="P648">
            <v>2143567.1</v>
          </cell>
          <cell r="R648">
            <v>392262</v>
          </cell>
          <cell r="T648">
            <v>1.5840078355910032</v>
          </cell>
          <cell r="V648">
            <v>34172</v>
          </cell>
          <cell r="X648">
            <v>-8935.57</v>
          </cell>
          <cell r="Z648">
            <v>0</v>
          </cell>
          <cell r="AB648">
            <v>0</v>
          </cell>
          <cell r="AD648">
            <v>417498.43</v>
          </cell>
          <cell r="AF648">
            <v>1.5840078355910032</v>
          </cell>
          <cell r="AH648">
            <v>34028</v>
          </cell>
          <cell r="AJ648">
            <v>-9308.6499999999978</v>
          </cell>
          <cell r="AL648">
            <v>0</v>
          </cell>
          <cell r="AN648">
            <v>0</v>
          </cell>
          <cell r="AP648">
            <v>442217.77999999997</v>
          </cell>
        </row>
        <row r="649">
          <cell r="A649" t="str">
            <v>36200Idaho</v>
          </cell>
          <cell r="B649" t="str">
            <v>Idaho</v>
          </cell>
          <cell r="C649" t="str">
            <v>Idaho</v>
          </cell>
          <cell r="D649">
            <v>362</v>
          </cell>
          <cell r="E649">
            <v>362</v>
          </cell>
          <cell r="F649" t="str">
            <v>Station Equipment</v>
          </cell>
          <cell r="H649">
            <v>28289569.09</v>
          </cell>
          <cell r="J649">
            <v>-212195.33000000005</v>
          </cell>
          <cell r="L649">
            <v>28077373.760000002</v>
          </cell>
          <cell r="N649">
            <v>-218336.24</v>
          </cell>
          <cell r="P649">
            <v>27859037.520000003</v>
          </cell>
          <cell r="R649">
            <v>8003683</v>
          </cell>
          <cell r="T649">
            <v>2.0580779966074889</v>
          </cell>
          <cell r="V649">
            <v>580038</v>
          </cell>
          <cell r="X649">
            <v>-212195.33000000005</v>
          </cell>
          <cell r="Z649">
            <v>-10</v>
          </cell>
          <cell r="AB649">
            <v>-21219.533000000003</v>
          </cell>
          <cell r="AD649">
            <v>8350306.1370000001</v>
          </cell>
          <cell r="AF649">
            <v>2.0580779966074889</v>
          </cell>
          <cell r="AH649">
            <v>575607</v>
          </cell>
          <cell r="AJ649">
            <v>-218336.24</v>
          </cell>
          <cell r="AL649">
            <v>-10</v>
          </cell>
          <cell r="AN649">
            <v>-21833.624</v>
          </cell>
          <cell r="AP649">
            <v>8685743.273</v>
          </cell>
        </row>
        <row r="650">
          <cell r="A650" t="str">
            <v>36270Idaho</v>
          </cell>
          <cell r="B650" t="str">
            <v>Idaho</v>
          </cell>
          <cell r="C650" t="str">
            <v>Idaho</v>
          </cell>
          <cell r="D650">
            <v>362.7</v>
          </cell>
          <cell r="E650">
            <v>362.7</v>
          </cell>
          <cell r="F650" t="str">
            <v>Supervisory Equipment</v>
          </cell>
          <cell r="H650">
            <v>388613.07</v>
          </cell>
          <cell r="J650">
            <v>-9498.36</v>
          </cell>
          <cell r="L650">
            <v>379114.71</v>
          </cell>
          <cell r="N650">
            <v>-10807.849999999999</v>
          </cell>
          <cell r="P650">
            <v>368306.86000000004</v>
          </cell>
          <cell r="R650">
            <v>225995</v>
          </cell>
          <cell r="T650">
            <v>3.9900483561010271</v>
          </cell>
          <cell r="V650">
            <v>15316</v>
          </cell>
          <cell r="X650">
            <v>-9498.36</v>
          </cell>
          <cell r="Z650">
            <v>0</v>
          </cell>
          <cell r="AB650">
            <v>0</v>
          </cell>
          <cell r="AD650">
            <v>231812.64</v>
          </cell>
          <cell r="AF650">
            <v>3.9900483561010271</v>
          </cell>
          <cell r="AH650">
            <v>14911</v>
          </cell>
          <cell r="AJ650">
            <v>-10807.849999999999</v>
          </cell>
          <cell r="AL650">
            <v>0</v>
          </cell>
          <cell r="AN650">
            <v>0</v>
          </cell>
          <cell r="AP650">
            <v>235915.79</v>
          </cell>
        </row>
        <row r="651">
          <cell r="A651" t="str">
            <v>36400Idaho</v>
          </cell>
          <cell r="B651" t="str">
            <v>Idaho</v>
          </cell>
          <cell r="C651" t="str">
            <v>Idaho</v>
          </cell>
          <cell r="D651">
            <v>364</v>
          </cell>
          <cell r="E651">
            <v>364</v>
          </cell>
          <cell r="F651" t="str">
            <v>Poles, Towers and Fixtures</v>
          </cell>
          <cell r="H651">
            <v>68677210.629999995</v>
          </cell>
          <cell r="J651">
            <v>-807811.11</v>
          </cell>
          <cell r="L651">
            <v>67869399.519999996</v>
          </cell>
          <cell r="N651">
            <v>-815269.68999999983</v>
          </cell>
          <cell r="P651">
            <v>67054129.829999998</v>
          </cell>
          <cell r="R651">
            <v>48900524</v>
          </cell>
          <cell r="T651">
            <v>3.9511393160013975</v>
          </cell>
          <cell r="V651">
            <v>2697573</v>
          </cell>
          <cell r="X651">
            <v>-807811.11</v>
          </cell>
          <cell r="Z651">
            <v>-80</v>
          </cell>
          <cell r="AB651">
            <v>-646248.88799999992</v>
          </cell>
          <cell r="AD651">
            <v>50144037.002000004</v>
          </cell>
          <cell r="AF651">
            <v>3.9511393160013975</v>
          </cell>
          <cell r="AH651">
            <v>2665508</v>
          </cell>
          <cell r="AJ651">
            <v>-815269.68999999983</v>
          </cell>
          <cell r="AL651">
            <v>-80</v>
          </cell>
          <cell r="AN651">
            <v>-652215.75199999986</v>
          </cell>
          <cell r="AP651">
            <v>51342059.56000001</v>
          </cell>
        </row>
        <row r="652">
          <cell r="A652" t="str">
            <v>36500Idaho</v>
          </cell>
          <cell r="B652" t="str">
            <v>Idaho</v>
          </cell>
          <cell r="C652" t="str">
            <v>Idaho</v>
          </cell>
          <cell r="D652">
            <v>365</v>
          </cell>
          <cell r="E652">
            <v>365</v>
          </cell>
          <cell r="F652" t="str">
            <v>Overhead Conductors and Devices</v>
          </cell>
          <cell r="H652">
            <v>34559097.719999999</v>
          </cell>
          <cell r="J652">
            <v>-454260.7699999999</v>
          </cell>
          <cell r="L652">
            <v>34104836.949999996</v>
          </cell>
          <cell r="N652">
            <v>-458541.14000000013</v>
          </cell>
          <cell r="P652">
            <v>33646295.809999995</v>
          </cell>
          <cell r="R652">
            <v>17615868</v>
          </cell>
          <cell r="T652">
            <v>3.0123730702415088</v>
          </cell>
          <cell r="V652">
            <v>1034207</v>
          </cell>
          <cell r="X652">
            <v>-454260.7699999999</v>
          </cell>
          <cell r="Z652">
            <v>-30</v>
          </cell>
          <cell r="AB652">
            <v>-136278.23099999997</v>
          </cell>
          <cell r="AD652">
            <v>18059535.999000002</v>
          </cell>
          <cell r="AF652">
            <v>3.0123730702415088</v>
          </cell>
          <cell r="AH652">
            <v>1020458</v>
          </cell>
          <cell r="AJ652">
            <v>-458541.14000000013</v>
          </cell>
          <cell r="AL652">
            <v>-30</v>
          </cell>
          <cell r="AN652">
            <v>-137562.34200000003</v>
          </cell>
          <cell r="AP652">
            <v>18483890.517000001</v>
          </cell>
        </row>
        <row r="653">
          <cell r="A653" t="str">
            <v>36600Idaho</v>
          </cell>
          <cell r="B653" t="str">
            <v>Idaho</v>
          </cell>
          <cell r="C653" t="str">
            <v>Idaho</v>
          </cell>
          <cell r="D653">
            <v>366</v>
          </cell>
          <cell r="E653">
            <v>366</v>
          </cell>
          <cell r="F653" t="str">
            <v>Underground Conduit</v>
          </cell>
          <cell r="H653">
            <v>7887911.9299999997</v>
          </cell>
          <cell r="J653">
            <v>-25513.390000000007</v>
          </cell>
          <cell r="L653">
            <v>7862398.54</v>
          </cell>
          <cell r="N653">
            <v>-26782.3</v>
          </cell>
          <cell r="P653">
            <v>7835616.2400000002</v>
          </cell>
          <cell r="R653">
            <v>2149995</v>
          </cell>
          <cell r="T653">
            <v>2.6077778880216163</v>
          </cell>
          <cell r="V653">
            <v>205367</v>
          </cell>
          <cell r="X653">
            <v>-25513.390000000007</v>
          </cell>
          <cell r="Z653">
            <v>-40</v>
          </cell>
          <cell r="AB653">
            <v>-10205.356000000003</v>
          </cell>
          <cell r="AD653">
            <v>2319643.2539999997</v>
          </cell>
          <cell r="AF653">
            <v>2.6077778880216163</v>
          </cell>
          <cell r="AH653">
            <v>204685</v>
          </cell>
          <cell r="AJ653">
            <v>-26782.3</v>
          </cell>
          <cell r="AL653">
            <v>-40</v>
          </cell>
          <cell r="AN653">
            <v>-10712.92</v>
          </cell>
          <cell r="AP653">
            <v>2486833.034</v>
          </cell>
        </row>
        <row r="654">
          <cell r="A654" t="str">
            <v>36700Idaho</v>
          </cell>
          <cell r="B654" t="str">
            <v>Idaho</v>
          </cell>
          <cell r="C654" t="str">
            <v>Idaho</v>
          </cell>
          <cell r="D654">
            <v>367</v>
          </cell>
          <cell r="E654">
            <v>367</v>
          </cell>
          <cell r="F654" t="str">
            <v>Underground Conductors and Devices</v>
          </cell>
          <cell r="H654">
            <v>24598549.670000002</v>
          </cell>
          <cell r="J654">
            <v>-116565.03</v>
          </cell>
          <cell r="L654">
            <v>24481984.640000001</v>
          </cell>
          <cell r="N654">
            <v>-123187.44999999998</v>
          </cell>
          <cell r="P654">
            <v>24358797.190000001</v>
          </cell>
          <cell r="R654">
            <v>7061265</v>
          </cell>
          <cell r="T654">
            <v>2.4422863965609589</v>
          </cell>
          <cell r="V654">
            <v>599344</v>
          </cell>
          <cell r="X654">
            <v>-116565.03</v>
          </cell>
          <cell r="Z654">
            <v>-15</v>
          </cell>
          <cell r="AB654">
            <v>-17484.754499999999</v>
          </cell>
          <cell r="AD654">
            <v>7526559.2154999999</v>
          </cell>
          <cell r="AF654">
            <v>2.4422863965609589</v>
          </cell>
          <cell r="AH654">
            <v>596416</v>
          </cell>
          <cell r="AJ654">
            <v>-123187.44999999998</v>
          </cell>
          <cell r="AL654">
            <v>-15</v>
          </cell>
          <cell r="AN654">
            <v>-18478.117499999997</v>
          </cell>
          <cell r="AP654">
            <v>7981309.648</v>
          </cell>
        </row>
        <row r="655">
          <cell r="A655" t="str">
            <v>36800Idaho</v>
          </cell>
          <cell r="B655" t="str">
            <v>Idaho</v>
          </cell>
          <cell r="C655" t="str">
            <v>Idaho</v>
          </cell>
          <cell r="D655">
            <v>368</v>
          </cell>
          <cell r="E655">
            <v>368</v>
          </cell>
          <cell r="F655" t="str">
            <v>Line Transformers</v>
          </cell>
          <cell r="H655">
            <v>69825543.019999996</v>
          </cell>
          <cell r="J655">
            <v>-895669.44</v>
          </cell>
          <cell r="L655">
            <v>68929873.579999998</v>
          </cell>
          <cell r="N655">
            <v>-905383.94000000006</v>
          </cell>
          <cell r="P655">
            <v>68024489.640000001</v>
          </cell>
          <cell r="R655">
            <v>18661692</v>
          </cell>
          <cell r="T655">
            <v>2.8853911376151422</v>
          </cell>
          <cell r="V655">
            <v>2001818</v>
          </cell>
          <cell r="X655">
            <v>-895669.44</v>
          </cell>
          <cell r="Z655">
            <v>-5</v>
          </cell>
          <cell r="AB655">
            <v>-44783.471999999994</v>
          </cell>
          <cell r="AD655">
            <v>19723057.088</v>
          </cell>
          <cell r="AF655">
            <v>2.8853911376151422</v>
          </cell>
          <cell r="AH655">
            <v>1975835</v>
          </cell>
          <cell r="AJ655">
            <v>-905383.94000000006</v>
          </cell>
          <cell r="AL655">
            <v>-5</v>
          </cell>
          <cell r="AN655">
            <v>-45269.197</v>
          </cell>
          <cell r="AP655">
            <v>20748238.950999998</v>
          </cell>
        </row>
        <row r="656">
          <cell r="A656" t="str">
            <v>36900Idaho</v>
          </cell>
          <cell r="B656" t="str">
            <v>Idaho</v>
          </cell>
          <cell r="C656" t="str">
            <v>Idaho</v>
          </cell>
          <cell r="D656">
            <v>369</v>
          </cell>
          <cell r="E656">
            <v>369</v>
          </cell>
          <cell r="F656" t="str">
            <v>Services</v>
          </cell>
          <cell r="H656">
            <v>30457923.969999999</v>
          </cell>
          <cell r="J656">
            <v>0</v>
          </cell>
          <cell r="L656">
            <v>30457923.969999999</v>
          </cell>
          <cell r="N656">
            <v>0</v>
          </cell>
          <cell r="P656">
            <v>30457923.969999999</v>
          </cell>
          <cell r="R656">
            <v>7747154</v>
          </cell>
          <cell r="T656">
            <v>1.8259301984447318</v>
          </cell>
          <cell r="V656">
            <v>556140</v>
          </cell>
          <cell r="X656">
            <v>0</v>
          </cell>
          <cell r="Z656">
            <v>-25</v>
          </cell>
          <cell r="AB656">
            <v>0</v>
          </cell>
          <cell r="AD656">
            <v>8303294</v>
          </cell>
          <cell r="AF656">
            <v>1.8259301984447318</v>
          </cell>
          <cell r="AH656">
            <v>556140</v>
          </cell>
          <cell r="AJ656">
            <v>0</v>
          </cell>
          <cell r="AL656">
            <v>-25</v>
          </cell>
          <cell r="AN656">
            <v>0</v>
          </cell>
          <cell r="AP656">
            <v>8859434</v>
          </cell>
        </row>
        <row r="657">
          <cell r="A657" t="str">
            <v>37000Idaho</v>
          </cell>
          <cell r="B657" t="str">
            <v>Idaho</v>
          </cell>
          <cell r="C657" t="str">
            <v>Idaho</v>
          </cell>
          <cell r="D657">
            <v>370</v>
          </cell>
          <cell r="E657">
            <v>370</v>
          </cell>
          <cell r="F657" t="str">
            <v>Meters</v>
          </cell>
          <cell r="H657">
            <v>13315346.99</v>
          </cell>
          <cell r="J657">
            <v>-1106970.9100000001</v>
          </cell>
          <cell r="L657">
            <v>12208376.08</v>
          </cell>
          <cell r="N657">
            <v>-874386.27</v>
          </cell>
          <cell r="P657">
            <v>11333989.810000001</v>
          </cell>
          <cell r="R657">
            <v>7704248</v>
          </cell>
          <cell r="T657">
            <v>3.6380750715264574</v>
          </cell>
          <cell r="V657">
            <v>464286</v>
          </cell>
          <cell r="X657">
            <v>-1106970.9100000001</v>
          </cell>
          <cell r="Z657">
            <v>-3</v>
          </cell>
          <cell r="AB657">
            <v>-33209.127300000007</v>
          </cell>
          <cell r="AD657">
            <v>7028353.9627</v>
          </cell>
          <cell r="AF657">
            <v>3.6380750715264574</v>
          </cell>
          <cell r="AH657">
            <v>428244</v>
          </cell>
          <cell r="AJ657">
            <v>-874386.27</v>
          </cell>
          <cell r="AL657">
            <v>-3</v>
          </cell>
          <cell r="AN657">
            <v>-26231.588100000001</v>
          </cell>
          <cell r="AP657">
            <v>6555980.1046000002</v>
          </cell>
        </row>
        <row r="658">
          <cell r="A658" t="str">
            <v>37100Idaho</v>
          </cell>
          <cell r="B658" t="str">
            <v>Idaho</v>
          </cell>
          <cell r="C658" t="str">
            <v>Idaho</v>
          </cell>
          <cell r="D658">
            <v>371</v>
          </cell>
          <cell r="E658">
            <v>371</v>
          </cell>
          <cell r="F658" t="str">
            <v>Installations on Customer Premises</v>
          </cell>
          <cell r="H658">
            <v>169110.18</v>
          </cell>
          <cell r="J658">
            <v>-6289.75</v>
          </cell>
          <cell r="L658">
            <v>162820.43</v>
          </cell>
          <cell r="N658">
            <v>-6254.6699999999992</v>
          </cell>
          <cell r="P658">
            <v>156565.75999999998</v>
          </cell>
          <cell r="R658">
            <v>82913</v>
          </cell>
          <cell r="T658">
            <v>4.799905454765085</v>
          </cell>
          <cell r="V658">
            <v>7966</v>
          </cell>
          <cell r="X658">
            <v>-6289.75</v>
          </cell>
          <cell r="Z658">
            <v>-45</v>
          </cell>
          <cell r="AB658">
            <v>-2830.3874999999998</v>
          </cell>
          <cell r="AD658">
            <v>81758.862500000003</v>
          </cell>
          <cell r="AF658">
            <v>4.799905454765085</v>
          </cell>
          <cell r="AH658">
            <v>7665</v>
          </cell>
          <cell r="AJ658">
            <v>-6254.6699999999992</v>
          </cell>
          <cell r="AL658">
            <v>-45</v>
          </cell>
          <cell r="AN658">
            <v>-2814.6014999999998</v>
          </cell>
          <cell r="AP658">
            <v>80354.591</v>
          </cell>
        </row>
        <row r="659">
          <cell r="A659" t="str">
            <v>37300Idaho</v>
          </cell>
          <cell r="B659" t="str">
            <v>Idaho</v>
          </cell>
          <cell r="C659" t="str">
            <v>Idaho</v>
          </cell>
          <cell r="D659">
            <v>373</v>
          </cell>
          <cell r="E659">
            <v>373</v>
          </cell>
          <cell r="F659" t="str">
            <v>Street Lighting and Signal Systems</v>
          </cell>
          <cell r="H659">
            <v>618578.57999999996</v>
          </cell>
          <cell r="J659">
            <v>-16270.509999999998</v>
          </cell>
          <cell r="L659">
            <v>602308.06999999995</v>
          </cell>
          <cell r="N659">
            <v>-16637.259999999998</v>
          </cell>
          <cell r="P659">
            <v>585670.80999999994</v>
          </cell>
          <cell r="R659">
            <v>254528</v>
          </cell>
          <cell r="T659">
            <v>3.0555198447317591</v>
          </cell>
          <cell r="V659">
            <v>18652</v>
          </cell>
          <cell r="X659">
            <v>-16270.509999999998</v>
          </cell>
          <cell r="Z659">
            <v>-20</v>
          </cell>
          <cell r="AB659">
            <v>-3254.1019999999994</v>
          </cell>
          <cell r="AD659">
            <v>253655.38799999998</v>
          </cell>
          <cell r="AF659">
            <v>3.0555198447317591</v>
          </cell>
          <cell r="AH659">
            <v>18149</v>
          </cell>
          <cell r="AJ659">
            <v>-16637.259999999998</v>
          </cell>
          <cell r="AL659">
            <v>-20</v>
          </cell>
          <cell r="AN659">
            <v>-3327.4519999999993</v>
          </cell>
          <cell r="AP659">
            <v>251839.67599999998</v>
          </cell>
        </row>
        <row r="660">
          <cell r="F660" t="str">
            <v>TOTAL IDAHO - DISTRIBUTION</v>
          </cell>
          <cell r="H660">
            <v>282034462.50999993</v>
          </cell>
          <cell r="J660">
            <v>-3661022.4299999997</v>
          </cell>
          <cell r="L660">
            <v>278373440.07999998</v>
          </cell>
          <cell r="N660">
            <v>-3466141.6799999997</v>
          </cell>
          <cell r="P660">
            <v>274907298.39999998</v>
          </cell>
          <cell r="R660">
            <v>119172267</v>
          </cell>
          <cell r="V660">
            <v>8233017</v>
          </cell>
          <cell r="X660">
            <v>-3661022.4299999997</v>
          </cell>
          <cell r="AB660">
            <v>-915513.85129999998</v>
          </cell>
          <cell r="AD660">
            <v>122828747.71869998</v>
          </cell>
          <cell r="AH660">
            <v>8115765</v>
          </cell>
          <cell r="AJ660">
            <v>-3466141.6799999997</v>
          </cell>
          <cell r="AN660">
            <v>-918445.5941000001</v>
          </cell>
          <cell r="AP660">
            <v>126559925.44460002</v>
          </cell>
        </row>
        <row r="662">
          <cell r="E662" t="str">
            <v>TOTAL DISTRIBUTION PLANT</v>
          </cell>
          <cell r="H662">
            <v>5639593821.1000023</v>
          </cell>
          <cell r="J662">
            <v>-63066953.82</v>
          </cell>
          <cell r="L662">
            <v>5576526867.2800007</v>
          </cell>
          <cell r="N662">
            <v>-56443377.260000005</v>
          </cell>
          <cell r="P662">
            <v>5520083490.0200014</v>
          </cell>
          <cell r="R662">
            <v>2159963657</v>
          </cell>
          <cell r="V662">
            <v>156836657</v>
          </cell>
          <cell r="X662">
            <v>-63066953.82</v>
          </cell>
          <cell r="AB662">
            <v>-17792254.871600002</v>
          </cell>
          <cell r="AD662">
            <v>2235941105.3084011</v>
          </cell>
          <cell r="AH662">
            <v>154995092</v>
          </cell>
          <cell r="AJ662">
            <v>-56443377.260000005</v>
          </cell>
          <cell r="AN662">
            <v>-17890186.253800005</v>
          </cell>
          <cell r="AP662">
            <v>2316602633.7946005</v>
          </cell>
        </row>
        <row r="665">
          <cell r="E665" t="str">
            <v>GENERAL PLANT</v>
          </cell>
        </row>
        <row r="667">
          <cell r="F667" t="str">
            <v>OREGON - GENERAL</v>
          </cell>
        </row>
        <row r="668">
          <cell r="A668" t="str">
            <v>39000Oregon</v>
          </cell>
          <cell r="B668" t="str">
            <v>Oregon</v>
          </cell>
          <cell r="C668" t="str">
            <v>Oregon</v>
          </cell>
          <cell r="D668">
            <v>390</v>
          </cell>
          <cell r="E668">
            <v>390</v>
          </cell>
          <cell r="F668" t="str">
            <v>Structures and Improvements</v>
          </cell>
          <cell r="H668">
            <v>73351600.510000005</v>
          </cell>
          <cell r="J668">
            <v>-521891.11999999988</v>
          </cell>
          <cell r="L668">
            <v>72829709.390000001</v>
          </cell>
          <cell r="N668">
            <v>-531686.21</v>
          </cell>
          <cell r="P668">
            <v>72298023.180000007</v>
          </cell>
          <cell r="R668">
            <v>14715408</v>
          </cell>
          <cell r="T668">
            <v>2.2128641370603295</v>
          </cell>
          <cell r="V668">
            <v>1617397</v>
          </cell>
          <cell r="X668">
            <v>-521891.11999999988</v>
          </cell>
          <cell r="Z668">
            <v>-10</v>
          </cell>
          <cell r="AB668">
            <v>-52189.111999999994</v>
          </cell>
          <cell r="AD668">
            <v>15758724.768000001</v>
          </cell>
          <cell r="AF668">
            <v>2.2128641370603295</v>
          </cell>
          <cell r="AH668">
            <v>1605740</v>
          </cell>
          <cell r="AJ668">
            <v>-531686.21</v>
          </cell>
          <cell r="AL668">
            <v>-10</v>
          </cell>
          <cell r="AN668">
            <v>-53168.620999999999</v>
          </cell>
          <cell r="AP668">
            <v>16779609.936999999</v>
          </cell>
        </row>
        <row r="669">
          <cell r="A669" t="str">
            <v>39201Oregon</v>
          </cell>
          <cell r="B669" t="str">
            <v>Oregon</v>
          </cell>
          <cell r="C669" t="str">
            <v>Oregon</v>
          </cell>
          <cell r="D669">
            <v>392.01</v>
          </cell>
          <cell r="E669">
            <v>392.01</v>
          </cell>
          <cell r="F669" t="str">
            <v>Transportation Equipment - Light Trucks and Vans</v>
          </cell>
          <cell r="H669">
            <v>11309407.76</v>
          </cell>
          <cell r="J669">
            <v>-865929.22999999986</v>
          </cell>
          <cell r="L669">
            <v>10443478.529999999</v>
          </cell>
          <cell r="N669">
            <v>-899525.05</v>
          </cell>
          <cell r="P669">
            <v>9543953.4799999986</v>
          </cell>
          <cell r="R669">
            <v>4261815</v>
          </cell>
          <cell r="T669">
            <v>7.6251295584541134</v>
          </cell>
          <cell r="V669">
            <v>829343</v>
          </cell>
          <cell r="X669">
            <v>-865929.22999999986</v>
          </cell>
          <cell r="Z669">
            <v>10</v>
          </cell>
          <cell r="AB669">
            <v>86592.922999999995</v>
          </cell>
          <cell r="AD669">
            <v>4311821.6930000009</v>
          </cell>
          <cell r="AF669">
            <v>7.6251295584541134</v>
          </cell>
          <cell r="AH669">
            <v>762034</v>
          </cell>
          <cell r="AJ669">
            <v>-899525.05</v>
          </cell>
          <cell r="AL669">
            <v>10</v>
          </cell>
          <cell r="AN669">
            <v>89952.505000000005</v>
          </cell>
          <cell r="AP669">
            <v>4264283.148000001</v>
          </cell>
        </row>
        <row r="670">
          <cell r="A670" t="str">
            <v>39205Oregon</v>
          </cell>
          <cell r="B670" t="str">
            <v>Oregon</v>
          </cell>
          <cell r="C670" t="str">
            <v>Oregon</v>
          </cell>
          <cell r="D670">
            <v>392.05</v>
          </cell>
          <cell r="E670">
            <v>392.05</v>
          </cell>
          <cell r="F670" t="str">
            <v>Transportation Equipment - Medium Trucks</v>
          </cell>
          <cell r="H670">
            <v>10847610.24</v>
          </cell>
          <cell r="J670">
            <v>-545404.56000000029</v>
          </cell>
          <cell r="L670">
            <v>10302205.68</v>
          </cell>
          <cell r="N670">
            <v>-540218.33999999985</v>
          </cell>
          <cell r="P670">
            <v>9761987.3399999999</v>
          </cell>
          <cell r="R670">
            <v>4264475</v>
          </cell>
          <cell r="T670">
            <v>5.0511041420662437</v>
          </cell>
          <cell r="V670">
            <v>534150</v>
          </cell>
          <cell r="X670">
            <v>-545404.56000000029</v>
          </cell>
          <cell r="Z670">
            <v>10</v>
          </cell>
          <cell r="AB670">
            <v>54540.456000000035</v>
          </cell>
          <cell r="AD670">
            <v>4307760.8959999997</v>
          </cell>
          <cell r="AF670">
            <v>5.0511041420662437</v>
          </cell>
          <cell r="AH670">
            <v>506732</v>
          </cell>
          <cell r="AJ670">
            <v>-540218.33999999985</v>
          </cell>
          <cell r="AL670">
            <v>10</v>
          </cell>
          <cell r="AN670">
            <v>54021.833999999988</v>
          </cell>
          <cell r="AP670">
            <v>4328296.3899999997</v>
          </cell>
        </row>
        <row r="671">
          <cell r="A671" t="str">
            <v>39209Oregon</v>
          </cell>
          <cell r="B671" t="str">
            <v>Oregon</v>
          </cell>
          <cell r="C671" t="str">
            <v>Oregon</v>
          </cell>
          <cell r="D671">
            <v>392.09</v>
          </cell>
          <cell r="E671">
            <v>392.09</v>
          </cell>
          <cell r="F671" t="str">
            <v>Transportation Equipment - Trailers</v>
          </cell>
          <cell r="H671">
            <v>3429180.7</v>
          </cell>
          <cell r="J671">
            <v>-48785.400000000009</v>
          </cell>
          <cell r="L671">
            <v>3380395.3000000003</v>
          </cell>
          <cell r="N671">
            <v>-52664.21</v>
          </cell>
          <cell r="P671">
            <v>3327731.0900000003</v>
          </cell>
          <cell r="R671">
            <v>818188</v>
          </cell>
          <cell r="T671">
            <v>2.4524502195796849</v>
          </cell>
          <cell r="V671">
            <v>83501</v>
          </cell>
          <cell r="X671">
            <v>-48785.400000000009</v>
          </cell>
          <cell r="Z671">
            <v>15</v>
          </cell>
          <cell r="AB671">
            <v>7317.8100000000013</v>
          </cell>
          <cell r="AD671">
            <v>860221.41</v>
          </cell>
          <cell r="AF671">
            <v>2.4524502195796849</v>
          </cell>
          <cell r="AH671">
            <v>82257</v>
          </cell>
          <cell r="AJ671">
            <v>-52664.21</v>
          </cell>
          <cell r="AL671">
            <v>15</v>
          </cell>
          <cell r="AN671">
            <v>7899.6315000000004</v>
          </cell>
          <cell r="AP671">
            <v>897713.83150000009</v>
          </cell>
        </row>
        <row r="672">
          <cell r="A672" t="str">
            <v>39603Oregon</v>
          </cell>
          <cell r="B672" t="str">
            <v>Oregon</v>
          </cell>
          <cell r="C672" t="str">
            <v>Oregon</v>
          </cell>
          <cell r="D672">
            <v>396.03</v>
          </cell>
          <cell r="E672">
            <v>396.03</v>
          </cell>
          <cell r="F672" t="str">
            <v>Light Power Operated Equipment</v>
          </cell>
          <cell r="H672">
            <v>7861988.6600000001</v>
          </cell>
          <cell r="J672">
            <v>-945439.93000000017</v>
          </cell>
          <cell r="L672">
            <v>6916548.7300000004</v>
          </cell>
          <cell r="N672">
            <v>-751248.93</v>
          </cell>
          <cell r="P672">
            <v>6165299.8000000007</v>
          </cell>
          <cell r="R672">
            <v>2395766</v>
          </cell>
          <cell r="T672">
            <v>9.7067622610240765</v>
          </cell>
          <cell r="V672">
            <v>717259</v>
          </cell>
          <cell r="X672">
            <v>-945439.93000000017</v>
          </cell>
          <cell r="Z672">
            <v>15</v>
          </cell>
          <cell r="AB672">
            <v>141815.98950000003</v>
          </cell>
          <cell r="AD672">
            <v>2309401.0595</v>
          </cell>
          <cell r="AF672">
            <v>9.7067622610240765</v>
          </cell>
          <cell r="AH672">
            <v>634912</v>
          </cell>
          <cell r="AJ672">
            <v>-751248.93</v>
          </cell>
          <cell r="AL672">
            <v>15</v>
          </cell>
          <cell r="AN672">
            <v>112687.33950000002</v>
          </cell>
          <cell r="AP672">
            <v>2305751.469</v>
          </cell>
        </row>
        <row r="673">
          <cell r="A673" t="str">
            <v>39607Oregon</v>
          </cell>
          <cell r="B673" t="str">
            <v>Oregon</v>
          </cell>
          <cell r="C673" t="str">
            <v>Oregon</v>
          </cell>
          <cell r="D673">
            <v>396.07</v>
          </cell>
          <cell r="E673">
            <v>396.07</v>
          </cell>
          <cell r="F673" t="str">
            <v>Heavy Power Operated Equipment</v>
          </cell>
          <cell r="H673">
            <v>28086567.010000002</v>
          </cell>
          <cell r="J673">
            <v>-1485781</v>
          </cell>
          <cell r="L673">
            <v>26600786.010000002</v>
          </cell>
          <cell r="N673">
            <v>-1533782.3699999999</v>
          </cell>
          <cell r="P673">
            <v>25067003.640000001</v>
          </cell>
          <cell r="R673">
            <v>7000292</v>
          </cell>
          <cell r="T673">
            <v>5.3912563839152963</v>
          </cell>
          <cell r="V673">
            <v>1474168</v>
          </cell>
          <cell r="X673">
            <v>-1485781</v>
          </cell>
          <cell r="Z673">
            <v>20</v>
          </cell>
          <cell r="AB673">
            <v>297156.2</v>
          </cell>
          <cell r="AD673">
            <v>7285835.2000000002</v>
          </cell>
          <cell r="AF673">
            <v>5.3912563839152963</v>
          </cell>
          <cell r="AH673">
            <v>1392772</v>
          </cell>
          <cell r="AJ673">
            <v>-1533782.3699999999</v>
          </cell>
          <cell r="AL673">
            <v>20</v>
          </cell>
          <cell r="AN673">
            <v>306756.47399999999</v>
          </cell>
          <cell r="AP673">
            <v>7451581.3039999995</v>
          </cell>
        </row>
        <row r="674">
          <cell r="F674" t="str">
            <v>TOTAL OREGON - GENERAL</v>
          </cell>
          <cell r="H674">
            <v>134886354.88</v>
          </cell>
          <cell r="J674">
            <v>-4413231.24</v>
          </cell>
          <cell r="L674">
            <v>130473123.64</v>
          </cell>
          <cell r="N674">
            <v>-4309125.1099999994</v>
          </cell>
          <cell r="P674">
            <v>126163998.53000002</v>
          </cell>
          <cell r="R674">
            <v>33455944</v>
          </cell>
          <cell r="V674">
            <v>5255818</v>
          </cell>
          <cell r="X674">
            <v>-4413231.24</v>
          </cell>
          <cell r="AB674">
            <v>535234.26650000014</v>
          </cell>
          <cell r="AD674">
            <v>34833765.026500002</v>
          </cell>
          <cell r="AH674">
            <v>4984447</v>
          </cell>
          <cell r="AJ674">
            <v>-4309125.1099999994</v>
          </cell>
          <cell r="AN674">
            <v>518149.163</v>
          </cell>
          <cell r="AP674">
            <v>36027236.079500005</v>
          </cell>
        </row>
        <row r="676">
          <cell r="F676" t="str">
            <v>AZ, CO, MT, ETC. - GENERAL</v>
          </cell>
        </row>
        <row r="677">
          <cell r="A677" t="str">
            <v>39000AZCOMT</v>
          </cell>
          <cell r="B677" t="str">
            <v>AZCOMT</v>
          </cell>
          <cell r="C677" t="str">
            <v>AZCOMT</v>
          </cell>
          <cell r="D677">
            <v>390</v>
          </cell>
          <cell r="E677">
            <v>390</v>
          </cell>
          <cell r="F677" t="str">
            <v>Structures and Improvements</v>
          </cell>
          <cell r="H677">
            <v>383797.68</v>
          </cell>
          <cell r="J677">
            <v>-4734.58</v>
          </cell>
          <cell r="L677">
            <v>379063.1</v>
          </cell>
          <cell r="N677">
            <v>-4972.09</v>
          </cell>
          <cell r="P677">
            <v>374091.00999999995</v>
          </cell>
          <cell r="R677">
            <v>195161</v>
          </cell>
          <cell r="T677">
            <v>2.2128641370603295</v>
          </cell>
          <cell r="V677">
            <v>8441</v>
          </cell>
          <cell r="X677">
            <v>-4734.58</v>
          </cell>
          <cell r="Z677">
            <v>0</v>
          </cell>
          <cell r="AB677">
            <v>0</v>
          </cell>
          <cell r="AD677">
            <v>198867.42</v>
          </cell>
          <cell r="AF677">
            <v>2.2128641370603295</v>
          </cell>
          <cell r="AH677">
            <v>8333</v>
          </cell>
          <cell r="AJ677">
            <v>-4972.09</v>
          </cell>
          <cell r="AL677">
            <v>0</v>
          </cell>
          <cell r="AN677">
            <v>0</v>
          </cell>
          <cell r="AP677">
            <v>202228.33000000002</v>
          </cell>
        </row>
        <row r="678">
          <cell r="A678" t="str">
            <v>39201AZCOMT</v>
          </cell>
          <cell r="B678" t="str">
            <v>AZCOMT</v>
          </cell>
          <cell r="C678" t="str">
            <v>AZCOMT</v>
          </cell>
          <cell r="D678">
            <v>392.01</v>
          </cell>
          <cell r="E678">
            <v>392.01</v>
          </cell>
          <cell r="F678" t="str">
            <v>Transportation Equipment - Light Trucks and Vans</v>
          </cell>
          <cell r="H678">
            <v>581852</v>
          </cell>
          <cell r="J678">
            <v>-77548.089999999982</v>
          </cell>
          <cell r="L678">
            <v>504303.91000000003</v>
          </cell>
          <cell r="N678">
            <v>-45117.910000000011</v>
          </cell>
          <cell r="P678">
            <v>459186</v>
          </cell>
          <cell r="R678">
            <v>253279</v>
          </cell>
          <cell r="T678">
            <v>7.6251295584541134</v>
          </cell>
          <cell r="V678">
            <v>41410</v>
          </cell>
          <cell r="X678">
            <v>-77548.089999999982</v>
          </cell>
          <cell r="Z678">
            <v>0</v>
          </cell>
          <cell r="AB678">
            <v>0</v>
          </cell>
          <cell r="AD678">
            <v>217140.91000000003</v>
          </cell>
          <cell r="AF678">
            <v>7.6251295584541134</v>
          </cell>
          <cell r="AH678">
            <v>36734</v>
          </cell>
          <cell r="AJ678">
            <v>-45117.910000000011</v>
          </cell>
          <cell r="AL678">
            <v>0</v>
          </cell>
          <cell r="AN678">
            <v>0</v>
          </cell>
          <cell r="AP678">
            <v>208757.00000000003</v>
          </cell>
        </row>
        <row r="679">
          <cell r="A679" t="str">
            <v>39205AZCOMT</v>
          </cell>
          <cell r="B679" t="str">
            <v>AZCOMT</v>
          </cell>
          <cell r="C679" t="str">
            <v>AZCOMT</v>
          </cell>
          <cell r="D679">
            <v>392.05</v>
          </cell>
          <cell r="E679">
            <v>392.05</v>
          </cell>
          <cell r="F679" t="str">
            <v>Transportation Equipment - Medium Trucks</v>
          </cell>
          <cell r="H679">
            <v>292979.93</v>
          </cell>
          <cell r="J679">
            <v>-19850.62</v>
          </cell>
          <cell r="L679">
            <v>273129.31</v>
          </cell>
          <cell r="N679">
            <v>-17779.900000000001</v>
          </cell>
          <cell r="P679">
            <v>255349.41</v>
          </cell>
          <cell r="R679">
            <v>137848</v>
          </cell>
          <cell r="T679">
            <v>5.0511041420662437</v>
          </cell>
          <cell r="V679">
            <v>14297</v>
          </cell>
          <cell r="X679">
            <v>-19850.62</v>
          </cell>
          <cell r="Z679">
            <v>15</v>
          </cell>
          <cell r="AB679">
            <v>2977.5929999999998</v>
          </cell>
          <cell r="AD679">
            <v>135271.973</v>
          </cell>
          <cell r="AF679">
            <v>5.0511041420662437</v>
          </cell>
          <cell r="AH679">
            <v>13347</v>
          </cell>
          <cell r="AJ679">
            <v>-17779.900000000001</v>
          </cell>
          <cell r="AL679">
            <v>15</v>
          </cell>
          <cell r="AN679">
            <v>2666.9850000000001</v>
          </cell>
          <cell r="AP679">
            <v>133506.05799999999</v>
          </cell>
        </row>
        <row r="680">
          <cell r="A680" t="str">
            <v>39209AZCOMT</v>
          </cell>
          <cell r="B680" t="str">
            <v>AZCOMT</v>
          </cell>
          <cell r="C680" t="str">
            <v>AZCOMT</v>
          </cell>
          <cell r="D680">
            <v>392.09</v>
          </cell>
          <cell r="E680">
            <v>392.09</v>
          </cell>
          <cell r="F680" t="str">
            <v>Transportation Equipment - Trailers</v>
          </cell>
          <cell r="H680">
            <v>8560.4599999999991</v>
          </cell>
          <cell r="J680">
            <v>-349.35999999999996</v>
          </cell>
          <cell r="L680">
            <v>8211.0999999999985</v>
          </cell>
          <cell r="N680">
            <v>-366.84</v>
          </cell>
          <cell r="P680">
            <v>7844.2599999999984</v>
          </cell>
          <cell r="R680">
            <v>5530</v>
          </cell>
          <cell r="T680">
            <v>2.4524502195796849</v>
          </cell>
          <cell r="V680">
            <v>206</v>
          </cell>
          <cell r="X680">
            <v>-349.35999999999996</v>
          </cell>
          <cell r="Z680">
            <v>0</v>
          </cell>
          <cell r="AB680">
            <v>0</v>
          </cell>
          <cell r="AD680">
            <v>5386.64</v>
          </cell>
          <cell r="AF680">
            <v>2.4524502195796849</v>
          </cell>
          <cell r="AH680">
            <v>197</v>
          </cell>
          <cell r="AJ680">
            <v>-366.84</v>
          </cell>
          <cell r="AL680">
            <v>0</v>
          </cell>
          <cell r="AN680">
            <v>0</v>
          </cell>
          <cell r="AP680">
            <v>5216.8</v>
          </cell>
        </row>
        <row r="681">
          <cell r="A681" t="str">
            <v>39607AZCOMT</v>
          </cell>
          <cell r="B681" t="str">
            <v>AZCOMT</v>
          </cell>
          <cell r="C681" t="str">
            <v>AZCOMT</v>
          </cell>
          <cell r="D681">
            <v>396.07</v>
          </cell>
          <cell r="E681">
            <v>396.07</v>
          </cell>
          <cell r="F681" t="str">
            <v>Heavy Power Operated Equipment</v>
          </cell>
          <cell r="H681">
            <v>2448697.64</v>
          </cell>
          <cell r="J681">
            <v>-99147.129999999961</v>
          </cell>
          <cell r="L681">
            <v>2349550.5100000002</v>
          </cell>
          <cell r="N681">
            <v>-99488.769999999975</v>
          </cell>
          <cell r="P681">
            <v>2250061.7400000002</v>
          </cell>
          <cell r="R681">
            <v>1492183</v>
          </cell>
          <cell r="T681">
            <v>5.3912563839152963</v>
          </cell>
          <cell r="V681">
            <v>129343</v>
          </cell>
          <cell r="X681">
            <v>-99147.129999999961</v>
          </cell>
          <cell r="Z681">
            <v>-5</v>
          </cell>
          <cell r="AB681">
            <v>-4957.3564999999981</v>
          </cell>
          <cell r="AD681">
            <v>1517421.5135000001</v>
          </cell>
          <cell r="AF681">
            <v>5.3912563839152963</v>
          </cell>
          <cell r="AH681">
            <v>123988</v>
          </cell>
          <cell r="AJ681">
            <v>-99488.769999999975</v>
          </cell>
          <cell r="AL681">
            <v>-5</v>
          </cell>
          <cell r="AN681">
            <v>-4974.4384999999984</v>
          </cell>
          <cell r="AP681">
            <v>1536946.3050000002</v>
          </cell>
        </row>
        <row r="682">
          <cell r="F682" t="str">
            <v>TOTAL AZ, CO, MT, ETC. - GENERAL</v>
          </cell>
          <cell r="H682">
            <v>3715887.71</v>
          </cell>
          <cell r="J682">
            <v>-201629.77999999994</v>
          </cell>
          <cell r="L682">
            <v>3514257.9300000006</v>
          </cell>
          <cell r="N682">
            <v>-167725.51</v>
          </cell>
          <cell r="P682">
            <v>3346532.42</v>
          </cell>
          <cell r="R682">
            <v>2084001</v>
          </cell>
          <cell r="V682">
            <v>193697</v>
          </cell>
          <cell r="X682">
            <v>-201629.77999999994</v>
          </cell>
          <cell r="AB682">
            <v>-1979.7634999999982</v>
          </cell>
          <cell r="AD682">
            <v>2074088.4565000003</v>
          </cell>
          <cell r="AH682">
            <v>182599</v>
          </cell>
          <cell r="AJ682">
            <v>-167725.51</v>
          </cell>
          <cell r="AN682">
            <v>-2307.4534999999983</v>
          </cell>
          <cell r="AP682">
            <v>2086654.4930000002</v>
          </cell>
        </row>
        <row r="684">
          <cell r="F684" t="str">
            <v>WASHINGTON - GENERAL</v>
          </cell>
        </row>
        <row r="685">
          <cell r="A685" t="str">
            <v>39000Washington</v>
          </cell>
          <cell r="B685" t="str">
            <v>Washington</v>
          </cell>
          <cell r="C685" t="str">
            <v>Washington</v>
          </cell>
          <cell r="D685">
            <v>390</v>
          </cell>
          <cell r="E685">
            <v>390</v>
          </cell>
          <cell r="F685" t="str">
            <v>Structures and Improvements</v>
          </cell>
          <cell r="H685">
            <v>11089628.369999999</v>
          </cell>
          <cell r="J685">
            <v>-56881.239999999991</v>
          </cell>
          <cell r="L685">
            <v>11032747.129999999</v>
          </cell>
          <cell r="N685">
            <v>-63129.399999999987</v>
          </cell>
          <cell r="P685">
            <v>10969617.729999999</v>
          </cell>
          <cell r="R685">
            <v>4877421</v>
          </cell>
          <cell r="T685">
            <v>2.2128641370603295</v>
          </cell>
          <cell r="V685">
            <v>244769</v>
          </cell>
          <cell r="X685">
            <v>-56881.239999999991</v>
          </cell>
          <cell r="Z685">
            <v>-10</v>
          </cell>
          <cell r="AB685">
            <v>-5688.1239999999989</v>
          </cell>
          <cell r="AD685">
            <v>5059620.6359999999</v>
          </cell>
          <cell r="AF685">
            <v>2.2128641370603295</v>
          </cell>
          <cell r="AH685">
            <v>243441</v>
          </cell>
          <cell r="AJ685">
            <v>-63129.399999999987</v>
          </cell>
          <cell r="AL685">
            <v>-10</v>
          </cell>
          <cell r="AN685">
            <v>-6312.9399999999987</v>
          </cell>
          <cell r="AP685">
            <v>5233619.2959999992</v>
          </cell>
        </row>
        <row r="686">
          <cell r="A686" t="str">
            <v>39201Washington</v>
          </cell>
          <cell r="B686" t="str">
            <v>Washington</v>
          </cell>
          <cell r="C686" t="str">
            <v>Washington</v>
          </cell>
          <cell r="D686">
            <v>392.01</v>
          </cell>
          <cell r="E686">
            <v>392.01</v>
          </cell>
          <cell r="F686" t="str">
            <v>Transportation Equipment - Light Trucks and Vans</v>
          </cell>
          <cell r="H686">
            <v>2377341.77</v>
          </cell>
          <cell r="J686">
            <v>-155204.28</v>
          </cell>
          <cell r="L686">
            <v>2222137.4900000002</v>
          </cell>
          <cell r="N686">
            <v>-162485.31</v>
          </cell>
          <cell r="P686">
            <v>2059652.1800000002</v>
          </cell>
          <cell r="R686">
            <v>979759</v>
          </cell>
          <cell r="T686">
            <v>7.6251295584541134</v>
          </cell>
          <cell r="V686">
            <v>175358</v>
          </cell>
          <cell r="X686">
            <v>-155204.28</v>
          </cell>
          <cell r="Z686">
            <v>10</v>
          </cell>
          <cell r="AB686">
            <v>15520.428</v>
          </cell>
          <cell r="AD686">
            <v>1015433.1479999999</v>
          </cell>
          <cell r="AF686">
            <v>7.6251295584541134</v>
          </cell>
          <cell r="AH686">
            <v>163246</v>
          </cell>
          <cell r="AJ686">
            <v>-162485.31</v>
          </cell>
          <cell r="AL686">
            <v>10</v>
          </cell>
          <cell r="AN686">
            <v>16248.531000000001</v>
          </cell>
          <cell r="AP686">
            <v>1032442.3689999999</v>
          </cell>
        </row>
        <row r="687">
          <cell r="A687" t="str">
            <v>39205Washington</v>
          </cell>
          <cell r="B687" t="str">
            <v>Washington</v>
          </cell>
          <cell r="C687" t="str">
            <v>Washington</v>
          </cell>
          <cell r="D687">
            <v>392.05</v>
          </cell>
          <cell r="E687">
            <v>392.05</v>
          </cell>
          <cell r="F687" t="str">
            <v>Transportation Equipment - Medium Trucks</v>
          </cell>
          <cell r="H687">
            <v>4398208.25</v>
          </cell>
          <cell r="J687">
            <v>-158166.91</v>
          </cell>
          <cell r="L687">
            <v>4240041.34</v>
          </cell>
          <cell r="N687">
            <v>-172419.49000000002</v>
          </cell>
          <cell r="P687">
            <v>4067621.8499999996</v>
          </cell>
          <cell r="R687">
            <v>1544889</v>
          </cell>
          <cell r="T687">
            <v>5.0511041420662437</v>
          </cell>
          <cell r="V687">
            <v>218163</v>
          </cell>
          <cell r="X687">
            <v>-158166.91</v>
          </cell>
          <cell r="Z687">
            <v>10</v>
          </cell>
          <cell r="AB687">
            <v>15816.691000000001</v>
          </cell>
          <cell r="AD687">
            <v>1620701.7810000002</v>
          </cell>
          <cell r="AF687">
            <v>5.0511041420662437</v>
          </cell>
          <cell r="AH687">
            <v>209814</v>
          </cell>
          <cell r="AJ687">
            <v>-172419.49000000002</v>
          </cell>
          <cell r="AL687">
            <v>10</v>
          </cell>
          <cell r="AN687">
            <v>17241.949000000001</v>
          </cell>
          <cell r="AP687">
            <v>1675338.2400000002</v>
          </cell>
        </row>
        <row r="688">
          <cell r="A688" t="str">
            <v>39209Washington</v>
          </cell>
          <cell r="B688" t="str">
            <v>Washington</v>
          </cell>
          <cell r="C688" t="str">
            <v>Washington</v>
          </cell>
          <cell r="D688">
            <v>392.09</v>
          </cell>
          <cell r="E688">
            <v>392.09</v>
          </cell>
          <cell r="F688" t="str">
            <v>Transportation Equipment - Trailers</v>
          </cell>
          <cell r="H688">
            <v>793736.04</v>
          </cell>
          <cell r="J688">
            <v>-11985.199999999999</v>
          </cell>
          <cell r="L688">
            <v>781750.84000000008</v>
          </cell>
          <cell r="N688">
            <v>-12531.179999999997</v>
          </cell>
          <cell r="P688">
            <v>769219.66</v>
          </cell>
          <cell r="R688">
            <v>194486</v>
          </cell>
          <cell r="T688">
            <v>2.4524502195796849</v>
          </cell>
          <cell r="V688">
            <v>19319</v>
          </cell>
          <cell r="X688">
            <v>-11985.199999999999</v>
          </cell>
          <cell r="Z688">
            <v>15</v>
          </cell>
          <cell r="AB688">
            <v>1797.7799999999997</v>
          </cell>
          <cell r="AD688">
            <v>203617.58</v>
          </cell>
          <cell r="AF688">
            <v>2.4524502195796849</v>
          </cell>
          <cell r="AH688">
            <v>19018</v>
          </cell>
          <cell r="AJ688">
            <v>-12531.179999999997</v>
          </cell>
          <cell r="AL688">
            <v>15</v>
          </cell>
          <cell r="AN688">
            <v>1879.6769999999995</v>
          </cell>
          <cell r="AP688">
            <v>211984.07699999999</v>
          </cell>
        </row>
        <row r="689">
          <cell r="A689" t="str">
            <v>39603Washington</v>
          </cell>
          <cell r="B689" t="str">
            <v>Washington</v>
          </cell>
          <cell r="C689" t="str">
            <v>Washington</v>
          </cell>
          <cell r="D689">
            <v>396.03</v>
          </cell>
          <cell r="E689">
            <v>396.03</v>
          </cell>
          <cell r="F689" t="str">
            <v>Light Power Operated Equipment</v>
          </cell>
          <cell r="H689">
            <v>1921979.46</v>
          </cell>
          <cell r="J689">
            <v>-278363.49</v>
          </cell>
          <cell r="L689">
            <v>1643615.97</v>
          </cell>
          <cell r="N689">
            <v>-214536.59</v>
          </cell>
          <cell r="P689">
            <v>1429079.38</v>
          </cell>
          <cell r="R689">
            <v>815530</v>
          </cell>
          <cell r="T689">
            <v>9.7067622610240765</v>
          </cell>
          <cell r="V689">
            <v>173052</v>
          </cell>
          <cell r="X689">
            <v>-278363.49</v>
          </cell>
          <cell r="Z689">
            <v>10</v>
          </cell>
          <cell r="AB689">
            <v>27836.348999999998</v>
          </cell>
          <cell r="AD689">
            <v>738054.85900000005</v>
          </cell>
          <cell r="AF689">
            <v>9.7067622610240765</v>
          </cell>
          <cell r="AH689">
            <v>149130</v>
          </cell>
          <cell r="AJ689">
            <v>-214536.59</v>
          </cell>
          <cell r="AL689">
            <v>10</v>
          </cell>
          <cell r="AN689">
            <v>21453.659</v>
          </cell>
          <cell r="AP689">
            <v>694101.92800000007</v>
          </cell>
        </row>
        <row r="690">
          <cell r="A690" t="str">
            <v>39607Washington</v>
          </cell>
          <cell r="B690" t="str">
            <v>Washington</v>
          </cell>
          <cell r="C690" t="str">
            <v>Washington</v>
          </cell>
          <cell r="D690">
            <v>396.07</v>
          </cell>
          <cell r="E690">
            <v>396.07</v>
          </cell>
          <cell r="F690" t="str">
            <v>Heavy Power Operated Equipment</v>
          </cell>
          <cell r="H690">
            <v>6701182.7199999997</v>
          </cell>
          <cell r="J690">
            <v>-452333.99000000005</v>
          </cell>
          <cell r="L690">
            <v>6248848.7299999995</v>
          </cell>
          <cell r="N690">
            <v>-458893.79999999993</v>
          </cell>
          <cell r="P690">
            <v>5789954.9299999997</v>
          </cell>
          <cell r="R690">
            <v>2315048</v>
          </cell>
          <cell r="T690">
            <v>5.3912563839152963</v>
          </cell>
          <cell r="V690">
            <v>349085</v>
          </cell>
          <cell r="X690">
            <v>-452333.99000000005</v>
          </cell>
          <cell r="Z690">
            <v>15</v>
          </cell>
          <cell r="AB690">
            <v>67850.098500000007</v>
          </cell>
          <cell r="AD690">
            <v>2279649.1084999996</v>
          </cell>
          <cell r="AF690">
            <v>5.3912563839152963</v>
          </cell>
          <cell r="AH690">
            <v>324521</v>
          </cell>
          <cell r="AJ690">
            <v>-458893.79999999993</v>
          </cell>
          <cell r="AL690">
            <v>15</v>
          </cell>
          <cell r="AN690">
            <v>68834.069999999992</v>
          </cell>
          <cell r="AP690">
            <v>2214110.3784999996</v>
          </cell>
        </row>
        <row r="691">
          <cell r="F691" t="str">
            <v>TOTAL WASHINGTON - GENERAL</v>
          </cell>
          <cell r="H691">
            <v>27282076.609999999</v>
          </cell>
          <cell r="J691">
            <v>-1112935.1100000001</v>
          </cell>
          <cell r="L691">
            <v>26169141.5</v>
          </cell>
          <cell r="N691">
            <v>-1083995.77</v>
          </cell>
          <cell r="P691">
            <v>25085145.729999997</v>
          </cell>
          <cell r="R691">
            <v>10727133</v>
          </cell>
          <cell r="V691">
            <v>1179746</v>
          </cell>
          <cell r="X691">
            <v>-1112935.1100000001</v>
          </cell>
          <cell r="AB691">
            <v>123133.2225</v>
          </cell>
          <cell r="AD691">
            <v>10917077.112500001</v>
          </cell>
          <cell r="AH691">
            <v>1109170</v>
          </cell>
          <cell r="AJ691">
            <v>-1083995.77</v>
          </cell>
          <cell r="AN691">
            <v>119344.946</v>
          </cell>
          <cell r="AP691">
            <v>11061596.288499998</v>
          </cell>
        </row>
        <row r="693">
          <cell r="F693" t="str">
            <v>IDAHO - GENERAL</v>
          </cell>
        </row>
        <row r="694">
          <cell r="A694" t="str">
            <v>38920Idaho</v>
          </cell>
          <cell r="B694" t="str">
            <v>Idaho</v>
          </cell>
          <cell r="C694" t="str">
            <v>Idaho</v>
          </cell>
          <cell r="D694">
            <v>389.2</v>
          </cell>
          <cell r="E694">
            <v>389.2</v>
          </cell>
          <cell r="F694" t="str">
            <v>Land Rights</v>
          </cell>
          <cell r="H694">
            <v>4867.6400000000003</v>
          </cell>
          <cell r="J694">
            <v>-65.39</v>
          </cell>
          <cell r="L694">
            <v>4802.25</v>
          </cell>
          <cell r="N694">
            <v>-69.28</v>
          </cell>
          <cell r="P694">
            <v>4732.97</v>
          </cell>
          <cell r="R694">
            <v>2769</v>
          </cell>
          <cell r="T694">
            <v>2.0102909319401174</v>
          </cell>
          <cell r="V694">
            <v>97</v>
          </cell>
          <cell r="X694">
            <v>-65.39</v>
          </cell>
          <cell r="Z694">
            <v>0</v>
          </cell>
          <cell r="AB694">
            <v>0</v>
          </cell>
          <cell r="AD694">
            <v>2800.61</v>
          </cell>
          <cell r="AF694">
            <v>2.0102909319401174</v>
          </cell>
          <cell r="AH694">
            <v>96</v>
          </cell>
          <cell r="AJ694">
            <v>-69.28</v>
          </cell>
          <cell r="AL694">
            <v>0</v>
          </cell>
          <cell r="AN694">
            <v>0</v>
          </cell>
          <cell r="AP694">
            <v>2827.33</v>
          </cell>
        </row>
        <row r="695">
          <cell r="A695" t="str">
            <v>39000Idaho</v>
          </cell>
          <cell r="B695" t="str">
            <v>Idaho</v>
          </cell>
          <cell r="C695" t="str">
            <v>Idaho</v>
          </cell>
          <cell r="D695">
            <v>390</v>
          </cell>
          <cell r="E695">
            <v>390</v>
          </cell>
          <cell r="F695" t="str">
            <v>Structures and Improvements</v>
          </cell>
          <cell r="H695">
            <v>12179348.140000001</v>
          </cell>
          <cell r="J695">
            <v>-58870.530000000006</v>
          </cell>
          <cell r="L695">
            <v>12120477.610000001</v>
          </cell>
          <cell r="N695">
            <v>-62892.55000000001</v>
          </cell>
          <cell r="P695">
            <v>12057585.060000001</v>
          </cell>
          <cell r="R695">
            <v>4453282</v>
          </cell>
          <cell r="T695">
            <v>2.2128641370603295</v>
          </cell>
          <cell r="V695">
            <v>268861</v>
          </cell>
          <cell r="X695">
            <v>-58870.530000000006</v>
          </cell>
          <cell r="Z695">
            <v>-5</v>
          </cell>
          <cell r="AB695">
            <v>-2943.5265000000004</v>
          </cell>
          <cell r="AD695">
            <v>4660328.9435000001</v>
          </cell>
          <cell r="AF695">
            <v>2.2128641370603295</v>
          </cell>
          <cell r="AH695">
            <v>267514</v>
          </cell>
          <cell r="AJ695">
            <v>-62892.55000000001</v>
          </cell>
          <cell r="AL695">
            <v>-5</v>
          </cell>
          <cell r="AN695">
            <v>-3144.6275000000005</v>
          </cell>
          <cell r="AP695">
            <v>4861805.7659999998</v>
          </cell>
        </row>
        <row r="696">
          <cell r="A696" t="str">
            <v>39201Idaho</v>
          </cell>
          <cell r="B696" t="str">
            <v>Idaho</v>
          </cell>
          <cell r="C696" t="str">
            <v>Idaho</v>
          </cell>
          <cell r="D696">
            <v>392.01</v>
          </cell>
          <cell r="E696">
            <v>392.01</v>
          </cell>
          <cell r="F696" t="str">
            <v>Transportation Equipment - Light Trucks and Vans</v>
          </cell>
          <cell r="H696">
            <v>2498605.52</v>
          </cell>
          <cell r="J696">
            <v>-246840.4</v>
          </cell>
          <cell r="L696">
            <v>2251765.12</v>
          </cell>
          <cell r="N696">
            <v>-244251.38999999998</v>
          </cell>
          <cell r="P696">
            <v>2007513.7300000002</v>
          </cell>
          <cell r="R696">
            <v>1149671</v>
          </cell>
          <cell r="T696">
            <v>7.6251295584541134</v>
          </cell>
          <cell r="V696">
            <v>181111</v>
          </cell>
          <cell r="X696">
            <v>-246840.4</v>
          </cell>
          <cell r="Z696">
            <v>10</v>
          </cell>
          <cell r="AB696">
            <v>24684.04</v>
          </cell>
          <cell r="AD696">
            <v>1108625.6400000001</v>
          </cell>
          <cell r="AF696">
            <v>7.6251295584541134</v>
          </cell>
          <cell r="AH696">
            <v>162388</v>
          </cell>
          <cell r="AJ696">
            <v>-244251.38999999998</v>
          </cell>
          <cell r="AL696">
            <v>10</v>
          </cell>
          <cell r="AN696">
            <v>24425.138999999999</v>
          </cell>
          <cell r="AP696">
            <v>1051187.3890000002</v>
          </cell>
        </row>
        <row r="697">
          <cell r="A697" t="str">
            <v>39205Idaho</v>
          </cell>
          <cell r="B697" t="str">
            <v>Idaho</v>
          </cell>
          <cell r="C697" t="str">
            <v>Idaho</v>
          </cell>
          <cell r="D697">
            <v>392.05</v>
          </cell>
          <cell r="E697">
            <v>392.05</v>
          </cell>
          <cell r="F697" t="str">
            <v>Transportation Equipment - Medium Trucks</v>
          </cell>
          <cell r="H697">
            <v>2964209.9</v>
          </cell>
          <cell r="J697">
            <v>-179989.36</v>
          </cell>
          <cell r="L697">
            <v>2784220.54</v>
          </cell>
          <cell r="N697">
            <v>-186895.84999999998</v>
          </cell>
          <cell r="P697">
            <v>2597324.69</v>
          </cell>
          <cell r="R697">
            <v>1054982</v>
          </cell>
          <cell r="T697">
            <v>5.0511041420662437</v>
          </cell>
          <cell r="V697">
            <v>145180</v>
          </cell>
          <cell r="X697">
            <v>-179989.36</v>
          </cell>
          <cell r="Z697">
            <v>15</v>
          </cell>
          <cell r="AB697">
            <v>26998.403999999999</v>
          </cell>
          <cell r="AD697">
            <v>1047171.044</v>
          </cell>
          <cell r="AF697">
            <v>5.0511041420662437</v>
          </cell>
          <cell r="AH697">
            <v>135914</v>
          </cell>
          <cell r="AJ697">
            <v>-186895.84999999998</v>
          </cell>
          <cell r="AL697">
            <v>15</v>
          </cell>
          <cell r="AN697">
            <v>28034.377499999995</v>
          </cell>
          <cell r="AP697">
            <v>1024223.5715</v>
          </cell>
        </row>
        <row r="698">
          <cell r="A698" t="str">
            <v>39209Idaho</v>
          </cell>
          <cell r="B698" t="str">
            <v>Idaho</v>
          </cell>
          <cell r="C698" t="str">
            <v>Idaho</v>
          </cell>
          <cell r="D698">
            <v>392.09</v>
          </cell>
          <cell r="E698">
            <v>392.09</v>
          </cell>
          <cell r="F698" t="str">
            <v>Transportation Equipment - Trailers</v>
          </cell>
          <cell r="H698">
            <v>978960.98</v>
          </cell>
          <cell r="J698">
            <v>-17679.900000000001</v>
          </cell>
          <cell r="L698">
            <v>961281.08</v>
          </cell>
          <cell r="N698">
            <v>-17985.990000000002</v>
          </cell>
          <cell r="P698">
            <v>943295.09</v>
          </cell>
          <cell r="R698">
            <v>256781</v>
          </cell>
          <cell r="T698">
            <v>2.4524502195796849</v>
          </cell>
          <cell r="V698">
            <v>23792</v>
          </cell>
          <cell r="X698">
            <v>-17679.900000000001</v>
          </cell>
          <cell r="Z698">
            <v>10</v>
          </cell>
          <cell r="AB698">
            <v>1767.99</v>
          </cell>
          <cell r="AD698">
            <v>264661.08999999997</v>
          </cell>
          <cell r="AF698">
            <v>2.4524502195796849</v>
          </cell>
          <cell r="AH698">
            <v>23354</v>
          </cell>
          <cell r="AJ698">
            <v>-17985.990000000002</v>
          </cell>
          <cell r="AL698">
            <v>10</v>
          </cell>
          <cell r="AN698">
            <v>1798.5990000000002</v>
          </cell>
          <cell r="AP698">
            <v>271827.69899999996</v>
          </cell>
        </row>
        <row r="699">
          <cell r="A699" t="str">
            <v>39603Idaho</v>
          </cell>
          <cell r="B699" t="str">
            <v>Idaho</v>
          </cell>
          <cell r="C699" t="str">
            <v>Idaho</v>
          </cell>
          <cell r="D699">
            <v>396.03</v>
          </cell>
          <cell r="E699">
            <v>396.03</v>
          </cell>
          <cell r="F699" t="str">
            <v>Light Power Operated Equipment</v>
          </cell>
          <cell r="H699">
            <v>2094379.23</v>
          </cell>
          <cell r="J699">
            <v>-273504.86</v>
          </cell>
          <cell r="L699">
            <v>1820874.37</v>
          </cell>
          <cell r="N699">
            <v>-186868.27</v>
          </cell>
          <cell r="P699">
            <v>1634006.1</v>
          </cell>
          <cell r="R699">
            <v>657093</v>
          </cell>
          <cell r="T699">
            <v>9.7067622610240765</v>
          </cell>
          <cell r="V699">
            <v>190022</v>
          </cell>
          <cell r="X699">
            <v>-273504.86</v>
          </cell>
          <cell r="Z699">
            <v>10</v>
          </cell>
          <cell r="AB699">
            <v>27350.485999999997</v>
          </cell>
          <cell r="AD699">
            <v>600960.62600000005</v>
          </cell>
          <cell r="AF699">
            <v>9.7067622610240765</v>
          </cell>
          <cell r="AH699">
            <v>167679</v>
          </cell>
          <cell r="AJ699">
            <v>-186868.27</v>
          </cell>
          <cell r="AL699">
            <v>10</v>
          </cell>
          <cell r="AN699">
            <v>18686.827000000001</v>
          </cell>
          <cell r="AP699">
            <v>600458.18300000008</v>
          </cell>
        </row>
        <row r="700">
          <cell r="A700" t="str">
            <v>39607Idaho</v>
          </cell>
          <cell r="B700" t="str">
            <v>Idaho</v>
          </cell>
          <cell r="C700" t="str">
            <v>Idaho</v>
          </cell>
          <cell r="D700">
            <v>396.07</v>
          </cell>
          <cell r="E700">
            <v>396.07</v>
          </cell>
          <cell r="F700" t="str">
            <v>Heavy Power Operated Equipment</v>
          </cell>
          <cell r="H700">
            <v>6986609.9100000001</v>
          </cell>
          <cell r="J700">
            <v>-298968.79000000004</v>
          </cell>
          <cell r="L700">
            <v>6687641.1200000001</v>
          </cell>
          <cell r="N700">
            <v>-307076.76999999996</v>
          </cell>
          <cell r="P700">
            <v>6380564.3500000006</v>
          </cell>
          <cell r="R700">
            <v>1381675</v>
          </cell>
          <cell r="T700">
            <v>5.3912563839152963</v>
          </cell>
          <cell r="V700">
            <v>368607</v>
          </cell>
          <cell r="X700">
            <v>-298968.79000000004</v>
          </cell>
          <cell r="Z700">
            <v>25</v>
          </cell>
          <cell r="AB700">
            <v>74742.197500000009</v>
          </cell>
          <cell r="AD700">
            <v>1526055.4075</v>
          </cell>
          <cell r="AF700">
            <v>5.3912563839152963</v>
          </cell>
          <cell r="AH700">
            <v>352270</v>
          </cell>
          <cell r="AJ700">
            <v>-307076.76999999996</v>
          </cell>
          <cell r="AL700">
            <v>25</v>
          </cell>
          <cell r="AN700">
            <v>76769.19249999999</v>
          </cell>
          <cell r="AP700">
            <v>1648017.8299999998</v>
          </cell>
        </row>
        <row r="701">
          <cell r="A701" t="str">
            <v>0Idaho</v>
          </cell>
          <cell r="B701" t="str">
            <v>Idaho</v>
          </cell>
          <cell r="C701" t="str">
            <v>Idaho</v>
          </cell>
          <cell r="F701" t="str">
            <v>TOTAL IDAHO - GENERAL</v>
          </cell>
          <cell r="H701">
            <v>27706981.32</v>
          </cell>
          <cell r="J701">
            <v>-1075919.23</v>
          </cell>
          <cell r="L701">
            <v>26631062.09</v>
          </cell>
          <cell r="N701">
            <v>-1006040.0999999999</v>
          </cell>
          <cell r="P701">
            <v>25625021.990000006</v>
          </cell>
          <cell r="R701">
            <v>8956253</v>
          </cell>
          <cell r="V701">
            <v>1177670</v>
          </cell>
          <cell r="X701">
            <v>-1075919.23</v>
          </cell>
          <cell r="AB701">
            <v>152599.59100000001</v>
          </cell>
          <cell r="AD701">
            <v>9210603.3610000014</v>
          </cell>
          <cell r="AH701">
            <v>1109215</v>
          </cell>
          <cell r="AJ701">
            <v>-1006040.0999999999</v>
          </cell>
          <cell r="AN701">
            <v>146569.50750000001</v>
          </cell>
          <cell r="AP701">
            <v>9460347.7685000002</v>
          </cell>
        </row>
        <row r="703">
          <cell r="F703" t="str">
            <v>WYOMING - GENERAL</v>
          </cell>
        </row>
        <row r="704">
          <cell r="A704" t="str">
            <v>38920Wyoming</v>
          </cell>
          <cell r="B704" t="str">
            <v>Wyoming</v>
          </cell>
          <cell r="C704" t="str">
            <v>Wyoming</v>
          </cell>
          <cell r="D704">
            <v>389.2</v>
          </cell>
          <cell r="E704">
            <v>389.2</v>
          </cell>
          <cell r="F704" t="str">
            <v>Land Rights</v>
          </cell>
          <cell r="H704">
            <v>74341.83</v>
          </cell>
          <cell r="J704">
            <v>0</v>
          </cell>
          <cell r="L704">
            <v>74341.83</v>
          </cell>
          <cell r="N704">
            <v>0</v>
          </cell>
          <cell r="P704">
            <v>74341.83</v>
          </cell>
          <cell r="R704">
            <v>7286</v>
          </cell>
          <cell r="T704">
            <v>2.0102909319401174</v>
          </cell>
          <cell r="V704">
            <v>1494</v>
          </cell>
          <cell r="X704">
            <v>0</v>
          </cell>
          <cell r="Z704">
            <v>0</v>
          </cell>
          <cell r="AB704">
            <v>0</v>
          </cell>
          <cell r="AD704">
            <v>8780</v>
          </cell>
          <cell r="AF704">
            <v>2.0102909319401174</v>
          </cell>
          <cell r="AH704">
            <v>1494</v>
          </cell>
          <cell r="AJ704">
            <v>0</v>
          </cell>
          <cell r="AL704">
            <v>0</v>
          </cell>
          <cell r="AN704">
            <v>0</v>
          </cell>
          <cell r="AP704">
            <v>10274</v>
          </cell>
        </row>
        <row r="705">
          <cell r="A705" t="str">
            <v>39000Wyoming</v>
          </cell>
          <cell r="B705" t="str">
            <v>Wyoming</v>
          </cell>
          <cell r="C705" t="str">
            <v>Wyoming</v>
          </cell>
          <cell r="D705">
            <v>390</v>
          </cell>
          <cell r="E705">
            <v>390</v>
          </cell>
          <cell r="F705" t="str">
            <v>Structures and Improvements</v>
          </cell>
          <cell r="H705">
            <v>8859170.7200000007</v>
          </cell>
          <cell r="J705">
            <v>-62954.92</v>
          </cell>
          <cell r="L705">
            <v>8796215.8000000007</v>
          </cell>
          <cell r="N705">
            <v>-67649.14999999998</v>
          </cell>
          <cell r="P705">
            <v>8728566.6500000004</v>
          </cell>
          <cell r="R705">
            <v>2566729</v>
          </cell>
          <cell r="T705">
            <v>2.2128641370603295</v>
          </cell>
          <cell r="V705">
            <v>195345</v>
          </cell>
          <cell r="X705">
            <v>-62954.92</v>
          </cell>
          <cell r="Z705">
            <v>-15</v>
          </cell>
          <cell r="AB705">
            <v>-9443.2379999999994</v>
          </cell>
          <cell r="AD705">
            <v>2689675.8420000002</v>
          </cell>
          <cell r="AF705">
            <v>2.2128641370603295</v>
          </cell>
          <cell r="AH705">
            <v>193900</v>
          </cell>
          <cell r="AJ705">
            <v>-67649.14999999998</v>
          </cell>
          <cell r="AL705">
            <v>-15</v>
          </cell>
          <cell r="AN705">
            <v>-10147.372499999996</v>
          </cell>
          <cell r="AP705">
            <v>2805779.3195000002</v>
          </cell>
        </row>
        <row r="706">
          <cell r="A706" t="str">
            <v>39201Wyoming</v>
          </cell>
          <cell r="B706" t="str">
            <v>Wyoming</v>
          </cell>
          <cell r="C706" t="str">
            <v>Wyoming</v>
          </cell>
          <cell r="D706">
            <v>392.01</v>
          </cell>
          <cell r="E706">
            <v>392.01</v>
          </cell>
          <cell r="F706" t="str">
            <v>Transportation Equipment - Light Trucks and Vans</v>
          </cell>
          <cell r="H706">
            <v>5061709.34</v>
          </cell>
          <cell r="J706">
            <v>-504139.65</v>
          </cell>
          <cell r="L706">
            <v>4557569.6899999995</v>
          </cell>
          <cell r="N706">
            <v>-455437.65</v>
          </cell>
          <cell r="P706">
            <v>4102132.0399999996</v>
          </cell>
          <cell r="R706">
            <v>2219885</v>
          </cell>
          <cell r="T706">
            <v>7.6251295584541134</v>
          </cell>
          <cell r="V706">
            <v>366741</v>
          </cell>
          <cell r="X706">
            <v>-504139.65</v>
          </cell>
          <cell r="Z706">
            <v>10</v>
          </cell>
          <cell r="AB706">
            <v>50413.964999999997</v>
          </cell>
          <cell r="AD706">
            <v>2132900.3149999999</v>
          </cell>
          <cell r="AF706">
            <v>7.6251295584541134</v>
          </cell>
          <cell r="AH706">
            <v>330157</v>
          </cell>
          <cell r="AJ706">
            <v>-455437.65</v>
          </cell>
          <cell r="AL706">
            <v>10</v>
          </cell>
          <cell r="AN706">
            <v>45543.764999999999</v>
          </cell>
          <cell r="AP706">
            <v>2053163.43</v>
          </cell>
        </row>
        <row r="707">
          <cell r="A707" t="str">
            <v>39205Wyoming</v>
          </cell>
          <cell r="B707" t="str">
            <v>Wyoming</v>
          </cell>
          <cell r="C707" t="str">
            <v>Wyoming</v>
          </cell>
          <cell r="D707">
            <v>392.05</v>
          </cell>
          <cell r="E707">
            <v>392.05</v>
          </cell>
          <cell r="F707" t="str">
            <v>Transportation Equipment - Medium Trucks</v>
          </cell>
          <cell r="H707">
            <v>5939355.4299999997</v>
          </cell>
          <cell r="J707">
            <v>-310901.83999999997</v>
          </cell>
          <cell r="L707">
            <v>5628453.5899999999</v>
          </cell>
          <cell r="N707">
            <v>-329461.65000000002</v>
          </cell>
          <cell r="P707">
            <v>5298991.9399999995</v>
          </cell>
          <cell r="R707">
            <v>1785930</v>
          </cell>
          <cell r="T707">
            <v>5.0511041420662437</v>
          </cell>
          <cell r="V707">
            <v>292151</v>
          </cell>
          <cell r="X707">
            <v>-310901.83999999997</v>
          </cell>
          <cell r="Z707">
            <v>10</v>
          </cell>
          <cell r="AB707">
            <v>31090.183999999994</v>
          </cell>
          <cell r="AD707">
            <v>1798269.344</v>
          </cell>
          <cell r="AF707">
            <v>5.0511041420662437</v>
          </cell>
          <cell r="AH707">
            <v>275978</v>
          </cell>
          <cell r="AJ707">
            <v>-329461.65000000002</v>
          </cell>
          <cell r="AL707">
            <v>10</v>
          </cell>
          <cell r="AN707">
            <v>32946.165000000001</v>
          </cell>
          <cell r="AP707">
            <v>1777731.8590000002</v>
          </cell>
        </row>
        <row r="708">
          <cell r="A708" t="str">
            <v>39209Wyoming</v>
          </cell>
          <cell r="B708" t="str">
            <v>Wyoming</v>
          </cell>
          <cell r="C708" t="str">
            <v>Wyoming</v>
          </cell>
          <cell r="D708">
            <v>392.09</v>
          </cell>
          <cell r="E708">
            <v>392.09</v>
          </cell>
          <cell r="F708" t="str">
            <v>Transportation Equipment - Trailers</v>
          </cell>
          <cell r="H708">
            <v>2995313.95</v>
          </cell>
          <cell r="J708">
            <v>-61258.25</v>
          </cell>
          <cell r="L708">
            <v>2934055.7</v>
          </cell>
          <cell r="N708">
            <v>-61027.919999999976</v>
          </cell>
          <cell r="P708">
            <v>2873027.7800000003</v>
          </cell>
          <cell r="R708">
            <v>987298</v>
          </cell>
          <cell r="T708">
            <v>2.4524502195796849</v>
          </cell>
          <cell r="V708">
            <v>72707</v>
          </cell>
          <cell r="X708">
            <v>-61258.25</v>
          </cell>
          <cell r="Z708">
            <v>5</v>
          </cell>
          <cell r="AB708">
            <v>3062.9124999999999</v>
          </cell>
          <cell r="AD708">
            <v>1001809.6625</v>
          </cell>
          <cell r="AF708">
            <v>2.4524502195796849</v>
          </cell>
          <cell r="AH708">
            <v>71208</v>
          </cell>
          <cell r="AJ708">
            <v>-61027.919999999976</v>
          </cell>
          <cell r="AL708">
            <v>5</v>
          </cell>
          <cell r="AN708">
            <v>3051.3959999999988</v>
          </cell>
          <cell r="AP708">
            <v>1015041.1385000001</v>
          </cell>
        </row>
        <row r="709">
          <cell r="A709" t="str">
            <v>39603Wyoming</v>
          </cell>
          <cell r="B709" t="str">
            <v>Wyoming</v>
          </cell>
          <cell r="C709" t="str">
            <v>Wyoming</v>
          </cell>
          <cell r="D709">
            <v>396.03</v>
          </cell>
          <cell r="E709">
            <v>396.03</v>
          </cell>
          <cell r="F709" t="str">
            <v>Light Power Operated Equipment</v>
          </cell>
          <cell r="H709">
            <v>3567731.47</v>
          </cell>
          <cell r="J709">
            <v>-604848.16999999981</v>
          </cell>
          <cell r="L709">
            <v>2962883.3000000003</v>
          </cell>
          <cell r="N709">
            <v>-331447.98000000004</v>
          </cell>
          <cell r="P709">
            <v>2631435.3200000003</v>
          </cell>
          <cell r="R709">
            <v>1231569</v>
          </cell>
          <cell r="T709">
            <v>9.7067622610240765</v>
          </cell>
          <cell r="V709">
            <v>316956</v>
          </cell>
          <cell r="X709">
            <v>-604848.16999999981</v>
          </cell>
          <cell r="Z709">
            <v>15</v>
          </cell>
          <cell r="AB709">
            <v>90727.225499999971</v>
          </cell>
          <cell r="AD709">
            <v>1034404.0555000001</v>
          </cell>
          <cell r="AF709">
            <v>9.7067622610240765</v>
          </cell>
          <cell r="AH709">
            <v>271514</v>
          </cell>
          <cell r="AJ709">
            <v>-331447.98000000004</v>
          </cell>
          <cell r="AL709">
            <v>15</v>
          </cell>
          <cell r="AN709">
            <v>49717.197</v>
          </cell>
          <cell r="AP709">
            <v>1024187.2725000003</v>
          </cell>
        </row>
        <row r="710">
          <cell r="A710" t="str">
            <v>39607Wyoming</v>
          </cell>
          <cell r="B710" t="str">
            <v>Wyoming</v>
          </cell>
          <cell r="C710" t="str">
            <v>Wyoming</v>
          </cell>
          <cell r="D710">
            <v>396.07</v>
          </cell>
          <cell r="E710">
            <v>396.07</v>
          </cell>
          <cell r="F710" t="str">
            <v>Heavy Power Operated Equipment</v>
          </cell>
          <cell r="H710">
            <v>29898991.57</v>
          </cell>
          <cell r="J710">
            <v>-1632079.69</v>
          </cell>
          <cell r="L710">
            <v>28266911.879999999</v>
          </cell>
          <cell r="N710">
            <v>-1647606.83</v>
          </cell>
          <cell r="P710">
            <v>26619305.049999997</v>
          </cell>
          <cell r="R710">
            <v>5071582</v>
          </cell>
          <cell r="T710">
            <v>5.3912563839152963</v>
          </cell>
          <cell r="V710">
            <v>1567936</v>
          </cell>
          <cell r="X710">
            <v>-1632079.69</v>
          </cell>
          <cell r="Z710">
            <v>25</v>
          </cell>
          <cell r="AB710">
            <v>408019.92249999999</v>
          </cell>
          <cell r="AD710">
            <v>5415458.2325000009</v>
          </cell>
          <cell r="AF710">
            <v>5.3912563839152963</v>
          </cell>
          <cell r="AH710">
            <v>1479528</v>
          </cell>
          <cell r="AJ710">
            <v>-1647606.83</v>
          </cell>
          <cell r="AL710">
            <v>25</v>
          </cell>
          <cell r="AN710">
            <v>411901.70750000002</v>
          </cell>
          <cell r="AP710">
            <v>5659281.1100000013</v>
          </cell>
        </row>
        <row r="711">
          <cell r="F711" t="str">
            <v>TOTAL WYOMING - GENERAL</v>
          </cell>
          <cell r="H711">
            <v>56396614.310000002</v>
          </cell>
          <cell r="J711">
            <v>-3176182.5199999996</v>
          </cell>
          <cell r="L711">
            <v>53220431.789999999</v>
          </cell>
          <cell r="N711">
            <v>-2892631.1799999997</v>
          </cell>
          <cell r="P711">
            <v>50327800.609999999</v>
          </cell>
          <cell r="R711">
            <v>13870279</v>
          </cell>
          <cell r="V711">
            <v>2813330</v>
          </cell>
          <cell r="X711">
            <v>-3176182.5199999996</v>
          </cell>
          <cell r="AB711">
            <v>573870.97149999999</v>
          </cell>
          <cell r="AD711">
            <v>14081297.451500002</v>
          </cell>
          <cell r="AH711">
            <v>2623779</v>
          </cell>
          <cell r="AJ711">
            <v>-2892631.1799999997</v>
          </cell>
          <cell r="AN711">
            <v>533012.85800000001</v>
          </cell>
          <cell r="AP711">
            <v>14345458.129500002</v>
          </cell>
        </row>
        <row r="713">
          <cell r="F713" t="str">
            <v>CALIFORNIA - GENERAL</v>
          </cell>
        </row>
        <row r="714">
          <cell r="A714" t="str">
            <v>39000California</v>
          </cell>
          <cell r="B714" t="str">
            <v>California</v>
          </cell>
          <cell r="C714" t="str">
            <v>California</v>
          </cell>
          <cell r="D714">
            <v>390</v>
          </cell>
          <cell r="E714">
            <v>390</v>
          </cell>
          <cell r="F714" t="str">
            <v>Structures and Improvements</v>
          </cell>
          <cell r="H714">
            <v>2954073.24</v>
          </cell>
          <cell r="J714">
            <v>-8718.0599999999977</v>
          </cell>
          <cell r="L714">
            <v>2945355.18</v>
          </cell>
          <cell r="N714">
            <v>-9298.8000000000011</v>
          </cell>
          <cell r="P714">
            <v>2936056.3800000004</v>
          </cell>
          <cell r="R714">
            <v>1093880</v>
          </cell>
          <cell r="T714">
            <v>2.2128641370603295</v>
          </cell>
          <cell r="V714">
            <v>65273</v>
          </cell>
          <cell r="X714">
            <v>-8718.0599999999977</v>
          </cell>
          <cell r="Z714">
            <v>-20</v>
          </cell>
          <cell r="AB714">
            <v>-1743.6119999999996</v>
          </cell>
          <cell r="AD714">
            <v>1148691.328</v>
          </cell>
          <cell r="AF714">
            <v>2.2128641370603295</v>
          </cell>
          <cell r="AH714">
            <v>65074</v>
          </cell>
          <cell r="AJ714">
            <v>-9298.8000000000011</v>
          </cell>
          <cell r="AL714">
            <v>-20</v>
          </cell>
          <cell r="AN714">
            <v>-1859.7600000000002</v>
          </cell>
          <cell r="AP714">
            <v>1202606.7679999999</v>
          </cell>
        </row>
        <row r="715">
          <cell r="A715" t="str">
            <v>39201California</v>
          </cell>
          <cell r="B715" t="str">
            <v>California</v>
          </cell>
          <cell r="C715" t="str">
            <v>California</v>
          </cell>
          <cell r="D715">
            <v>392.01</v>
          </cell>
          <cell r="E715">
            <v>392.01</v>
          </cell>
          <cell r="F715" t="str">
            <v>Transportation Equipment - Light Trucks and Vans</v>
          </cell>
          <cell r="H715">
            <v>1086563.83</v>
          </cell>
          <cell r="J715">
            <v>-143882.54999999996</v>
          </cell>
          <cell r="L715">
            <v>942681.28000000014</v>
          </cell>
          <cell r="N715">
            <v>-114407.55999999998</v>
          </cell>
          <cell r="P715">
            <v>828273.7200000002</v>
          </cell>
          <cell r="R715">
            <v>533737</v>
          </cell>
          <cell r="T715">
            <v>7.6251295584541134</v>
          </cell>
          <cell r="V715">
            <v>77366</v>
          </cell>
          <cell r="X715">
            <v>-143882.54999999996</v>
          </cell>
          <cell r="Z715">
            <v>20</v>
          </cell>
          <cell r="AB715">
            <v>28776.509999999991</v>
          </cell>
          <cell r="AD715">
            <v>495996.96000000008</v>
          </cell>
          <cell r="AF715">
            <v>7.6251295584541134</v>
          </cell>
          <cell r="AH715">
            <v>67519</v>
          </cell>
          <cell r="AJ715">
            <v>-114407.55999999998</v>
          </cell>
          <cell r="AL715">
            <v>20</v>
          </cell>
          <cell r="AN715">
            <v>22881.511999999999</v>
          </cell>
          <cell r="AP715">
            <v>471989.91200000007</v>
          </cell>
        </row>
        <row r="716">
          <cell r="A716" t="str">
            <v>39205California</v>
          </cell>
          <cell r="B716" t="str">
            <v>California</v>
          </cell>
          <cell r="C716" t="str">
            <v>California</v>
          </cell>
          <cell r="D716">
            <v>392.05</v>
          </cell>
          <cell r="E716">
            <v>392.05</v>
          </cell>
          <cell r="F716" t="str">
            <v>Transportation Equipment - Medium Trucks</v>
          </cell>
          <cell r="H716">
            <v>1055548.28</v>
          </cell>
          <cell r="J716">
            <v>-43619.220000000008</v>
          </cell>
          <cell r="L716">
            <v>1011929.06</v>
          </cell>
          <cell r="N716">
            <v>-50000.63</v>
          </cell>
          <cell r="P716">
            <v>961928.43</v>
          </cell>
          <cell r="R716">
            <v>402981</v>
          </cell>
          <cell r="T716">
            <v>5.0511041420662437</v>
          </cell>
          <cell r="V716">
            <v>52215</v>
          </cell>
          <cell r="X716">
            <v>-43619.220000000008</v>
          </cell>
          <cell r="Z716">
            <v>15</v>
          </cell>
          <cell r="AB716">
            <v>6542.8830000000016</v>
          </cell>
          <cell r="AD716">
            <v>418119.66299999994</v>
          </cell>
          <cell r="AF716">
            <v>5.0511041420662437</v>
          </cell>
          <cell r="AH716">
            <v>49851</v>
          </cell>
          <cell r="AJ716">
            <v>-50000.63</v>
          </cell>
          <cell r="AL716">
            <v>15</v>
          </cell>
          <cell r="AN716">
            <v>7500.0944999999992</v>
          </cell>
          <cell r="AP716">
            <v>425470.12749999994</v>
          </cell>
        </row>
        <row r="717">
          <cell r="A717" t="str">
            <v>39209California</v>
          </cell>
          <cell r="B717" t="str">
            <v>California</v>
          </cell>
          <cell r="C717" t="str">
            <v>California</v>
          </cell>
          <cell r="D717">
            <v>392.09</v>
          </cell>
          <cell r="E717">
            <v>392.09</v>
          </cell>
          <cell r="F717" t="str">
            <v>Transportation Equipment - Trailers</v>
          </cell>
          <cell r="H717">
            <v>461951.34</v>
          </cell>
          <cell r="J717">
            <v>-5445.08</v>
          </cell>
          <cell r="L717">
            <v>456506.26</v>
          </cell>
          <cell r="N717">
            <v>-5312.9000000000024</v>
          </cell>
          <cell r="P717">
            <v>451193.36</v>
          </cell>
          <cell r="R717">
            <v>142202</v>
          </cell>
          <cell r="T717">
            <v>2.4524502195796849</v>
          </cell>
          <cell r="V717">
            <v>11262</v>
          </cell>
          <cell r="X717">
            <v>-5445.08</v>
          </cell>
          <cell r="Z717">
            <v>5</v>
          </cell>
          <cell r="AB717">
            <v>272.25400000000002</v>
          </cell>
          <cell r="AD717">
            <v>148291.174</v>
          </cell>
          <cell r="AF717">
            <v>2.4524502195796849</v>
          </cell>
          <cell r="AH717">
            <v>11130</v>
          </cell>
          <cell r="AJ717">
            <v>-5312.9000000000024</v>
          </cell>
          <cell r="AL717">
            <v>5</v>
          </cell>
          <cell r="AN717">
            <v>265.6450000000001</v>
          </cell>
          <cell r="AP717">
            <v>154373.91899999999</v>
          </cell>
        </row>
        <row r="718">
          <cell r="A718" t="str">
            <v>39603California</v>
          </cell>
          <cell r="B718" t="str">
            <v>California</v>
          </cell>
          <cell r="C718" t="str">
            <v>California</v>
          </cell>
          <cell r="D718">
            <v>396.03</v>
          </cell>
          <cell r="E718">
            <v>396.03</v>
          </cell>
          <cell r="F718" t="str">
            <v>Light Power Operated Equipment</v>
          </cell>
          <cell r="H718">
            <v>1197491.3400000001</v>
          </cell>
          <cell r="J718">
            <v>-205322.71000000002</v>
          </cell>
          <cell r="L718">
            <v>992168.63000000012</v>
          </cell>
          <cell r="N718">
            <v>-74015.070000000007</v>
          </cell>
          <cell r="P718">
            <v>918153.56</v>
          </cell>
          <cell r="R718">
            <v>536606</v>
          </cell>
          <cell r="T718">
            <v>9.7067622610240765</v>
          </cell>
          <cell r="V718">
            <v>106273</v>
          </cell>
          <cell r="X718">
            <v>-205322.71000000002</v>
          </cell>
          <cell r="Z718">
            <v>15</v>
          </cell>
          <cell r="AB718">
            <v>30798.406500000005</v>
          </cell>
          <cell r="AD718">
            <v>468354.69649999996</v>
          </cell>
          <cell r="AF718">
            <v>9.7067622610240765</v>
          </cell>
          <cell r="AH718">
            <v>92715</v>
          </cell>
          <cell r="AJ718">
            <v>-74015.070000000007</v>
          </cell>
          <cell r="AL718">
            <v>15</v>
          </cell>
          <cell r="AN718">
            <v>11102.2605</v>
          </cell>
          <cell r="AP718">
            <v>498156.88699999993</v>
          </cell>
        </row>
        <row r="719">
          <cell r="A719" t="str">
            <v>39607California</v>
          </cell>
          <cell r="B719" t="str">
            <v>California</v>
          </cell>
          <cell r="C719" t="str">
            <v>California</v>
          </cell>
          <cell r="D719">
            <v>396.07</v>
          </cell>
          <cell r="E719">
            <v>396.07</v>
          </cell>
          <cell r="F719" t="str">
            <v>Heavy Power Operated Equipment</v>
          </cell>
          <cell r="H719">
            <v>3402265.82</v>
          </cell>
          <cell r="J719">
            <v>-170385.43999999997</v>
          </cell>
          <cell r="L719">
            <v>3231880.38</v>
          </cell>
          <cell r="N719">
            <v>-180860.24999999997</v>
          </cell>
          <cell r="P719">
            <v>3051020.13</v>
          </cell>
          <cell r="R719">
            <v>1145360</v>
          </cell>
          <cell r="T719">
            <v>5.3912563839152963</v>
          </cell>
          <cell r="V719">
            <v>178832</v>
          </cell>
          <cell r="X719">
            <v>-170385.43999999997</v>
          </cell>
          <cell r="Z719">
            <v>15</v>
          </cell>
          <cell r="AB719">
            <v>25557.815999999995</v>
          </cell>
          <cell r="AD719">
            <v>1179364.3760000002</v>
          </cell>
          <cell r="AF719">
            <v>5.3912563839152963</v>
          </cell>
          <cell r="AH719">
            <v>169364</v>
          </cell>
          <cell r="AJ719">
            <v>-180860.24999999997</v>
          </cell>
          <cell r="AL719">
            <v>15</v>
          </cell>
          <cell r="AN719">
            <v>27129.037499999995</v>
          </cell>
          <cell r="AP719">
            <v>1194997.1635000003</v>
          </cell>
        </row>
        <row r="720">
          <cell r="F720" t="str">
            <v>TOTAL CALIFORNIA - GENERAL</v>
          </cell>
          <cell r="H720">
            <v>10157893.85</v>
          </cell>
          <cell r="J720">
            <v>-577373.05999999994</v>
          </cell>
          <cell r="L720">
            <v>9580520.7899999991</v>
          </cell>
          <cell r="N720">
            <v>-433895.20999999996</v>
          </cell>
          <cell r="P720">
            <v>9146625.5800000019</v>
          </cell>
          <cell r="R720">
            <v>3854766</v>
          </cell>
          <cell r="V720">
            <v>491221</v>
          </cell>
          <cell r="X720">
            <v>-577373.05999999994</v>
          </cell>
          <cell r="AB720">
            <v>90204.257499999992</v>
          </cell>
          <cell r="AD720">
            <v>3858818.1975000002</v>
          </cell>
          <cell r="AH720">
            <v>455653</v>
          </cell>
          <cell r="AJ720">
            <v>-433895.20999999996</v>
          </cell>
          <cell r="AN720">
            <v>67018.789499999999</v>
          </cell>
          <cell r="AP720">
            <v>3947594.7770000002</v>
          </cell>
        </row>
        <row r="722">
          <cell r="F722" t="str">
            <v>UTAH - GENERAL</v>
          </cell>
        </row>
        <row r="723">
          <cell r="A723" t="str">
            <v>38920Utah</v>
          </cell>
          <cell r="B723" t="str">
            <v>Utah</v>
          </cell>
          <cell r="C723" t="str">
            <v>Utah</v>
          </cell>
          <cell r="D723">
            <v>389.2</v>
          </cell>
          <cell r="E723">
            <v>389.2</v>
          </cell>
          <cell r="F723" t="str">
            <v>Land Rights</v>
          </cell>
          <cell r="H723">
            <v>35298.050000000003</v>
          </cell>
          <cell r="J723">
            <v>-809.2700000000001</v>
          </cell>
          <cell r="L723">
            <v>34488.780000000006</v>
          </cell>
          <cell r="N723">
            <v>-814.69</v>
          </cell>
          <cell r="P723">
            <v>33674.090000000004</v>
          </cell>
          <cell r="R723">
            <v>18073</v>
          </cell>
          <cell r="T723">
            <v>2.0102909319401174</v>
          </cell>
          <cell r="V723">
            <v>701</v>
          </cell>
          <cell r="X723">
            <v>-809.2700000000001</v>
          </cell>
          <cell r="Z723">
            <v>0</v>
          </cell>
          <cell r="AB723">
            <v>0</v>
          </cell>
          <cell r="AD723">
            <v>17964.73</v>
          </cell>
          <cell r="AF723">
            <v>2.0102909319401174</v>
          </cell>
          <cell r="AH723">
            <v>685</v>
          </cell>
          <cell r="AJ723">
            <v>-814.69</v>
          </cell>
          <cell r="AL723">
            <v>0</v>
          </cell>
          <cell r="AN723">
            <v>0</v>
          </cell>
          <cell r="AP723">
            <v>17835.04</v>
          </cell>
        </row>
        <row r="724">
          <cell r="A724" t="str">
            <v>39000Utah</v>
          </cell>
          <cell r="B724" t="str">
            <v>Utah</v>
          </cell>
          <cell r="C724" t="str">
            <v>Utah</v>
          </cell>
          <cell r="D724">
            <v>390</v>
          </cell>
          <cell r="E724">
            <v>390</v>
          </cell>
          <cell r="F724" t="str">
            <v>Structures and Improvements</v>
          </cell>
          <cell r="H724">
            <v>90351122.719999999</v>
          </cell>
          <cell r="J724">
            <v>-1304889.04</v>
          </cell>
          <cell r="L724">
            <v>89046233.679999992</v>
          </cell>
          <cell r="N724">
            <v>-1256724.2399999998</v>
          </cell>
          <cell r="P724">
            <v>87789509.439999998</v>
          </cell>
          <cell r="R724">
            <v>26437183</v>
          </cell>
          <cell r="T724">
            <v>2.2128641370603295</v>
          </cell>
          <cell r="V724">
            <v>1984910</v>
          </cell>
          <cell r="X724">
            <v>-1304889.04</v>
          </cell>
          <cell r="Z724">
            <v>5</v>
          </cell>
          <cell r="AB724">
            <v>65244.452000000005</v>
          </cell>
          <cell r="AD724">
            <v>27182448.412</v>
          </cell>
          <cell r="AF724">
            <v>2.2128641370603295</v>
          </cell>
          <cell r="AH724">
            <v>1956567</v>
          </cell>
          <cell r="AJ724">
            <v>-1256724.2399999998</v>
          </cell>
          <cell r="AL724">
            <v>5</v>
          </cell>
          <cell r="AN724">
            <v>62836.211999999992</v>
          </cell>
          <cell r="AP724">
            <v>27945127.384000003</v>
          </cell>
        </row>
        <row r="725">
          <cell r="A725" t="str">
            <v>39201Utah</v>
          </cell>
          <cell r="B725" t="str">
            <v>Utah</v>
          </cell>
          <cell r="C725" t="str">
            <v>Utah</v>
          </cell>
          <cell r="D725">
            <v>392.01</v>
          </cell>
          <cell r="E725">
            <v>392.01</v>
          </cell>
          <cell r="F725" t="str">
            <v>Transportation Equipment - Light Trucks and Vans</v>
          </cell>
          <cell r="H725">
            <v>15782371.74</v>
          </cell>
          <cell r="J725">
            <v>-1692101.3099999998</v>
          </cell>
          <cell r="L725">
            <v>14090270.43</v>
          </cell>
          <cell r="N725">
            <v>-1659698.4599999997</v>
          </cell>
          <cell r="P725">
            <v>12430571.970000001</v>
          </cell>
          <cell r="R725">
            <v>7805851</v>
          </cell>
          <cell r="T725">
            <v>7.6251295584541134</v>
          </cell>
          <cell r="V725">
            <v>1138914</v>
          </cell>
          <cell r="X725">
            <v>-1692101.3099999998</v>
          </cell>
          <cell r="Z725">
            <v>10</v>
          </cell>
          <cell r="AB725">
            <v>169210.13099999996</v>
          </cell>
          <cell r="AD725">
            <v>7421873.8210000005</v>
          </cell>
          <cell r="AF725">
            <v>7.6251295584541134</v>
          </cell>
          <cell r="AH725">
            <v>1011124</v>
          </cell>
          <cell r="AJ725">
            <v>-1659698.4599999997</v>
          </cell>
          <cell r="AL725">
            <v>10</v>
          </cell>
          <cell r="AN725">
            <v>165969.84599999999</v>
          </cell>
          <cell r="AP725">
            <v>6939269.2070000004</v>
          </cell>
        </row>
        <row r="726">
          <cell r="A726" t="str">
            <v>39230Utah</v>
          </cell>
          <cell r="B726" t="str">
            <v>Utah</v>
          </cell>
          <cell r="C726" t="str">
            <v>Utah</v>
          </cell>
          <cell r="D726">
            <v>392.3</v>
          </cell>
          <cell r="E726">
            <v>392.3</v>
          </cell>
          <cell r="F726" t="str">
            <v>Aircraft</v>
          </cell>
          <cell r="H726">
            <v>3076269.26</v>
          </cell>
          <cell r="J726">
            <v>0</v>
          </cell>
          <cell r="L726">
            <v>3076269.26</v>
          </cell>
          <cell r="N726">
            <v>0</v>
          </cell>
          <cell r="P726">
            <v>3076269.26</v>
          </cell>
          <cell r="R726">
            <v>439135</v>
          </cell>
          <cell r="T726">
            <v>3.5859446334649747</v>
          </cell>
          <cell r="V726">
            <v>110313</v>
          </cell>
          <cell r="X726">
            <v>0</v>
          </cell>
          <cell r="Z726">
            <v>64</v>
          </cell>
          <cell r="AB726">
            <v>0</v>
          </cell>
          <cell r="AD726">
            <v>549448</v>
          </cell>
          <cell r="AF726">
            <v>3.5859446334649747</v>
          </cell>
          <cell r="AH726">
            <v>110313</v>
          </cell>
          <cell r="AJ726">
            <v>0</v>
          </cell>
          <cell r="AL726">
            <v>64</v>
          </cell>
          <cell r="AN726">
            <v>0</v>
          </cell>
          <cell r="AP726">
            <v>659761</v>
          </cell>
        </row>
        <row r="727">
          <cell r="A727" t="str">
            <v>39205Utah</v>
          </cell>
          <cell r="B727" t="str">
            <v>Utah</v>
          </cell>
          <cell r="C727" t="str">
            <v>Utah</v>
          </cell>
          <cell r="D727">
            <v>392.05</v>
          </cell>
          <cell r="E727">
            <v>392.05</v>
          </cell>
          <cell r="F727" t="str">
            <v>Transportation Equipment - Medium Trucks</v>
          </cell>
          <cell r="H727">
            <v>21495245.66</v>
          </cell>
          <cell r="J727">
            <v>-1248519.2799999998</v>
          </cell>
          <cell r="L727">
            <v>20246726.379999999</v>
          </cell>
          <cell r="N727">
            <v>-1288510.19</v>
          </cell>
          <cell r="P727">
            <v>18958216.189999998</v>
          </cell>
          <cell r="R727">
            <v>8322264</v>
          </cell>
          <cell r="T727">
            <v>5.0511041420662437</v>
          </cell>
          <cell r="V727">
            <v>1054215</v>
          </cell>
          <cell r="X727">
            <v>-1248519.2799999998</v>
          </cell>
          <cell r="Z727">
            <v>10</v>
          </cell>
          <cell r="AB727">
            <v>124851.92799999997</v>
          </cell>
          <cell r="AD727">
            <v>8252811.648000001</v>
          </cell>
          <cell r="AF727">
            <v>5.0511041420662437</v>
          </cell>
          <cell r="AH727">
            <v>990141</v>
          </cell>
          <cell r="AJ727">
            <v>-1288510.19</v>
          </cell>
          <cell r="AL727">
            <v>10</v>
          </cell>
          <cell r="AN727">
            <v>128851.01899999999</v>
          </cell>
          <cell r="AP727">
            <v>8083293.4770000027</v>
          </cell>
        </row>
        <row r="728">
          <cell r="A728" t="str">
            <v>39209Utah</v>
          </cell>
          <cell r="B728" t="str">
            <v>Utah</v>
          </cell>
          <cell r="C728" t="str">
            <v>Utah</v>
          </cell>
          <cell r="D728">
            <v>392.09</v>
          </cell>
          <cell r="E728">
            <v>392.09</v>
          </cell>
          <cell r="F728" t="str">
            <v>Transportation Equipment - Trailers</v>
          </cell>
          <cell r="H728">
            <v>7090753.1299999999</v>
          </cell>
          <cell r="J728">
            <v>-248428.84999999998</v>
          </cell>
          <cell r="L728">
            <v>6842324.2800000003</v>
          </cell>
          <cell r="N728">
            <v>-244173.82999999996</v>
          </cell>
          <cell r="P728">
            <v>6598150.4500000002</v>
          </cell>
          <cell r="R728">
            <v>2285961</v>
          </cell>
          <cell r="T728">
            <v>2.4524502195796849</v>
          </cell>
          <cell r="V728">
            <v>170851</v>
          </cell>
          <cell r="X728">
            <v>-248428.84999999998</v>
          </cell>
          <cell r="Z728">
            <v>25</v>
          </cell>
          <cell r="AB728">
            <v>62107.212499999994</v>
          </cell>
          <cell r="AD728">
            <v>2270490.3624999998</v>
          </cell>
          <cell r="AF728">
            <v>2.4524502195796849</v>
          </cell>
          <cell r="AH728">
            <v>164810</v>
          </cell>
          <cell r="AJ728">
            <v>-244173.82999999996</v>
          </cell>
          <cell r="AL728">
            <v>25</v>
          </cell>
          <cell r="AN728">
            <v>61043.45749999999</v>
          </cell>
          <cell r="AP728">
            <v>2252169.9899999998</v>
          </cell>
        </row>
        <row r="729">
          <cell r="A729" t="str">
            <v>39603Utah</v>
          </cell>
          <cell r="B729" t="str">
            <v>Utah</v>
          </cell>
          <cell r="C729" t="str">
            <v>Utah</v>
          </cell>
          <cell r="D729">
            <v>396.03</v>
          </cell>
          <cell r="E729">
            <v>396.03</v>
          </cell>
          <cell r="F729" t="str">
            <v>Light Power Operated Equipment</v>
          </cell>
          <cell r="H729">
            <v>6295956.5300000003</v>
          </cell>
          <cell r="J729">
            <v>-404696.10000000003</v>
          </cell>
          <cell r="L729">
            <v>5891260.4300000006</v>
          </cell>
          <cell r="N729">
            <v>-409862.18</v>
          </cell>
          <cell r="P729">
            <v>5481398.2500000009</v>
          </cell>
          <cell r="R729">
            <v>1752852</v>
          </cell>
          <cell r="T729">
            <v>9.7067622610240765</v>
          </cell>
          <cell r="V729">
            <v>591492</v>
          </cell>
          <cell r="X729">
            <v>-404696.10000000003</v>
          </cell>
          <cell r="Z729">
            <v>10</v>
          </cell>
          <cell r="AB729">
            <v>40469.610000000008</v>
          </cell>
          <cell r="AD729">
            <v>1980117.51</v>
          </cell>
          <cell r="AF729">
            <v>9.7067622610240765</v>
          </cell>
          <cell r="AH729">
            <v>551958</v>
          </cell>
          <cell r="AJ729">
            <v>-409862.18</v>
          </cell>
          <cell r="AL729">
            <v>10</v>
          </cell>
          <cell r="AN729">
            <v>40986.218000000001</v>
          </cell>
          <cell r="AP729">
            <v>2163199.5479999995</v>
          </cell>
        </row>
        <row r="730">
          <cell r="A730" t="str">
            <v>39607Utah</v>
          </cell>
          <cell r="B730" t="str">
            <v>Utah</v>
          </cell>
          <cell r="C730" t="str">
            <v>Utah</v>
          </cell>
          <cell r="D730">
            <v>396.07</v>
          </cell>
          <cell r="E730">
            <v>396.07</v>
          </cell>
          <cell r="F730" t="str">
            <v>Heavy Power Operated Equipment</v>
          </cell>
          <cell r="H730">
            <v>50520185.100000001</v>
          </cell>
          <cell r="J730">
            <v>-3322603.9200000004</v>
          </cell>
          <cell r="L730">
            <v>47197581.18</v>
          </cell>
          <cell r="N730">
            <v>-3299351.9</v>
          </cell>
          <cell r="P730">
            <v>43898229.280000001</v>
          </cell>
          <cell r="R730">
            <v>13443662</v>
          </cell>
          <cell r="T730">
            <v>5.3912563839152963</v>
          </cell>
          <cell r="V730">
            <v>2634108</v>
          </cell>
          <cell r="X730">
            <v>-3322603.9200000004</v>
          </cell>
          <cell r="Z730">
            <v>15</v>
          </cell>
          <cell r="AB730">
            <v>498390.58800000005</v>
          </cell>
          <cell r="AD730">
            <v>13253556.668</v>
          </cell>
          <cell r="AF730">
            <v>5.3912563839152963</v>
          </cell>
          <cell r="AH730">
            <v>2455604</v>
          </cell>
          <cell r="AJ730">
            <v>-3299351.9</v>
          </cell>
          <cell r="AL730">
            <v>15</v>
          </cell>
          <cell r="AN730">
            <v>494902.78499999997</v>
          </cell>
          <cell r="AP730">
            <v>12904711.552999999</v>
          </cell>
        </row>
        <row r="731">
          <cell r="F731" t="str">
            <v>TOTAL UTAH - GENERAL</v>
          </cell>
          <cell r="H731">
            <v>194647202.19</v>
          </cell>
          <cell r="J731">
            <v>-8222047.7699999996</v>
          </cell>
          <cell r="L731">
            <v>186425154.41999999</v>
          </cell>
          <cell r="N731">
            <v>-8159135.4900000002</v>
          </cell>
          <cell r="P731">
            <v>178266018.93000001</v>
          </cell>
          <cell r="R731">
            <v>60504981</v>
          </cell>
          <cell r="V731">
            <v>7685504</v>
          </cell>
          <cell r="X731">
            <v>-8222047.7699999996</v>
          </cell>
          <cell r="AB731">
            <v>960273.92149999994</v>
          </cell>
          <cell r="AD731">
            <v>60928711.151499994</v>
          </cell>
          <cell r="AH731">
            <v>7241202</v>
          </cell>
          <cell r="AJ731">
            <v>-8159135.4900000002</v>
          </cell>
          <cell r="AN731">
            <v>954589.53749999986</v>
          </cell>
          <cell r="AP731">
            <v>60965367.199000016</v>
          </cell>
        </row>
        <row r="733">
          <cell r="F733" t="str">
            <v>TOTAL GENERAL PLANT</v>
          </cell>
          <cell r="H733">
            <v>454793010.87000006</v>
          </cell>
          <cell r="J733">
            <v>-18779318.710000005</v>
          </cell>
          <cell r="L733">
            <v>436013692.16000003</v>
          </cell>
          <cell r="N733">
            <v>-18052548.369999997</v>
          </cell>
          <cell r="P733">
            <v>417961143.78999996</v>
          </cell>
          <cell r="R733">
            <v>133453357</v>
          </cell>
          <cell r="V733">
            <v>18796986</v>
          </cell>
          <cell r="X733">
            <v>-18779318.710000005</v>
          </cell>
          <cell r="AB733">
            <v>2433336.4670000006</v>
          </cell>
          <cell r="AD733">
            <v>135904360.757</v>
          </cell>
          <cell r="AH733">
            <v>17706065</v>
          </cell>
          <cell r="AJ733">
            <v>-18052548.369999997</v>
          </cell>
          <cell r="AN733">
            <v>2336377.3480000007</v>
          </cell>
          <cell r="AP733">
            <v>137894254.73499998</v>
          </cell>
        </row>
        <row r="736">
          <cell r="E736" t="str">
            <v>UTAH MINING</v>
          </cell>
        </row>
        <row r="737">
          <cell r="A737" t="str">
            <v>39930Utah</v>
          </cell>
          <cell r="B737" t="str">
            <v>Utah</v>
          </cell>
          <cell r="C737" t="str">
            <v>Utah</v>
          </cell>
          <cell r="D737">
            <v>399.3</v>
          </cell>
          <cell r="E737">
            <v>399.3</v>
          </cell>
          <cell r="F737" t="str">
            <v>Structures and Improvements</v>
          </cell>
          <cell r="H737">
            <v>15693192.640000001</v>
          </cell>
          <cell r="J737">
            <v>-307822.59000000003</v>
          </cell>
          <cell r="L737">
            <v>15385370.050000001</v>
          </cell>
          <cell r="N737">
            <v>-317895.15000000002</v>
          </cell>
          <cell r="P737">
            <v>15067474.9</v>
          </cell>
          <cell r="R737">
            <v>9679311</v>
          </cell>
          <cell r="T737">
            <v>0.81441230043344026</v>
          </cell>
          <cell r="V737">
            <v>126554</v>
          </cell>
          <cell r="X737">
            <v>-307822.59000000003</v>
          </cell>
          <cell r="Z737">
            <v>-1</v>
          </cell>
          <cell r="AB737">
            <v>-3078.2259000000004</v>
          </cell>
          <cell r="AD737">
            <v>9494964.1841000002</v>
          </cell>
          <cell r="AF737">
            <v>0.81441230043344026</v>
          </cell>
          <cell r="AH737">
            <v>124006</v>
          </cell>
          <cell r="AJ737">
            <v>-317895.15000000002</v>
          </cell>
          <cell r="AL737">
            <v>-1</v>
          </cell>
          <cell r="AN737">
            <v>-3178.9515000000001</v>
          </cell>
          <cell r="AP737">
            <v>9297896.0825999994</v>
          </cell>
        </row>
        <row r="738">
          <cell r="A738" t="str">
            <v>39931Utah</v>
          </cell>
          <cell r="B738" t="str">
            <v>Utah</v>
          </cell>
          <cell r="C738" t="str">
            <v>Utah</v>
          </cell>
          <cell r="D738">
            <v>399.31</v>
          </cell>
          <cell r="E738">
            <v>399.31</v>
          </cell>
          <cell r="F738" t="str">
            <v>Structures and Improvements - Prep Plant</v>
          </cell>
          <cell r="H738">
            <v>24395253.870000001</v>
          </cell>
          <cell r="J738">
            <v>-58721.290000000008</v>
          </cell>
          <cell r="L738">
            <v>24336532.580000002</v>
          </cell>
          <cell r="N738">
            <v>-67064.369999999981</v>
          </cell>
          <cell r="P738">
            <v>24269468.210000001</v>
          </cell>
          <cell r="R738">
            <v>15333506</v>
          </cell>
          <cell r="T738">
            <v>1.8562799192858557</v>
          </cell>
          <cell r="V738">
            <v>452299</v>
          </cell>
          <cell r="X738">
            <v>-58721.290000000008</v>
          </cell>
          <cell r="Z738">
            <v>-7</v>
          </cell>
          <cell r="AB738">
            <v>-4110.4903000000004</v>
          </cell>
          <cell r="AD738">
            <v>15722973.219700001</v>
          </cell>
          <cell r="AF738">
            <v>1.8562799192858557</v>
          </cell>
          <cell r="AH738">
            <v>451132</v>
          </cell>
          <cell r="AJ738">
            <v>-67064.369999999981</v>
          </cell>
          <cell r="AL738">
            <v>-7</v>
          </cell>
          <cell r="AN738">
            <v>-4694.5058999999983</v>
          </cell>
          <cell r="AP738">
            <v>16102346.343800003</v>
          </cell>
        </row>
        <row r="739">
          <cell r="A739" t="str">
            <v>39941Utah</v>
          </cell>
          <cell r="B739" t="str">
            <v>Utah</v>
          </cell>
          <cell r="C739" t="str">
            <v>Utah</v>
          </cell>
          <cell r="D739">
            <v>399.41</v>
          </cell>
          <cell r="E739">
            <v>399.41</v>
          </cell>
          <cell r="F739" t="str">
            <v>Surface Processing Equipment - Prep Plant</v>
          </cell>
          <cell r="H739">
            <v>8155178.0899999999</v>
          </cell>
          <cell r="J739">
            <v>-18161.119999999995</v>
          </cell>
          <cell r="L739">
            <v>8137016.9699999997</v>
          </cell>
          <cell r="N739">
            <v>-20883.11</v>
          </cell>
          <cell r="P739">
            <v>8116133.8599999994</v>
          </cell>
          <cell r="R739">
            <v>5102375</v>
          </cell>
          <cell r="T739">
            <v>1.8810951381994572</v>
          </cell>
          <cell r="V739">
            <v>153236</v>
          </cell>
          <cell r="X739">
            <v>-18161.119999999995</v>
          </cell>
          <cell r="Z739">
            <v>-7</v>
          </cell>
          <cell r="AB739">
            <v>-1271.2783999999997</v>
          </cell>
          <cell r="AD739">
            <v>5236178.6015999997</v>
          </cell>
          <cell r="AF739">
            <v>1.8810951381994572</v>
          </cell>
          <cell r="AH739">
            <v>152869</v>
          </cell>
          <cell r="AJ739">
            <v>-20883.11</v>
          </cell>
          <cell r="AL739">
            <v>-7</v>
          </cell>
          <cell r="AN739">
            <v>-1461.8177000000003</v>
          </cell>
          <cell r="AP739">
            <v>5366702.6738999998</v>
          </cell>
        </row>
        <row r="740">
          <cell r="A740" t="str">
            <v>39944Utah</v>
          </cell>
          <cell r="B740" t="str">
            <v>Utah</v>
          </cell>
          <cell r="C740" t="str">
            <v>Utah</v>
          </cell>
          <cell r="D740">
            <v>399.44</v>
          </cell>
          <cell r="E740">
            <v>399.44</v>
          </cell>
          <cell r="F740" t="str">
            <v>Surface Electric Power Facilities</v>
          </cell>
          <cell r="H740">
            <v>3424574.61</v>
          </cell>
          <cell r="J740">
            <v>-4006.84</v>
          </cell>
          <cell r="L740">
            <v>3420567.77</v>
          </cell>
          <cell r="N740">
            <v>-4732</v>
          </cell>
          <cell r="P740">
            <v>3415835.77</v>
          </cell>
          <cell r="R740">
            <v>855172</v>
          </cell>
          <cell r="T740">
            <v>7.440333829974441</v>
          </cell>
          <cell r="V740">
            <v>254651</v>
          </cell>
          <cell r="X740">
            <v>-4006.84</v>
          </cell>
          <cell r="Z740">
            <v>0</v>
          </cell>
          <cell r="AB740">
            <v>0</v>
          </cell>
          <cell r="AD740">
            <v>1105816.1599999999</v>
          </cell>
          <cell r="AF740">
            <v>7.440333829974441</v>
          </cell>
          <cell r="AH740">
            <v>254326</v>
          </cell>
          <cell r="AJ740">
            <v>-4732</v>
          </cell>
          <cell r="AL740">
            <v>0</v>
          </cell>
          <cell r="AN740">
            <v>0</v>
          </cell>
          <cell r="AP740">
            <v>1355410.16</v>
          </cell>
        </row>
        <row r="741">
          <cell r="A741" t="str">
            <v>39945Utah</v>
          </cell>
          <cell r="B741" t="str">
            <v>Utah</v>
          </cell>
          <cell r="C741" t="str">
            <v>Utah</v>
          </cell>
          <cell r="D741">
            <v>399.45</v>
          </cell>
          <cell r="E741">
            <v>399.45</v>
          </cell>
          <cell r="F741" t="str">
            <v>Underground Equipment</v>
          </cell>
          <cell r="H741">
            <v>135138069.09999999</v>
          </cell>
          <cell r="J741">
            <v>-17378845.600000001</v>
          </cell>
          <cell r="L741">
            <v>117759223.5</v>
          </cell>
          <cell r="N741">
            <v>-11581401.02</v>
          </cell>
          <cell r="P741">
            <v>106177822.48</v>
          </cell>
          <cell r="R741">
            <v>66892475</v>
          </cell>
          <cell r="T741">
            <v>4.6158263048663963</v>
          </cell>
          <cell r="V741">
            <v>5836650</v>
          </cell>
          <cell r="X741">
            <v>-17378845.600000001</v>
          </cell>
          <cell r="Z741">
            <v>5</v>
          </cell>
          <cell r="AB741">
            <v>868942.28</v>
          </cell>
          <cell r="AD741">
            <v>56219221.68</v>
          </cell>
          <cell r="AF741">
            <v>4.6158263048663963</v>
          </cell>
          <cell r="AH741">
            <v>5168273</v>
          </cell>
          <cell r="AJ741">
            <v>-11581401.02</v>
          </cell>
          <cell r="AL741">
            <v>5</v>
          </cell>
          <cell r="AN741">
            <v>579070.05099999998</v>
          </cell>
          <cell r="AP741">
            <v>50385163.710999995</v>
          </cell>
        </row>
        <row r="742">
          <cell r="A742" t="str">
            <v>39951Utah</v>
          </cell>
          <cell r="B742" t="str">
            <v>Utah</v>
          </cell>
          <cell r="C742" t="str">
            <v>Utah</v>
          </cell>
          <cell r="D742">
            <v>399.51</v>
          </cell>
          <cell r="E742">
            <v>399.51</v>
          </cell>
          <cell r="F742" t="str">
            <v>Vehicles</v>
          </cell>
          <cell r="H742">
            <v>1191523.48</v>
          </cell>
          <cell r="J742">
            <v>-88321.590000000011</v>
          </cell>
          <cell r="L742">
            <v>1103201.8899999999</v>
          </cell>
          <cell r="N742">
            <v>-90008.98</v>
          </cell>
          <cell r="P742">
            <v>1013192.9099999999</v>
          </cell>
          <cell r="R742">
            <v>698773</v>
          </cell>
          <cell r="T742">
            <v>4.4861089230611473</v>
          </cell>
          <cell r="V742">
            <v>51472</v>
          </cell>
          <cell r="X742">
            <v>-88321.590000000011</v>
          </cell>
          <cell r="Z742">
            <v>5</v>
          </cell>
          <cell r="AB742">
            <v>4416.0795000000007</v>
          </cell>
          <cell r="AD742">
            <v>666339.48950000003</v>
          </cell>
          <cell r="AF742">
            <v>4.4861089230611473</v>
          </cell>
          <cell r="AH742">
            <v>47472</v>
          </cell>
          <cell r="AJ742">
            <v>-90008.98</v>
          </cell>
          <cell r="AL742">
            <v>5</v>
          </cell>
          <cell r="AN742">
            <v>4500.4489999999996</v>
          </cell>
          <cell r="AP742">
            <v>628302.95850000007</v>
          </cell>
        </row>
        <row r="743">
          <cell r="A743" t="str">
            <v>39952Utah</v>
          </cell>
          <cell r="B743" t="str">
            <v>Utah</v>
          </cell>
          <cell r="C743" t="str">
            <v>Utah</v>
          </cell>
          <cell r="D743">
            <v>399.52</v>
          </cell>
          <cell r="E743">
            <v>399.52</v>
          </cell>
          <cell r="F743" t="str">
            <v>Heavy Construction Equipment</v>
          </cell>
          <cell r="H743">
            <v>5988395.7199999997</v>
          </cell>
          <cell r="J743">
            <v>-351435.85000000009</v>
          </cell>
          <cell r="L743">
            <v>5636959.8699999992</v>
          </cell>
          <cell r="N743">
            <v>-224882.39000000007</v>
          </cell>
          <cell r="P743">
            <v>5412077.4799999995</v>
          </cell>
          <cell r="R743">
            <v>2432657</v>
          </cell>
          <cell r="T743">
            <v>3.0797610783351681</v>
          </cell>
          <cell r="V743">
            <v>179017</v>
          </cell>
          <cell r="X743">
            <v>-351435.85000000009</v>
          </cell>
          <cell r="Z743">
            <v>5</v>
          </cell>
          <cell r="AB743">
            <v>17571.792500000003</v>
          </cell>
          <cell r="AD743">
            <v>2277809.9424999999</v>
          </cell>
          <cell r="AF743">
            <v>3.0797610783351681</v>
          </cell>
          <cell r="AH743">
            <v>170142</v>
          </cell>
          <cell r="AJ743">
            <v>-224882.39000000007</v>
          </cell>
          <cell r="AL743">
            <v>5</v>
          </cell>
          <cell r="AN743">
            <v>11244.119500000004</v>
          </cell>
          <cell r="AP743">
            <v>2234313.6719999998</v>
          </cell>
        </row>
        <row r="744">
          <cell r="A744" t="str">
            <v>39960Utah</v>
          </cell>
          <cell r="B744" t="str">
            <v>Utah</v>
          </cell>
          <cell r="C744" t="str">
            <v>Utah</v>
          </cell>
          <cell r="D744">
            <v>399.6</v>
          </cell>
          <cell r="E744">
            <v>399.6</v>
          </cell>
          <cell r="F744" t="str">
            <v>Miscellaneous Equipment</v>
          </cell>
          <cell r="H744">
            <v>2331379.02</v>
          </cell>
          <cell r="J744">
            <v>-213514.59</v>
          </cell>
          <cell r="L744">
            <v>2117864.4300000002</v>
          </cell>
          <cell r="N744">
            <v>-201158.04000000007</v>
          </cell>
          <cell r="P744">
            <v>1916706.3900000001</v>
          </cell>
          <cell r="R744">
            <v>1237403</v>
          </cell>
          <cell r="T744">
            <v>4.9664658726555153</v>
          </cell>
          <cell r="V744">
            <v>110485</v>
          </cell>
          <cell r="X744">
            <v>-213514.59</v>
          </cell>
          <cell r="Z744">
            <v>1</v>
          </cell>
          <cell r="AB744">
            <v>2135.1459</v>
          </cell>
          <cell r="AD744">
            <v>1136508.5558999998</v>
          </cell>
          <cell r="AF744">
            <v>4.9664658726555153</v>
          </cell>
          <cell r="AH744">
            <v>100188</v>
          </cell>
          <cell r="AJ744">
            <v>-201158.04000000007</v>
          </cell>
          <cell r="AL744">
            <v>1</v>
          </cell>
          <cell r="AN744">
            <v>2011.5804000000007</v>
          </cell>
          <cell r="AP744">
            <v>1037550.0962999997</v>
          </cell>
        </row>
        <row r="745">
          <cell r="A745" t="str">
            <v>39961Utah</v>
          </cell>
          <cell r="B745" t="str">
            <v>Utah</v>
          </cell>
          <cell r="C745" t="str">
            <v>Utah</v>
          </cell>
          <cell r="D745">
            <v>399.61</v>
          </cell>
          <cell r="E745">
            <v>399.61</v>
          </cell>
          <cell r="F745" t="str">
            <v>Computer Equipment</v>
          </cell>
          <cell r="H745">
            <v>392405.87</v>
          </cell>
          <cell r="J745">
            <v>-157531.34</v>
          </cell>
          <cell r="L745">
            <v>234874.53</v>
          </cell>
          <cell r="N745">
            <v>-56658.109999999993</v>
          </cell>
          <cell r="P745">
            <v>178216.42</v>
          </cell>
          <cell r="R745">
            <v>353253</v>
          </cell>
          <cell r="T745">
            <v>1.7550807640166213</v>
          </cell>
          <cell r="V745">
            <v>5505</v>
          </cell>
          <cell r="X745">
            <v>-157531.34</v>
          </cell>
          <cell r="Z745">
            <v>0</v>
          </cell>
          <cell r="AB745">
            <v>0</v>
          </cell>
          <cell r="AD745">
            <v>201226.66</v>
          </cell>
          <cell r="AF745">
            <v>1.7550807640166213</v>
          </cell>
          <cell r="AH745">
            <v>3625</v>
          </cell>
          <cell r="AJ745">
            <v>-56658.109999999993</v>
          </cell>
          <cell r="AL745">
            <v>0</v>
          </cell>
          <cell r="AN745">
            <v>0</v>
          </cell>
          <cell r="AP745">
            <v>148193.55000000002</v>
          </cell>
        </row>
        <row r="746">
          <cell r="A746" t="str">
            <v>39970Utah</v>
          </cell>
          <cell r="B746" t="str">
            <v>Utah</v>
          </cell>
          <cell r="C746" t="str">
            <v>Utah</v>
          </cell>
          <cell r="D746">
            <v>399.7</v>
          </cell>
          <cell r="E746">
            <v>399.7</v>
          </cell>
          <cell r="F746" t="str">
            <v>Mine Development</v>
          </cell>
          <cell r="H746">
            <v>38414876.890000001</v>
          </cell>
          <cell r="J746">
            <v>0</v>
          </cell>
          <cell r="L746">
            <v>38414876.890000001</v>
          </cell>
          <cell r="N746">
            <v>0</v>
          </cell>
          <cell r="P746">
            <v>38414876.890000001</v>
          </cell>
          <cell r="R746">
            <v>17773786</v>
          </cell>
          <cell r="T746">
            <v>2.5384343267296816</v>
          </cell>
          <cell r="V746">
            <v>975136</v>
          </cell>
          <cell r="X746">
            <v>0</v>
          </cell>
          <cell r="Z746">
            <v>0</v>
          </cell>
          <cell r="AB746">
            <v>0</v>
          </cell>
          <cell r="AD746">
            <v>18748922</v>
          </cell>
          <cell r="AF746">
            <v>2.5384343267296816</v>
          </cell>
          <cell r="AH746">
            <v>975136</v>
          </cell>
          <cell r="AJ746">
            <v>0</v>
          </cell>
          <cell r="AL746">
            <v>0</v>
          </cell>
          <cell r="AN746">
            <v>0</v>
          </cell>
          <cell r="AP746">
            <v>19724058</v>
          </cell>
        </row>
        <row r="747">
          <cell r="F747" t="str">
            <v>TOTAL UTAH MINING</v>
          </cell>
          <cell r="H747">
            <v>235124849.29000002</v>
          </cell>
          <cell r="J747">
            <v>-18578360.810000002</v>
          </cell>
          <cell r="L747">
            <v>216546488.48000002</v>
          </cell>
          <cell r="N747">
            <v>-12564683.170000002</v>
          </cell>
          <cell r="P747">
            <v>203981805.30999994</v>
          </cell>
          <cell r="R747">
            <v>120358711</v>
          </cell>
          <cell r="V747">
            <v>8145005</v>
          </cell>
          <cell r="X747">
            <v>-18578360.810000002</v>
          </cell>
          <cell r="AB747">
            <v>884605.30330000003</v>
          </cell>
          <cell r="AD747">
            <v>110809960.49329999</v>
          </cell>
          <cell r="AH747">
            <v>7447169</v>
          </cell>
          <cell r="AJ747">
            <v>-12564683.170000002</v>
          </cell>
          <cell r="AN747">
            <v>587490.92480000004</v>
          </cell>
          <cell r="AP747">
            <v>106279937.24810001</v>
          </cell>
        </row>
        <row r="749">
          <cell r="F749" t="str">
            <v>TOTAL ELECTRIC PLANT</v>
          </cell>
          <cell r="H749">
            <v>21091685846.220005</v>
          </cell>
          <cell r="J749">
            <v>-177165799.84000012</v>
          </cell>
          <cell r="L749">
            <v>20914520046.380005</v>
          </cell>
          <cell r="N749">
            <v>-162507860.54000011</v>
          </cell>
          <cell r="P749">
            <v>20752012185.84</v>
          </cell>
          <cell r="R749">
            <v>6811625346</v>
          </cell>
          <cell r="V749">
            <v>539844361</v>
          </cell>
          <cell r="X749">
            <v>-177165799.84000012</v>
          </cell>
          <cell r="AB749">
            <v>-6405065.0900000036</v>
          </cell>
          <cell r="AD749">
            <v>7150478655.5799952</v>
          </cell>
          <cell r="AH749">
            <v>534357663</v>
          </cell>
          <cell r="AJ749">
            <v>-162507860.54000011</v>
          </cell>
          <cell r="AN749">
            <v>-7275381.8122000033</v>
          </cell>
          <cell r="AP749">
            <v>7497632889.7378025</v>
          </cell>
        </row>
        <row r="758">
          <cell r="E758" t="str">
            <v>RECONCILIATION</v>
          </cell>
        </row>
        <row r="760">
          <cell r="E760" t="str">
            <v>Amortization Accounts</v>
          </cell>
        </row>
        <row r="761">
          <cell r="D761">
            <v>390.3</v>
          </cell>
          <cell r="E761" t="str">
            <v>390.30</v>
          </cell>
          <cell r="F761" t="str">
            <v>Structures and Improvements - Panels</v>
          </cell>
          <cell r="H761">
            <v>12769896.23</v>
          </cell>
          <cell r="AH761" t="e">
            <v>#N/A</v>
          </cell>
          <cell r="AJ761" t="e">
            <v>#N/A</v>
          </cell>
        </row>
        <row r="762">
          <cell r="D762">
            <v>391</v>
          </cell>
          <cell r="E762" t="str">
            <v>391.00</v>
          </cell>
          <cell r="F762" t="str">
            <v>Office Furniture</v>
          </cell>
          <cell r="H762">
            <v>20976668.91</v>
          </cell>
          <cell r="AH762" t="e">
            <v>#N/A</v>
          </cell>
          <cell r="AJ762" t="e">
            <v>#N/A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">
          <cell r="A1" t="str">
            <v xml:space="preserve">ACCT GROUP          </v>
          </cell>
          <cell r="B1" t="str">
            <v xml:space="preserve">   LS DATE</v>
          </cell>
          <cell r="C1" t="str">
            <v xml:space="preserve">  LIFE</v>
          </cell>
          <cell r="D1" t="str">
            <v>TP CV</v>
          </cell>
          <cell r="E1" t="str">
            <v xml:space="preserve">          SAL</v>
          </cell>
          <cell r="F1" t="str">
            <v xml:space="preserve">         COST</v>
          </cell>
          <cell r="G1" t="str">
            <v xml:space="preserve">      RESERVE</v>
          </cell>
          <cell r="H1" t="str">
            <v xml:space="preserve">      FUT-ACC</v>
          </cell>
          <cell r="I1" t="str">
            <v xml:space="preserve">       ANNUAL</v>
          </cell>
          <cell r="J1" t="str">
            <v xml:space="preserve">         RATE</v>
          </cell>
          <cell r="K1" t="str">
            <v xml:space="preserve">       REM LF</v>
          </cell>
          <cell r="L1" t="str">
            <v xml:space="preserve">        PR LF</v>
          </cell>
          <cell r="M1" t="str">
            <v xml:space="preserve">        PR CV</v>
          </cell>
          <cell r="N1" t="str">
            <v xml:space="preserve">         FSAL</v>
          </cell>
          <cell r="O1" t="str">
            <v xml:space="preserve">        % RES</v>
          </cell>
          <cell r="P1" t="str">
            <v xml:space="preserve">          AGE</v>
          </cell>
          <cell r="Q1" t="str">
            <v xml:space="preserve">     CALC RES</v>
          </cell>
          <cell r="R1" t="str">
            <v xml:space="preserve">     WHLF ANN</v>
          </cell>
          <cell r="S1" t="str">
            <v xml:space="preserve">      WHLF RT</v>
          </cell>
        </row>
        <row r="2">
          <cell r="A2">
            <v>350.2</v>
          </cell>
          <cell r="B2" t="str">
            <v xml:space="preserve">          </v>
          </cell>
          <cell r="C2">
            <v>75</v>
          </cell>
          <cell r="D2" t="str">
            <v xml:space="preserve">   R4</v>
          </cell>
          <cell r="E2">
            <v>0</v>
          </cell>
          <cell r="F2">
            <v>167178458.81</v>
          </cell>
          <cell r="G2">
            <v>32894221</v>
          </cell>
          <cell r="H2">
            <v>134284238</v>
          </cell>
          <cell r="I2">
            <v>2115671</v>
          </cell>
          <cell r="J2">
            <v>1.27</v>
          </cell>
          <cell r="K2">
            <v>63.5</v>
          </cell>
          <cell r="L2" t="str">
            <v xml:space="preserve">               </v>
          </cell>
          <cell r="M2" t="str">
            <v xml:space="preserve">               </v>
          </cell>
          <cell r="N2" t="str">
            <v xml:space="preserve">               </v>
          </cell>
          <cell r="O2">
            <v>19.7</v>
          </cell>
          <cell r="P2">
            <v>13.2</v>
          </cell>
          <cell r="Q2">
            <v>28578366</v>
          </cell>
          <cell r="R2">
            <v>2223474</v>
          </cell>
          <cell r="S2">
            <v>1.33</v>
          </cell>
        </row>
        <row r="3">
          <cell r="A3">
            <v>352</v>
          </cell>
          <cell r="B3" t="str">
            <v xml:space="preserve">          </v>
          </cell>
          <cell r="C3">
            <v>75</v>
          </cell>
          <cell r="D3" t="str">
            <v xml:space="preserve"> R2.5</v>
          </cell>
          <cell r="E3">
            <v>-10</v>
          </cell>
          <cell r="F3">
            <v>176270707.69999999</v>
          </cell>
          <cell r="G3">
            <v>27267672</v>
          </cell>
          <cell r="H3">
            <v>166630106</v>
          </cell>
          <cell r="I3">
            <v>2510457</v>
          </cell>
          <cell r="J3">
            <v>1.42</v>
          </cell>
          <cell r="K3">
            <v>66.400000000000006</v>
          </cell>
          <cell r="L3" t="str">
            <v xml:space="preserve">               </v>
          </cell>
          <cell r="M3" t="str">
            <v xml:space="preserve">               </v>
          </cell>
          <cell r="N3" t="str">
            <v xml:space="preserve">               </v>
          </cell>
          <cell r="O3">
            <v>15.5</v>
          </cell>
          <cell r="P3">
            <v>10.199999999999999</v>
          </cell>
          <cell r="Q3">
            <v>23690043</v>
          </cell>
          <cell r="R3">
            <v>2578840</v>
          </cell>
          <cell r="S3">
            <v>1.46</v>
          </cell>
        </row>
        <row r="4">
          <cell r="A4">
            <v>353</v>
          </cell>
          <cell r="B4" t="str">
            <v xml:space="preserve">          </v>
          </cell>
          <cell r="C4">
            <v>58</v>
          </cell>
          <cell r="D4" t="str">
            <v xml:space="preserve">   S0</v>
          </cell>
          <cell r="E4">
            <v>-5</v>
          </cell>
          <cell r="F4">
            <v>1752348598.2</v>
          </cell>
          <cell r="G4">
            <v>344667485.64999998</v>
          </cell>
          <cell r="H4">
            <v>1495298542</v>
          </cell>
          <cell r="I4">
            <v>30551519</v>
          </cell>
          <cell r="J4">
            <v>1.74</v>
          </cell>
          <cell r="K4">
            <v>48.9</v>
          </cell>
          <cell r="L4" t="str">
            <v xml:space="preserve">               </v>
          </cell>
          <cell r="M4" t="str">
            <v xml:space="preserve">               </v>
          </cell>
          <cell r="N4" t="str">
            <v xml:space="preserve">               </v>
          </cell>
          <cell r="O4">
            <v>19.7</v>
          </cell>
          <cell r="P4">
            <v>12.7</v>
          </cell>
          <cell r="Q4">
            <v>299445718</v>
          </cell>
          <cell r="R4">
            <v>31647416</v>
          </cell>
          <cell r="S4">
            <v>1.81</v>
          </cell>
        </row>
        <row r="5">
          <cell r="A5">
            <v>354</v>
          </cell>
          <cell r="B5" t="str">
            <v xml:space="preserve">          </v>
          </cell>
          <cell r="C5">
            <v>68</v>
          </cell>
          <cell r="D5" t="str">
            <v xml:space="preserve">   R4</v>
          </cell>
          <cell r="E5">
            <v>-10</v>
          </cell>
          <cell r="F5">
            <v>999134396.80999994</v>
          </cell>
          <cell r="G5">
            <v>245622436</v>
          </cell>
          <cell r="H5">
            <v>853425400</v>
          </cell>
          <cell r="I5">
            <v>15322481</v>
          </cell>
          <cell r="J5">
            <v>1.53</v>
          </cell>
          <cell r="K5">
            <v>55.7</v>
          </cell>
          <cell r="L5" t="str">
            <v xml:space="preserve">               </v>
          </cell>
          <cell r="M5" t="str">
            <v xml:space="preserve">               </v>
          </cell>
          <cell r="N5" t="str">
            <v xml:space="preserve">               </v>
          </cell>
          <cell r="O5">
            <v>24.6</v>
          </cell>
          <cell r="P5">
            <v>13.5</v>
          </cell>
          <cell r="Q5">
            <v>213395779</v>
          </cell>
          <cell r="R5">
            <v>16156003</v>
          </cell>
          <cell r="S5">
            <v>1.62</v>
          </cell>
        </row>
        <row r="6">
          <cell r="A6">
            <v>355</v>
          </cell>
          <cell r="B6" t="str">
            <v xml:space="preserve">          </v>
          </cell>
          <cell r="C6">
            <v>60</v>
          </cell>
          <cell r="D6" t="str">
            <v xml:space="preserve">   R2</v>
          </cell>
          <cell r="E6">
            <v>-40</v>
          </cell>
          <cell r="F6">
            <v>682627069.52999997</v>
          </cell>
          <cell r="G6">
            <v>269941053</v>
          </cell>
          <cell r="H6">
            <v>685736844</v>
          </cell>
          <cell r="I6">
            <v>14875167</v>
          </cell>
          <cell r="J6">
            <v>2.1800000000000002</v>
          </cell>
          <cell r="K6">
            <v>46.1</v>
          </cell>
          <cell r="L6" t="str">
            <v xml:space="preserve">               </v>
          </cell>
          <cell r="M6" t="str">
            <v xml:space="preserve">               </v>
          </cell>
          <cell r="N6" t="str">
            <v xml:space="preserve">               </v>
          </cell>
          <cell r="O6">
            <v>39.5</v>
          </cell>
          <cell r="P6">
            <v>17.7</v>
          </cell>
          <cell r="Q6">
            <v>234523695</v>
          </cell>
          <cell r="R6">
            <v>15959821</v>
          </cell>
          <cell r="S6">
            <v>2.34</v>
          </cell>
        </row>
        <row r="7">
          <cell r="A7">
            <v>356</v>
          </cell>
          <cell r="B7" t="str">
            <v xml:space="preserve">          </v>
          </cell>
          <cell r="C7">
            <v>63</v>
          </cell>
          <cell r="D7" t="str">
            <v xml:space="preserve">   R3</v>
          </cell>
          <cell r="E7">
            <v>-30</v>
          </cell>
          <cell r="F7">
            <v>920382840.80999994</v>
          </cell>
          <cell r="G7">
            <v>401810096</v>
          </cell>
          <cell r="H7">
            <v>794687597</v>
          </cell>
          <cell r="I7">
            <v>17290805</v>
          </cell>
          <cell r="J7">
            <v>1.88</v>
          </cell>
          <cell r="K7">
            <v>46</v>
          </cell>
          <cell r="L7" t="str">
            <v xml:space="preserve">               </v>
          </cell>
          <cell r="M7" t="str">
            <v xml:space="preserve">               </v>
          </cell>
          <cell r="N7" t="str">
            <v xml:space="preserve">               </v>
          </cell>
          <cell r="O7">
            <v>43.7</v>
          </cell>
          <cell r="P7">
            <v>20</v>
          </cell>
          <cell r="Q7">
            <v>349090986</v>
          </cell>
          <cell r="R7">
            <v>19024313</v>
          </cell>
          <cell r="S7">
            <v>2.0699999999999998</v>
          </cell>
        </row>
        <row r="8">
          <cell r="A8">
            <v>357</v>
          </cell>
          <cell r="B8" t="str">
            <v xml:space="preserve">          </v>
          </cell>
          <cell r="C8">
            <v>60</v>
          </cell>
          <cell r="D8" t="str">
            <v xml:space="preserve">   R2</v>
          </cell>
          <cell r="E8">
            <v>0</v>
          </cell>
          <cell r="F8">
            <v>3327627.05</v>
          </cell>
          <cell r="G8">
            <v>751093</v>
          </cell>
          <cell r="H8">
            <v>2576534</v>
          </cell>
          <cell r="I8">
            <v>53109</v>
          </cell>
          <cell r="J8">
            <v>1.6</v>
          </cell>
          <cell r="K8">
            <v>48.5</v>
          </cell>
          <cell r="L8" t="str">
            <v xml:space="preserve">               </v>
          </cell>
          <cell r="M8" t="str">
            <v xml:space="preserve">               </v>
          </cell>
          <cell r="N8" t="str">
            <v xml:space="preserve">               </v>
          </cell>
          <cell r="O8">
            <v>22.6</v>
          </cell>
          <cell r="P8">
            <v>13.7</v>
          </cell>
          <cell r="Q8">
            <v>652547</v>
          </cell>
          <cell r="R8">
            <v>55571</v>
          </cell>
          <cell r="S8">
            <v>1.67</v>
          </cell>
        </row>
        <row r="9">
          <cell r="A9">
            <v>358</v>
          </cell>
          <cell r="B9" t="str">
            <v xml:space="preserve">          </v>
          </cell>
          <cell r="C9">
            <v>60</v>
          </cell>
          <cell r="D9" t="str">
            <v xml:space="preserve">   R2</v>
          </cell>
          <cell r="E9">
            <v>-5</v>
          </cell>
          <cell r="F9">
            <v>7499459.6799999997</v>
          </cell>
          <cell r="G9">
            <v>1881007</v>
          </cell>
          <cell r="H9">
            <v>5993426</v>
          </cell>
          <cell r="I9">
            <v>124453</v>
          </cell>
          <cell r="J9">
            <v>1.66</v>
          </cell>
          <cell r="K9">
            <v>48.2</v>
          </cell>
          <cell r="L9" t="str">
            <v xml:space="preserve">               </v>
          </cell>
          <cell r="M9" t="str">
            <v xml:space="preserve">               </v>
          </cell>
          <cell r="N9" t="str">
            <v xml:space="preserve">               </v>
          </cell>
          <cell r="O9">
            <v>25.1</v>
          </cell>
          <cell r="P9">
            <v>14.8</v>
          </cell>
          <cell r="Q9">
            <v>1634211</v>
          </cell>
          <cell r="R9">
            <v>131503</v>
          </cell>
          <cell r="S9">
            <v>1.75</v>
          </cell>
        </row>
        <row r="10">
          <cell r="A10">
            <v>359</v>
          </cell>
          <cell r="B10" t="str">
            <v xml:space="preserve">          </v>
          </cell>
          <cell r="C10">
            <v>70</v>
          </cell>
          <cell r="D10" t="str">
            <v xml:space="preserve">   R5</v>
          </cell>
          <cell r="E10">
            <v>0</v>
          </cell>
          <cell r="F10">
            <v>11912914.77</v>
          </cell>
          <cell r="G10">
            <v>4159086</v>
          </cell>
          <cell r="H10">
            <v>7753829</v>
          </cell>
          <cell r="I10">
            <v>156986</v>
          </cell>
          <cell r="J10">
            <v>1.32</v>
          </cell>
          <cell r="K10">
            <v>49.4</v>
          </cell>
          <cell r="L10" t="str">
            <v xml:space="preserve">               </v>
          </cell>
          <cell r="M10" t="str">
            <v xml:space="preserve">               </v>
          </cell>
          <cell r="N10" t="str">
            <v xml:space="preserve">               </v>
          </cell>
          <cell r="O10">
            <v>34.9</v>
          </cell>
          <cell r="P10">
            <v>21.3</v>
          </cell>
          <cell r="Q10">
            <v>3613397</v>
          </cell>
          <cell r="R10">
            <v>170355</v>
          </cell>
          <cell r="S10">
            <v>1.43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Oregon Settlement"/>
      <sheetName val="California"/>
      <sheetName val="Idaho"/>
      <sheetName val="Oregon Settlement - Comparison"/>
      <sheetName val="Oregon"/>
      <sheetName val="Utah"/>
      <sheetName val="Washington"/>
      <sheetName val="Wyoming"/>
      <sheetName val="AZ,CO,MT"/>
      <sheetName val="Prod_Trans"/>
      <sheetName val="OregonAccel"/>
      <sheetName val="Controls"/>
      <sheetName val="Reserve"/>
      <sheetName val="Oregon Reserve"/>
      <sheetName val="Controls2013"/>
      <sheetName val="Controls2013 Oregon Acc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8">
          <cell r="F8" t="str">
            <v>ACCOUNT</v>
          </cell>
          <cell r="H8">
            <v>40908</v>
          </cell>
          <cell r="J8" t="str">
            <v>RETIREMENTS</v>
          </cell>
          <cell r="L8">
            <v>41274</v>
          </cell>
          <cell r="N8" t="str">
            <v>RETIREMENTS</v>
          </cell>
          <cell r="P8">
            <v>41639</v>
          </cell>
          <cell r="R8">
            <v>40908</v>
          </cell>
          <cell r="T8" t="str">
            <v>RATE</v>
          </cell>
          <cell r="V8" t="str">
            <v>AMOUNT</v>
          </cell>
          <cell r="X8" t="str">
            <v>RETIREMENTS</v>
          </cell>
          <cell r="Z8" t="str">
            <v>PCT</v>
          </cell>
          <cell r="AB8" t="str">
            <v>AMOUNT</v>
          </cell>
          <cell r="AD8">
            <v>41274</v>
          </cell>
          <cell r="AF8" t="str">
            <v>RATE</v>
          </cell>
          <cell r="AH8" t="str">
            <v>AMOUNT</v>
          </cell>
          <cell r="AJ8" t="str">
            <v>RETIREMENTS</v>
          </cell>
          <cell r="AL8" t="str">
            <v>PCT</v>
          </cell>
          <cell r="AN8" t="str">
            <v>AMOUNT</v>
          </cell>
          <cell r="AP8">
            <v>41274</v>
          </cell>
        </row>
        <row r="9">
          <cell r="F9">
            <v>-1</v>
          </cell>
          <cell r="H9">
            <v>-2</v>
          </cell>
          <cell r="J9">
            <v>-3</v>
          </cell>
          <cell r="L9" t="str">
            <v>(4)=(2)+(3)</v>
          </cell>
          <cell r="N9">
            <v>-5</v>
          </cell>
          <cell r="P9" t="str">
            <v>(6)=(4)+(5)</v>
          </cell>
          <cell r="R9">
            <v>-7</v>
          </cell>
          <cell r="T9">
            <v>-8</v>
          </cell>
          <cell r="V9">
            <v>-9</v>
          </cell>
          <cell r="X9">
            <v>-10</v>
          </cell>
          <cell r="AD9" t="str">
            <v>(11)=(7)+(9)+(10)</v>
          </cell>
          <cell r="AF9">
            <v>-12</v>
          </cell>
          <cell r="AH9">
            <v>-13</v>
          </cell>
          <cell r="AJ9">
            <v>-14</v>
          </cell>
          <cell r="AP9" t="str">
            <v>(15)=(11)+(13)+(14)</v>
          </cell>
        </row>
        <row r="11">
          <cell r="B11" t="str">
            <v>Location</v>
          </cell>
          <cell r="E11" t="str">
            <v>STEAM PRODUCTION PLANT</v>
          </cell>
        </row>
        <row r="13">
          <cell r="F13" t="str">
            <v>BLUNDELL</v>
          </cell>
        </row>
        <row r="14">
          <cell r="A14" t="str">
            <v xml:space="preserve">310.20 0181         </v>
          </cell>
          <cell r="B14">
            <v>181</v>
          </cell>
          <cell r="C14" t="str">
            <v>ProdTrans</v>
          </cell>
          <cell r="D14" t="str">
            <v xml:space="preserve">310.20 0181         </v>
          </cell>
          <cell r="E14">
            <v>310.2</v>
          </cell>
          <cell r="F14" t="str">
            <v>Land Rights</v>
          </cell>
          <cell r="H14">
            <v>35883106.869999997</v>
          </cell>
          <cell r="J14">
            <v>0</v>
          </cell>
          <cell r="L14">
            <v>35883106.869999997</v>
          </cell>
          <cell r="N14">
            <v>0</v>
          </cell>
          <cell r="P14">
            <v>35883106.869999997</v>
          </cell>
          <cell r="R14">
            <v>18954981</v>
          </cell>
          <cell r="T14">
            <v>2.27</v>
          </cell>
          <cell r="V14">
            <v>814547</v>
          </cell>
          <cell r="X14">
            <v>0</v>
          </cell>
          <cell r="Z14">
            <v>0</v>
          </cell>
          <cell r="AB14">
            <v>0</v>
          </cell>
          <cell r="AD14">
            <v>19769528</v>
          </cell>
          <cell r="AF14">
            <v>2.27</v>
          </cell>
          <cell r="AH14">
            <v>814547</v>
          </cell>
          <cell r="AJ14">
            <v>0</v>
          </cell>
          <cell r="AL14">
            <v>0</v>
          </cell>
          <cell r="AN14">
            <v>0</v>
          </cell>
          <cell r="AP14">
            <v>20584075</v>
          </cell>
        </row>
        <row r="15">
          <cell r="A15" t="str">
            <v xml:space="preserve">311.00 0181         </v>
          </cell>
          <cell r="B15">
            <v>181</v>
          </cell>
          <cell r="C15" t="str">
            <v>ProdTrans</v>
          </cell>
          <cell r="D15" t="str">
            <v xml:space="preserve">311.00 0181         </v>
          </cell>
          <cell r="E15">
            <v>311</v>
          </cell>
          <cell r="F15" t="str">
            <v>Structures and Improvements</v>
          </cell>
          <cell r="H15">
            <v>8026576.1799999997</v>
          </cell>
          <cell r="J15">
            <v>-19101.739999999998</v>
          </cell>
          <cell r="L15">
            <v>8007474.4399999995</v>
          </cell>
          <cell r="N15">
            <v>-19707.560000000001</v>
          </cell>
          <cell r="P15">
            <v>7987766.8799999999</v>
          </cell>
          <cell r="R15">
            <v>4056001</v>
          </cell>
          <cell r="T15">
            <v>1.69</v>
          </cell>
          <cell r="V15">
            <v>135488</v>
          </cell>
          <cell r="X15">
            <v>-19101.739999999998</v>
          </cell>
          <cell r="Z15">
            <v>-30</v>
          </cell>
          <cell r="AB15">
            <v>-5730.5219999999999</v>
          </cell>
          <cell r="AD15">
            <v>4166656.7379999999</v>
          </cell>
          <cell r="AF15">
            <v>1.69</v>
          </cell>
          <cell r="AH15">
            <v>135160</v>
          </cell>
          <cell r="AJ15">
            <v>-19707.560000000001</v>
          </cell>
          <cell r="AL15">
            <v>-30</v>
          </cell>
          <cell r="AN15">
            <v>-5912.268</v>
          </cell>
          <cell r="AP15">
            <v>4276196.91</v>
          </cell>
        </row>
        <row r="16">
          <cell r="A16" t="str">
            <v xml:space="preserve">312.00 0181         </v>
          </cell>
          <cell r="B16">
            <v>181</v>
          </cell>
          <cell r="C16" t="str">
            <v>ProdTrans</v>
          </cell>
          <cell r="D16" t="str">
            <v xml:space="preserve">312.00 0181         </v>
          </cell>
          <cell r="E16">
            <v>312</v>
          </cell>
          <cell r="F16" t="str">
            <v>Boiler Plant Equipment</v>
          </cell>
          <cell r="H16">
            <v>28217346.91</v>
          </cell>
          <cell r="J16">
            <v>-224670.18</v>
          </cell>
          <cell r="L16">
            <v>27992676.73</v>
          </cell>
          <cell r="N16">
            <v>-234822.98999999996</v>
          </cell>
          <cell r="P16">
            <v>27757853.740000002</v>
          </cell>
          <cell r="R16">
            <v>12572148</v>
          </cell>
          <cell r="T16">
            <v>3.14</v>
          </cell>
          <cell r="V16">
            <v>882497</v>
          </cell>
          <cell r="X16">
            <v>-224670.18</v>
          </cell>
          <cell r="Z16">
            <v>-10</v>
          </cell>
          <cell r="AB16">
            <v>-22467.017999999996</v>
          </cell>
          <cell r="AD16">
            <v>13207507.802000001</v>
          </cell>
          <cell r="AF16">
            <v>3.14</v>
          </cell>
          <cell r="AH16">
            <v>875283</v>
          </cell>
          <cell r="AJ16">
            <v>-234822.98999999996</v>
          </cell>
          <cell r="AL16">
            <v>-10</v>
          </cell>
          <cell r="AN16">
            <v>-23482.298999999995</v>
          </cell>
          <cell r="AP16">
            <v>13824485.513</v>
          </cell>
        </row>
        <row r="17">
          <cell r="A17" t="str">
            <v xml:space="preserve">314.00 0181         </v>
          </cell>
          <cell r="B17">
            <v>181</v>
          </cell>
          <cell r="C17" t="str">
            <v>ProdTrans</v>
          </cell>
          <cell r="D17" t="str">
            <v xml:space="preserve">314.00 0181         </v>
          </cell>
          <cell r="E17">
            <v>314</v>
          </cell>
          <cell r="F17" t="str">
            <v>Turbogenerator Units</v>
          </cell>
          <cell r="H17">
            <v>32037766.34</v>
          </cell>
          <cell r="J17">
            <v>-236289.24000000005</v>
          </cell>
          <cell r="L17">
            <v>31801477.100000001</v>
          </cell>
          <cell r="N17">
            <v>-248067.71999999994</v>
          </cell>
          <cell r="P17">
            <v>31553409.380000003</v>
          </cell>
          <cell r="R17">
            <v>11896784</v>
          </cell>
          <cell r="T17">
            <v>2.12</v>
          </cell>
          <cell r="V17">
            <v>676696</v>
          </cell>
          <cell r="X17">
            <v>-236289.24000000005</v>
          </cell>
          <cell r="Z17">
            <v>-15</v>
          </cell>
          <cell r="AB17">
            <v>-35443.386000000006</v>
          </cell>
          <cell r="AD17">
            <v>12301747.374</v>
          </cell>
          <cell r="AF17">
            <v>2.12</v>
          </cell>
          <cell r="AH17">
            <v>671562</v>
          </cell>
          <cell r="AJ17">
            <v>-248067.71999999994</v>
          </cell>
          <cell r="AL17">
            <v>-15</v>
          </cell>
          <cell r="AN17">
            <v>-37210.157999999996</v>
          </cell>
          <cell r="AP17">
            <v>12688031.495999999</v>
          </cell>
        </row>
        <row r="18">
          <cell r="A18" t="str">
            <v xml:space="preserve">315.00 0181         </v>
          </cell>
          <cell r="B18">
            <v>181</v>
          </cell>
          <cell r="C18" t="str">
            <v>ProdTrans</v>
          </cell>
          <cell r="D18" t="str">
            <v xml:space="preserve">315.00 0181         </v>
          </cell>
          <cell r="E18">
            <v>315</v>
          </cell>
          <cell r="F18" t="str">
            <v>Accessory Electric Equipment</v>
          </cell>
          <cell r="H18">
            <v>7501209.7300000004</v>
          </cell>
          <cell r="J18">
            <v>-16803.150000000005</v>
          </cell>
          <cell r="L18">
            <v>7484406.5800000001</v>
          </cell>
          <cell r="N18">
            <v>-17696.71</v>
          </cell>
          <cell r="P18">
            <v>7466709.8700000001</v>
          </cell>
          <cell r="R18">
            <v>3310874</v>
          </cell>
          <cell r="T18">
            <v>1.61</v>
          </cell>
          <cell r="V18">
            <v>120634</v>
          </cell>
          <cell r="X18">
            <v>-16803.150000000005</v>
          </cell>
          <cell r="Z18">
            <v>-10</v>
          </cell>
          <cell r="AB18">
            <v>-1680.3150000000005</v>
          </cell>
          <cell r="AD18">
            <v>3413024.5350000001</v>
          </cell>
          <cell r="AF18">
            <v>1.61</v>
          </cell>
          <cell r="AH18">
            <v>120356</v>
          </cell>
          <cell r="AJ18">
            <v>-17696.71</v>
          </cell>
          <cell r="AL18">
            <v>-10</v>
          </cell>
          <cell r="AN18">
            <v>-1769.6709999999998</v>
          </cell>
          <cell r="AP18">
            <v>3513914.1540000001</v>
          </cell>
        </row>
        <row r="19">
          <cell r="A19" t="str">
            <v xml:space="preserve">316.00 0181         </v>
          </cell>
          <cell r="B19">
            <v>181</v>
          </cell>
          <cell r="C19" t="str">
            <v>ProdTrans</v>
          </cell>
          <cell r="D19" t="str">
            <v xml:space="preserve">316.00 0181         </v>
          </cell>
          <cell r="E19">
            <v>316</v>
          </cell>
          <cell r="F19" t="str">
            <v>Miscellaneous Power Plant Equipment</v>
          </cell>
          <cell r="H19">
            <v>1241261.6299999999</v>
          </cell>
          <cell r="J19">
            <v>-20004.310000000001</v>
          </cell>
          <cell r="L19">
            <v>1221257.3199999998</v>
          </cell>
          <cell r="N19">
            <v>-20004.310000000001</v>
          </cell>
          <cell r="P19">
            <v>1201253.0099999998</v>
          </cell>
          <cell r="R19">
            <v>447831</v>
          </cell>
          <cell r="T19">
            <v>1.96</v>
          </cell>
          <cell r="V19">
            <v>24133</v>
          </cell>
          <cell r="X19">
            <v>-20004.310000000001</v>
          </cell>
          <cell r="Z19">
            <v>-10</v>
          </cell>
          <cell r="AB19">
            <v>-2000.431</v>
          </cell>
          <cell r="AD19">
            <v>449959.25900000002</v>
          </cell>
          <cell r="AF19">
            <v>1.96</v>
          </cell>
          <cell r="AH19">
            <v>23741</v>
          </cell>
          <cell r="AJ19">
            <v>-20004.310000000001</v>
          </cell>
          <cell r="AL19">
            <v>-10</v>
          </cell>
          <cell r="AN19">
            <v>-2000.431</v>
          </cell>
          <cell r="AP19">
            <v>451695.51800000004</v>
          </cell>
        </row>
        <row r="20">
          <cell r="A20">
            <v>0</v>
          </cell>
          <cell r="F20" t="str">
            <v>TOTAL BLUNDELL</v>
          </cell>
          <cell r="H20">
            <v>112907267.66</v>
          </cell>
          <cell r="J20">
            <v>-516868.62000000005</v>
          </cell>
          <cell r="L20">
            <v>112390399.03999998</v>
          </cell>
          <cell r="N20">
            <v>-540299.28999999992</v>
          </cell>
          <cell r="P20">
            <v>111850099.75000001</v>
          </cell>
          <cell r="R20">
            <v>51238619</v>
          </cell>
          <cell r="V20">
            <v>2653995</v>
          </cell>
          <cell r="X20">
            <v>-516868.62000000005</v>
          </cell>
          <cell r="AB20">
            <v>-67321.672000000006</v>
          </cell>
          <cell r="AD20">
            <v>53308423.708000004</v>
          </cell>
          <cell r="AH20">
            <v>2640649</v>
          </cell>
          <cell r="AJ20">
            <v>-540299.28999999992</v>
          </cell>
          <cell r="AN20">
            <v>-70374.82699999999</v>
          </cell>
          <cell r="AP20">
            <v>55338398.590999998</v>
          </cell>
        </row>
        <row r="21">
          <cell r="A21">
            <v>0</v>
          </cell>
        </row>
        <row r="22">
          <cell r="A22">
            <v>0</v>
          </cell>
          <cell r="F22" t="str">
            <v>CARBON</v>
          </cell>
        </row>
        <row r="23">
          <cell r="A23" t="str">
            <v xml:space="preserve">311.00 0101         </v>
          </cell>
          <cell r="B23">
            <v>101</v>
          </cell>
          <cell r="C23" t="str">
            <v>ProdTrans</v>
          </cell>
          <cell r="D23" t="str">
            <v xml:space="preserve">311.00 0101         </v>
          </cell>
          <cell r="E23">
            <v>311</v>
          </cell>
          <cell r="F23" t="str">
            <v>Structures and Improvements</v>
          </cell>
          <cell r="H23">
            <v>15364075.57</v>
          </cell>
          <cell r="J23">
            <v>-50484.289999999979</v>
          </cell>
          <cell r="L23">
            <v>15313591.280000001</v>
          </cell>
          <cell r="N23">
            <v>-51969.62</v>
          </cell>
          <cell r="P23">
            <v>15261621.660000002</v>
          </cell>
          <cell r="R23">
            <v>9043571</v>
          </cell>
          <cell r="T23">
            <v>2.5499999999999998</v>
          </cell>
          <cell r="V23">
            <v>391140</v>
          </cell>
          <cell r="X23">
            <v>-50484.289999999979</v>
          </cell>
          <cell r="Z23">
            <v>-30</v>
          </cell>
          <cell r="AB23">
            <v>-15145.286999999993</v>
          </cell>
          <cell r="AD23">
            <v>9369081.4230000004</v>
          </cell>
          <cell r="AF23">
            <v>2.5499999999999998</v>
          </cell>
          <cell r="AH23">
            <v>389834</v>
          </cell>
          <cell r="AJ23">
            <v>-51969.62</v>
          </cell>
          <cell r="AL23">
            <v>-30</v>
          </cell>
          <cell r="AN23">
            <v>-15590.886</v>
          </cell>
          <cell r="AP23">
            <v>9691354.9170000013</v>
          </cell>
        </row>
        <row r="24">
          <cell r="A24" t="str">
            <v xml:space="preserve">312.00 0101         </v>
          </cell>
          <cell r="B24">
            <v>101</v>
          </cell>
          <cell r="C24" t="str">
            <v>ProdTrans</v>
          </cell>
          <cell r="D24" t="str">
            <v xml:space="preserve">312.00 0101         </v>
          </cell>
          <cell r="E24">
            <v>312</v>
          </cell>
          <cell r="F24" t="str">
            <v>Boiler Plant Equipment</v>
          </cell>
          <cell r="H24">
            <v>68831424.890000001</v>
          </cell>
          <cell r="J24">
            <v>-525222.25999999989</v>
          </cell>
          <cell r="L24">
            <v>68306202.629999995</v>
          </cell>
          <cell r="N24">
            <v>-542397.47000000009</v>
          </cell>
          <cell r="P24">
            <v>67763805.159999996</v>
          </cell>
          <cell r="R24">
            <v>36934687</v>
          </cell>
          <cell r="T24">
            <v>3.25</v>
          </cell>
          <cell r="V24">
            <v>2228486</v>
          </cell>
          <cell r="X24">
            <v>-525222.25999999989</v>
          </cell>
          <cell r="Z24">
            <v>-10</v>
          </cell>
          <cell r="AB24">
            <v>-52522.225999999988</v>
          </cell>
          <cell r="AD24">
            <v>38585428.513999999</v>
          </cell>
          <cell r="AF24">
            <v>3.25</v>
          </cell>
          <cell r="AH24">
            <v>2211138</v>
          </cell>
          <cell r="AJ24">
            <v>-542397.47000000009</v>
          </cell>
          <cell r="AL24">
            <v>-10</v>
          </cell>
          <cell r="AN24">
            <v>-54239.74700000001</v>
          </cell>
          <cell r="AP24">
            <v>40199929.296999998</v>
          </cell>
        </row>
        <row r="25">
          <cell r="A25" t="str">
            <v xml:space="preserve">314.00 0101         </v>
          </cell>
          <cell r="B25">
            <v>101</v>
          </cell>
          <cell r="C25" t="str">
            <v>ProdTrans</v>
          </cell>
          <cell r="D25" t="str">
            <v xml:space="preserve">314.00 0101         </v>
          </cell>
          <cell r="E25">
            <v>314</v>
          </cell>
          <cell r="F25" t="str">
            <v>Turbogenerator Units</v>
          </cell>
          <cell r="H25">
            <v>28351048.870000001</v>
          </cell>
          <cell r="J25">
            <v>-254299.33999999994</v>
          </cell>
          <cell r="L25">
            <v>28096749.530000001</v>
          </cell>
          <cell r="N25">
            <v>-261850.21000000005</v>
          </cell>
          <cell r="P25">
            <v>27834899.32</v>
          </cell>
          <cell r="R25">
            <v>14895098</v>
          </cell>
          <cell r="T25">
            <v>3</v>
          </cell>
          <cell r="V25">
            <v>846717</v>
          </cell>
          <cell r="X25">
            <v>-254299.33999999994</v>
          </cell>
          <cell r="Z25">
            <v>-15</v>
          </cell>
          <cell r="AB25">
            <v>-38144.900999999991</v>
          </cell>
          <cell r="AD25">
            <v>15449370.759</v>
          </cell>
          <cell r="AF25">
            <v>3</v>
          </cell>
          <cell r="AH25">
            <v>838975</v>
          </cell>
          <cell r="AJ25">
            <v>-261850.21000000005</v>
          </cell>
          <cell r="AL25">
            <v>-15</v>
          </cell>
          <cell r="AN25">
            <v>-39277.531500000012</v>
          </cell>
          <cell r="AP25">
            <v>15987218.017499998</v>
          </cell>
        </row>
        <row r="26">
          <cell r="A26" t="str">
            <v xml:space="preserve">315.00 0101         </v>
          </cell>
          <cell r="B26">
            <v>101</v>
          </cell>
          <cell r="C26" t="str">
            <v>ProdTrans</v>
          </cell>
          <cell r="D26" t="str">
            <v xml:space="preserve">315.00 0101         </v>
          </cell>
          <cell r="E26">
            <v>315</v>
          </cell>
          <cell r="F26" t="str">
            <v>Accessory Electric Equipment</v>
          </cell>
          <cell r="H26">
            <v>6218094.1699999999</v>
          </cell>
          <cell r="J26">
            <v>-27291.839999999993</v>
          </cell>
          <cell r="L26">
            <v>6190802.3300000001</v>
          </cell>
          <cell r="N26">
            <v>-28451.760000000002</v>
          </cell>
          <cell r="P26">
            <v>6162350.5700000003</v>
          </cell>
          <cell r="R26">
            <v>3254763</v>
          </cell>
          <cell r="T26">
            <v>2.31</v>
          </cell>
          <cell r="V26">
            <v>143323</v>
          </cell>
          <cell r="X26">
            <v>-27291.839999999993</v>
          </cell>
          <cell r="Z26">
            <v>-10</v>
          </cell>
          <cell r="AB26">
            <v>-2729.1839999999993</v>
          </cell>
          <cell r="AD26">
            <v>3368064.9760000003</v>
          </cell>
          <cell r="AF26">
            <v>2.31</v>
          </cell>
          <cell r="AH26">
            <v>142679</v>
          </cell>
          <cell r="AJ26">
            <v>-28451.760000000002</v>
          </cell>
          <cell r="AL26">
            <v>-10</v>
          </cell>
          <cell r="AN26">
            <v>-2845.1760000000004</v>
          </cell>
          <cell r="AP26">
            <v>3479447.0400000005</v>
          </cell>
        </row>
        <row r="27">
          <cell r="A27" t="str">
            <v xml:space="preserve">316.00 0101         </v>
          </cell>
          <cell r="B27">
            <v>101</v>
          </cell>
          <cell r="C27" t="str">
            <v>ProdTrans</v>
          </cell>
          <cell r="D27" t="str">
            <v xml:space="preserve">316.00 0101         </v>
          </cell>
          <cell r="E27">
            <v>316</v>
          </cell>
          <cell r="F27" t="str">
            <v>Miscellaneous Power Plant Equipment</v>
          </cell>
          <cell r="H27">
            <v>809545.62</v>
          </cell>
          <cell r="J27">
            <v>-12006.87</v>
          </cell>
          <cell r="L27">
            <v>797538.75</v>
          </cell>
          <cell r="N27">
            <v>-12006.85</v>
          </cell>
          <cell r="P27">
            <v>785531.9</v>
          </cell>
          <cell r="R27">
            <v>313789</v>
          </cell>
          <cell r="T27">
            <v>2.58</v>
          </cell>
          <cell r="V27">
            <v>20731</v>
          </cell>
          <cell r="X27">
            <v>-12006.87</v>
          </cell>
          <cell r="Z27">
            <v>-10</v>
          </cell>
          <cell r="AB27">
            <v>-1200.6870000000001</v>
          </cell>
          <cell r="AD27">
            <v>321312.44300000003</v>
          </cell>
          <cell r="AF27">
            <v>2.58</v>
          </cell>
          <cell r="AH27">
            <v>20422</v>
          </cell>
          <cell r="AJ27">
            <v>-12006.85</v>
          </cell>
          <cell r="AL27">
            <v>-10</v>
          </cell>
          <cell r="AN27">
            <v>-1200.6849999999999</v>
          </cell>
          <cell r="AP27">
            <v>328526.90800000005</v>
          </cell>
        </row>
        <row r="28">
          <cell r="A28">
            <v>0</v>
          </cell>
          <cell r="F28" t="str">
            <v>TOTAL CARBON</v>
          </cell>
          <cell r="H28">
            <v>119574189.12000002</v>
          </cell>
          <cell r="J28">
            <v>-869304.59999999974</v>
          </cell>
          <cell r="L28">
            <v>118704884.52</v>
          </cell>
          <cell r="N28">
            <v>-896675.91000000015</v>
          </cell>
          <cell r="P28">
            <v>117808208.60999998</v>
          </cell>
          <cell r="R28">
            <v>64441908</v>
          </cell>
          <cell r="V28">
            <v>3630397</v>
          </cell>
          <cell r="X28">
            <v>-869304.59999999974</v>
          </cell>
          <cell r="AB28">
            <v>-109742.28499999996</v>
          </cell>
          <cell r="AD28">
            <v>67093258.115000002</v>
          </cell>
          <cell r="AH28">
            <v>3603048</v>
          </cell>
          <cell r="AJ28">
            <v>-896675.91000000015</v>
          </cell>
          <cell r="AN28">
            <v>-113154.02550000003</v>
          </cell>
          <cell r="AP28">
            <v>69686476.179500014</v>
          </cell>
        </row>
        <row r="29">
          <cell r="A29">
            <v>0</v>
          </cell>
        </row>
        <row r="30">
          <cell r="A30">
            <v>0</v>
          </cell>
          <cell r="F30" t="str">
            <v>CHOLLA</v>
          </cell>
        </row>
        <row r="31">
          <cell r="A31" t="str">
            <v xml:space="preserve">310.20 0102         </v>
          </cell>
          <cell r="B31">
            <v>102</v>
          </cell>
          <cell r="C31" t="str">
            <v>ProdTrans</v>
          </cell>
          <cell r="D31" t="str">
            <v xml:space="preserve">310.20 0102         </v>
          </cell>
          <cell r="E31">
            <v>310.2</v>
          </cell>
          <cell r="F31" t="str">
            <v>Land Rights</v>
          </cell>
          <cell r="H31">
            <v>1201891.8500000001</v>
          </cell>
          <cell r="J31">
            <v>0</v>
          </cell>
          <cell r="L31">
            <v>1201891.8500000001</v>
          </cell>
          <cell r="N31">
            <v>0</v>
          </cell>
          <cell r="P31">
            <v>1201891.8500000001</v>
          </cell>
          <cell r="R31">
            <v>121464</v>
          </cell>
          <cell r="T31">
            <v>2.94</v>
          </cell>
          <cell r="V31">
            <v>35336</v>
          </cell>
          <cell r="X31">
            <v>0</v>
          </cell>
          <cell r="Z31">
            <v>0</v>
          </cell>
          <cell r="AB31">
            <v>0</v>
          </cell>
          <cell r="AD31">
            <v>156800</v>
          </cell>
          <cell r="AF31">
            <v>2.94</v>
          </cell>
          <cell r="AH31">
            <v>35336</v>
          </cell>
          <cell r="AJ31">
            <v>0</v>
          </cell>
          <cell r="AL31">
            <v>0</v>
          </cell>
          <cell r="AN31">
            <v>0</v>
          </cell>
          <cell r="AP31">
            <v>192136</v>
          </cell>
        </row>
        <row r="32">
          <cell r="A32" t="str">
            <v xml:space="preserve">311.00 0102         </v>
          </cell>
          <cell r="B32">
            <v>102</v>
          </cell>
          <cell r="C32" t="str">
            <v>ProdTrans</v>
          </cell>
          <cell r="D32" t="str">
            <v xml:space="preserve">311.00 0102         </v>
          </cell>
          <cell r="E32">
            <v>311</v>
          </cell>
          <cell r="F32" t="str">
            <v>Structures and Improvements</v>
          </cell>
          <cell r="H32">
            <v>59823656.619999997</v>
          </cell>
          <cell r="J32">
            <v>-144588.84000000003</v>
          </cell>
          <cell r="L32">
            <v>59679067.779999994</v>
          </cell>
          <cell r="N32">
            <v>-149332.13</v>
          </cell>
          <cell r="P32">
            <v>59529735.649999991</v>
          </cell>
          <cell r="R32">
            <v>22580228</v>
          </cell>
          <cell r="T32">
            <v>1.57</v>
          </cell>
          <cell r="V32">
            <v>938096</v>
          </cell>
          <cell r="X32">
            <v>-144588.84000000003</v>
          </cell>
          <cell r="Z32">
            <v>-30</v>
          </cell>
          <cell r="AB32">
            <v>-43376.652000000009</v>
          </cell>
          <cell r="AD32">
            <v>23330358.508000001</v>
          </cell>
          <cell r="AF32">
            <v>1.57</v>
          </cell>
          <cell r="AH32">
            <v>935789</v>
          </cell>
          <cell r="AJ32">
            <v>-149332.13</v>
          </cell>
          <cell r="AL32">
            <v>-30</v>
          </cell>
          <cell r="AN32">
            <v>-44799.639000000003</v>
          </cell>
          <cell r="AP32">
            <v>24072015.739000004</v>
          </cell>
        </row>
        <row r="33">
          <cell r="A33" t="str">
            <v xml:space="preserve">312.00 0102         </v>
          </cell>
          <cell r="B33">
            <v>102</v>
          </cell>
          <cell r="C33" t="str">
            <v>ProdTrans</v>
          </cell>
          <cell r="D33" t="str">
            <v xml:space="preserve">312.00 0102         </v>
          </cell>
          <cell r="E33">
            <v>312</v>
          </cell>
          <cell r="F33" t="str">
            <v>Boiler Plant Equipment</v>
          </cell>
          <cell r="H33">
            <v>325922912.70999998</v>
          </cell>
          <cell r="J33">
            <v>-2331654.4300000006</v>
          </cell>
          <cell r="L33">
            <v>323591258.27999997</v>
          </cell>
          <cell r="N33">
            <v>-2414193.6799999997</v>
          </cell>
          <cell r="P33">
            <v>321177064.59999996</v>
          </cell>
          <cell r="R33">
            <v>95109183</v>
          </cell>
          <cell r="T33">
            <v>1.5</v>
          </cell>
          <cell r="V33">
            <v>4871356</v>
          </cell>
          <cell r="X33">
            <v>-2331654.4300000006</v>
          </cell>
          <cell r="Z33">
            <v>-10</v>
          </cell>
          <cell r="AB33">
            <v>-233165.44300000006</v>
          </cell>
          <cell r="AD33">
            <v>97415719.126999989</v>
          </cell>
          <cell r="AF33">
            <v>1.5</v>
          </cell>
          <cell r="AH33">
            <v>4835762</v>
          </cell>
          <cell r="AJ33">
            <v>-2414193.6799999997</v>
          </cell>
          <cell r="AL33">
            <v>-10</v>
          </cell>
          <cell r="AN33">
            <v>-241419.36799999996</v>
          </cell>
          <cell r="AP33">
            <v>99595868.078999996</v>
          </cell>
        </row>
        <row r="34">
          <cell r="A34" t="str">
            <v xml:space="preserve">314.00 0102         </v>
          </cell>
          <cell r="B34">
            <v>102</v>
          </cell>
          <cell r="C34" t="str">
            <v>ProdTrans</v>
          </cell>
          <cell r="D34" t="str">
            <v xml:space="preserve">314.00 0102         </v>
          </cell>
          <cell r="E34">
            <v>314</v>
          </cell>
          <cell r="F34" t="str">
            <v>Turbogenerator Units</v>
          </cell>
          <cell r="H34">
            <v>66047987.369999997</v>
          </cell>
          <cell r="J34">
            <v>-704400.02000000014</v>
          </cell>
          <cell r="L34">
            <v>65343587.349999994</v>
          </cell>
          <cell r="N34">
            <v>-719501.55</v>
          </cell>
          <cell r="P34">
            <v>64624085.799999997</v>
          </cell>
          <cell r="R34">
            <v>23812449</v>
          </cell>
          <cell r="T34">
            <v>1.71</v>
          </cell>
          <cell r="V34">
            <v>1123398</v>
          </cell>
          <cell r="X34">
            <v>-704400.02000000014</v>
          </cell>
          <cell r="Z34">
            <v>-15</v>
          </cell>
          <cell r="AB34">
            <v>-105660.00300000003</v>
          </cell>
          <cell r="AD34">
            <v>24125786.977000002</v>
          </cell>
          <cell r="AF34">
            <v>1.71</v>
          </cell>
          <cell r="AH34">
            <v>1111224</v>
          </cell>
          <cell r="AJ34">
            <v>-719501.55</v>
          </cell>
          <cell r="AL34">
            <v>-15</v>
          </cell>
          <cell r="AN34">
            <v>-107925.2325</v>
          </cell>
          <cell r="AP34">
            <v>24409584.194499999</v>
          </cell>
        </row>
        <row r="35">
          <cell r="A35" t="str">
            <v xml:space="preserve">315.00 0102         </v>
          </cell>
          <cell r="B35">
            <v>102</v>
          </cell>
          <cell r="C35" t="str">
            <v>ProdTrans</v>
          </cell>
          <cell r="D35" t="str">
            <v xml:space="preserve">315.00 0102         </v>
          </cell>
          <cell r="E35">
            <v>315</v>
          </cell>
          <cell r="F35" t="str">
            <v>Accessory Electric Equipment</v>
          </cell>
          <cell r="H35">
            <v>66675755.640000001</v>
          </cell>
          <cell r="J35">
            <v>-183012.45000000004</v>
          </cell>
          <cell r="L35">
            <v>66492743.189999998</v>
          </cell>
          <cell r="N35">
            <v>-192654.27999999994</v>
          </cell>
          <cell r="P35">
            <v>66300088.909999996</v>
          </cell>
          <cell r="R35">
            <v>25673903</v>
          </cell>
          <cell r="T35">
            <v>1.29</v>
          </cell>
          <cell r="V35">
            <v>858937</v>
          </cell>
          <cell r="X35">
            <v>-183012.45000000004</v>
          </cell>
          <cell r="Z35">
            <v>-10</v>
          </cell>
          <cell r="AB35">
            <v>-18301.245000000006</v>
          </cell>
          <cell r="AD35">
            <v>26331526.305</v>
          </cell>
          <cell r="AF35">
            <v>1.29</v>
          </cell>
          <cell r="AH35">
            <v>856514</v>
          </cell>
          <cell r="AJ35">
            <v>-192654.27999999994</v>
          </cell>
          <cell r="AL35">
            <v>-10</v>
          </cell>
          <cell r="AN35">
            <v>-19265.427999999993</v>
          </cell>
          <cell r="AP35">
            <v>26976120.596999999</v>
          </cell>
        </row>
        <row r="36">
          <cell r="A36" t="str">
            <v xml:space="preserve">316.00 0102         </v>
          </cell>
          <cell r="B36">
            <v>102</v>
          </cell>
          <cell r="C36" t="str">
            <v>ProdTrans</v>
          </cell>
          <cell r="D36" t="str">
            <v xml:space="preserve">316.00 0102         </v>
          </cell>
          <cell r="E36">
            <v>316</v>
          </cell>
          <cell r="F36" t="str">
            <v>Miscellaneous Power Plant Equipment</v>
          </cell>
          <cell r="H36">
            <v>4155951.08</v>
          </cell>
          <cell r="J36">
            <v>-74438.559999999983</v>
          </cell>
          <cell r="L36">
            <v>4081512.52</v>
          </cell>
          <cell r="N36">
            <v>-74438.559999999983</v>
          </cell>
          <cell r="P36">
            <v>4007073.96</v>
          </cell>
          <cell r="R36">
            <v>1440057</v>
          </cell>
          <cell r="T36">
            <v>1.68</v>
          </cell>
          <cell r="V36">
            <v>69195</v>
          </cell>
          <cell r="X36">
            <v>-74438.559999999983</v>
          </cell>
          <cell r="Z36">
            <v>-10</v>
          </cell>
          <cell r="AB36">
            <v>-7443.8559999999989</v>
          </cell>
          <cell r="AD36">
            <v>1427369.584</v>
          </cell>
          <cell r="AF36">
            <v>1.68</v>
          </cell>
          <cell r="AH36">
            <v>67944</v>
          </cell>
          <cell r="AJ36">
            <v>-74438.559999999983</v>
          </cell>
          <cell r="AL36">
            <v>-10</v>
          </cell>
          <cell r="AN36">
            <v>-7443.8559999999989</v>
          </cell>
          <cell r="AP36">
            <v>1413431.1680000001</v>
          </cell>
        </row>
        <row r="37">
          <cell r="A37">
            <v>0</v>
          </cell>
          <cell r="F37" t="str">
            <v>TOTAL CHOLLA</v>
          </cell>
          <cell r="H37">
            <v>523828155.26999992</v>
          </cell>
          <cell r="J37">
            <v>-3438094.3000000007</v>
          </cell>
          <cell r="L37">
            <v>520390060.96999997</v>
          </cell>
          <cell r="N37">
            <v>-3550120.1999999993</v>
          </cell>
          <cell r="P37">
            <v>516839940.76999992</v>
          </cell>
          <cell r="R37">
            <v>168737284</v>
          </cell>
          <cell r="V37">
            <v>7896318</v>
          </cell>
          <cell r="X37">
            <v>-3438094.3000000007</v>
          </cell>
          <cell r="AB37">
            <v>-407947.19900000008</v>
          </cell>
          <cell r="AD37">
            <v>172787560.50099999</v>
          </cell>
          <cell r="AH37">
            <v>7842569</v>
          </cell>
          <cell r="AJ37">
            <v>-3550120.1999999993</v>
          </cell>
          <cell r="AN37">
            <v>-420853.52349999995</v>
          </cell>
          <cell r="AP37">
            <v>176659155.7775</v>
          </cell>
        </row>
        <row r="38">
          <cell r="A38">
            <v>0</v>
          </cell>
        </row>
        <row r="39">
          <cell r="A39">
            <v>0</v>
          </cell>
          <cell r="F39" t="str">
            <v>COLSTRIP</v>
          </cell>
        </row>
        <row r="40">
          <cell r="A40" t="str">
            <v xml:space="preserve">311.00 0103         </v>
          </cell>
          <cell r="B40">
            <v>103</v>
          </cell>
          <cell r="C40" t="str">
            <v>ProdTrans</v>
          </cell>
          <cell r="D40" t="str">
            <v xml:space="preserve">311.00 0103         </v>
          </cell>
          <cell r="E40">
            <v>311</v>
          </cell>
          <cell r="F40" t="str">
            <v>Structures and Improvements</v>
          </cell>
          <cell r="H40">
            <v>58963335.350000001</v>
          </cell>
          <cell r="J40">
            <v>-156452.87</v>
          </cell>
          <cell r="L40">
            <v>58806882.480000004</v>
          </cell>
          <cell r="N40">
            <v>-161315.34999999995</v>
          </cell>
          <cell r="P40">
            <v>58645567.130000003</v>
          </cell>
          <cell r="R40">
            <v>32403454</v>
          </cell>
          <cell r="T40">
            <v>1.38</v>
          </cell>
          <cell r="V40">
            <v>812615</v>
          </cell>
          <cell r="X40">
            <v>-156452.87</v>
          </cell>
          <cell r="Z40">
            <v>-30</v>
          </cell>
          <cell r="AB40">
            <v>-46935.860999999997</v>
          </cell>
          <cell r="AD40">
            <v>33012680.268999998</v>
          </cell>
          <cell r="AF40">
            <v>1.38</v>
          </cell>
          <cell r="AH40">
            <v>810422</v>
          </cell>
          <cell r="AJ40">
            <v>-161315.34999999995</v>
          </cell>
          <cell r="AL40">
            <v>-30</v>
          </cell>
          <cell r="AN40">
            <v>-48394.604999999981</v>
          </cell>
          <cell r="AP40">
            <v>33613392.313999996</v>
          </cell>
        </row>
        <row r="41">
          <cell r="A41" t="str">
            <v xml:space="preserve">312.00 0103         </v>
          </cell>
          <cell r="B41">
            <v>103</v>
          </cell>
          <cell r="C41" t="str">
            <v>ProdTrans</v>
          </cell>
          <cell r="D41" t="str">
            <v xml:space="preserve">312.00 0103         </v>
          </cell>
          <cell r="E41">
            <v>312</v>
          </cell>
          <cell r="F41" t="str">
            <v>Boiler Plant Equipment</v>
          </cell>
          <cell r="H41">
            <v>114250014.19</v>
          </cell>
          <cell r="J41">
            <v>-1328633.6600000001</v>
          </cell>
          <cell r="L41">
            <v>112921380.53</v>
          </cell>
          <cell r="N41">
            <v>-1367953.63</v>
          </cell>
          <cell r="P41">
            <v>111553426.90000001</v>
          </cell>
          <cell r="R41">
            <v>62967414</v>
          </cell>
          <cell r="T41">
            <v>1.5</v>
          </cell>
          <cell r="V41">
            <v>1703785</v>
          </cell>
          <cell r="X41">
            <v>-1328633.6600000001</v>
          </cell>
          <cell r="Z41">
            <v>-10</v>
          </cell>
          <cell r="AB41">
            <v>-132863.36600000001</v>
          </cell>
          <cell r="AD41">
            <v>63209701.974000007</v>
          </cell>
          <cell r="AF41">
            <v>1.5</v>
          </cell>
          <cell r="AH41">
            <v>1683561</v>
          </cell>
          <cell r="AJ41">
            <v>-1367953.63</v>
          </cell>
          <cell r="AL41">
            <v>-10</v>
          </cell>
          <cell r="AN41">
            <v>-136795.36299999998</v>
          </cell>
          <cell r="AP41">
            <v>63388513.981000006</v>
          </cell>
        </row>
        <row r="42">
          <cell r="A42" t="str">
            <v xml:space="preserve">314.00 0103         </v>
          </cell>
          <cell r="B42">
            <v>103</v>
          </cell>
          <cell r="C42" t="str">
            <v>ProdTrans</v>
          </cell>
          <cell r="D42" t="str">
            <v xml:space="preserve">314.00 0103         </v>
          </cell>
          <cell r="E42">
            <v>314</v>
          </cell>
          <cell r="F42" t="str">
            <v>Turbogenerator Units</v>
          </cell>
          <cell r="H42">
            <v>34705785.420000002</v>
          </cell>
          <cell r="J42">
            <v>-343330.44000000006</v>
          </cell>
          <cell r="L42">
            <v>34362454.980000004</v>
          </cell>
          <cell r="N42">
            <v>-356240.86000000016</v>
          </cell>
          <cell r="P42">
            <v>34006214.120000005</v>
          </cell>
          <cell r="R42">
            <v>14945002</v>
          </cell>
          <cell r="T42">
            <v>1.86</v>
          </cell>
          <cell r="V42">
            <v>642335</v>
          </cell>
          <cell r="X42">
            <v>-343330.44000000006</v>
          </cell>
          <cell r="Z42">
            <v>-15</v>
          </cell>
          <cell r="AB42">
            <v>-51499.566000000006</v>
          </cell>
          <cell r="AD42">
            <v>15192506.994000001</v>
          </cell>
          <cell r="AF42">
            <v>1.86</v>
          </cell>
          <cell r="AH42">
            <v>635829</v>
          </cell>
          <cell r="AJ42">
            <v>-356240.86000000016</v>
          </cell>
          <cell r="AL42">
            <v>-15</v>
          </cell>
          <cell r="AN42">
            <v>-53436.129000000023</v>
          </cell>
          <cell r="AP42">
            <v>15418659.005000001</v>
          </cell>
        </row>
        <row r="43">
          <cell r="A43" t="str">
            <v xml:space="preserve">315.00 0103         </v>
          </cell>
          <cell r="B43">
            <v>103</v>
          </cell>
          <cell r="C43" t="str">
            <v>ProdTrans</v>
          </cell>
          <cell r="D43" t="str">
            <v xml:space="preserve">315.00 0103         </v>
          </cell>
          <cell r="E43">
            <v>315</v>
          </cell>
          <cell r="F43" t="str">
            <v>Accessory Electric Equipment</v>
          </cell>
          <cell r="H43">
            <v>8949684.2100000009</v>
          </cell>
          <cell r="J43">
            <v>-27210.139999999996</v>
          </cell>
          <cell r="L43">
            <v>8922474.0700000003</v>
          </cell>
          <cell r="N43">
            <v>-28587.85</v>
          </cell>
          <cell r="P43">
            <v>8893886.2200000007</v>
          </cell>
          <cell r="R43">
            <v>5153507</v>
          </cell>
          <cell r="T43">
            <v>1.31</v>
          </cell>
          <cell r="V43">
            <v>117063</v>
          </cell>
          <cell r="X43">
            <v>-27210.139999999996</v>
          </cell>
          <cell r="Z43">
            <v>-10</v>
          </cell>
          <cell r="AB43">
            <v>-2721.0139999999997</v>
          </cell>
          <cell r="AD43">
            <v>5240638.8459999999</v>
          </cell>
          <cell r="AF43">
            <v>1.31</v>
          </cell>
          <cell r="AH43">
            <v>116697</v>
          </cell>
          <cell r="AJ43">
            <v>-28587.85</v>
          </cell>
          <cell r="AL43">
            <v>-10</v>
          </cell>
          <cell r="AN43">
            <v>-2858.7849999999999</v>
          </cell>
          <cell r="AP43">
            <v>5325889.2110000001</v>
          </cell>
        </row>
        <row r="44">
          <cell r="A44" t="str">
            <v xml:space="preserve">316.00 0103         </v>
          </cell>
          <cell r="B44">
            <v>103</v>
          </cell>
          <cell r="C44" t="str">
            <v>ProdTrans</v>
          </cell>
          <cell r="D44" t="str">
            <v xml:space="preserve">316.00 0103         </v>
          </cell>
          <cell r="E44">
            <v>316</v>
          </cell>
          <cell r="F44" t="str">
            <v>Miscellaneous Power Plant Equipment</v>
          </cell>
          <cell r="H44">
            <v>2203473.2799999998</v>
          </cell>
          <cell r="J44">
            <v>-39469.180000000015</v>
          </cell>
          <cell r="L44">
            <v>2164004.0999999996</v>
          </cell>
          <cell r="N44">
            <v>-39469.180000000015</v>
          </cell>
          <cell r="P44">
            <v>2124534.9199999995</v>
          </cell>
          <cell r="R44">
            <v>1034382</v>
          </cell>
          <cell r="T44">
            <v>1.85</v>
          </cell>
          <cell r="V44">
            <v>40399</v>
          </cell>
          <cell r="X44">
            <v>-39469.180000000015</v>
          </cell>
          <cell r="Z44">
            <v>-10</v>
          </cell>
          <cell r="AB44">
            <v>-3946.9180000000015</v>
          </cell>
          <cell r="AD44">
            <v>1031364.902</v>
          </cell>
          <cell r="AF44">
            <v>1.85</v>
          </cell>
          <cell r="AH44">
            <v>39669</v>
          </cell>
          <cell r="AJ44">
            <v>-39469.180000000015</v>
          </cell>
          <cell r="AL44">
            <v>-10</v>
          </cell>
          <cell r="AN44">
            <v>-3946.9180000000015</v>
          </cell>
          <cell r="AP44">
            <v>1027617.804</v>
          </cell>
        </row>
        <row r="45">
          <cell r="A45">
            <v>0</v>
          </cell>
          <cell r="F45" t="str">
            <v>TOTAL COLSTRIP</v>
          </cell>
          <cell r="H45">
            <v>219072292.44999999</v>
          </cell>
          <cell r="J45">
            <v>-1895096.29</v>
          </cell>
          <cell r="L45">
            <v>217177196.16</v>
          </cell>
          <cell r="N45">
            <v>-1953566.8699999999</v>
          </cell>
          <cell r="P45">
            <v>215223629.28999999</v>
          </cell>
          <cell r="R45">
            <v>116503759</v>
          </cell>
          <cell r="V45">
            <v>3316197</v>
          </cell>
          <cell r="X45">
            <v>-1895096.29</v>
          </cell>
          <cell r="AB45">
            <v>-237966.72500000001</v>
          </cell>
          <cell r="AD45">
            <v>117686892.985</v>
          </cell>
          <cell r="AH45">
            <v>3286178</v>
          </cell>
          <cell r="AJ45">
            <v>-1953566.8699999999</v>
          </cell>
          <cell r="AN45">
            <v>-245431.8</v>
          </cell>
          <cell r="AP45">
            <v>118774072.315</v>
          </cell>
        </row>
        <row r="46">
          <cell r="A46">
            <v>0</v>
          </cell>
        </row>
        <row r="47">
          <cell r="A47">
            <v>0</v>
          </cell>
          <cell r="F47" t="str">
            <v>CRAIG</v>
          </cell>
        </row>
        <row r="48">
          <cell r="A48" t="str">
            <v xml:space="preserve">311.00 0104         </v>
          </cell>
          <cell r="B48">
            <v>104</v>
          </cell>
          <cell r="C48" t="str">
            <v>ProdTrans</v>
          </cell>
          <cell r="D48" t="str">
            <v xml:space="preserve">311.00 0104         </v>
          </cell>
          <cell r="E48">
            <v>311</v>
          </cell>
          <cell r="F48" t="str">
            <v>Structures and Improvements</v>
          </cell>
          <cell r="H48">
            <v>36736993.539999999</v>
          </cell>
          <cell r="J48">
            <v>-114694.22000000004</v>
          </cell>
          <cell r="L48">
            <v>36622299.32</v>
          </cell>
          <cell r="N48">
            <v>-118139.12</v>
          </cell>
          <cell r="P48">
            <v>36504160.200000003</v>
          </cell>
          <cell r="R48">
            <v>21837142</v>
          </cell>
          <cell r="T48">
            <v>2.0299999999999998</v>
          </cell>
          <cell r="V48">
            <v>744597</v>
          </cell>
          <cell r="X48">
            <v>-114694.22000000004</v>
          </cell>
          <cell r="Z48">
            <v>-30</v>
          </cell>
          <cell r="AB48">
            <v>-34408.266000000018</v>
          </cell>
          <cell r="AD48">
            <v>22432636.514000002</v>
          </cell>
          <cell r="AF48">
            <v>2.0299999999999998</v>
          </cell>
          <cell r="AH48">
            <v>742234</v>
          </cell>
          <cell r="AJ48">
            <v>-118139.12</v>
          </cell>
          <cell r="AL48">
            <v>-30</v>
          </cell>
          <cell r="AN48">
            <v>-35441.735999999997</v>
          </cell>
          <cell r="AP48">
            <v>23021289.658</v>
          </cell>
        </row>
        <row r="49">
          <cell r="A49" t="str">
            <v xml:space="preserve">312.00 0104         </v>
          </cell>
          <cell r="B49">
            <v>104</v>
          </cell>
          <cell r="C49" t="str">
            <v>ProdTrans</v>
          </cell>
          <cell r="D49" t="str">
            <v xml:space="preserve">312.00 0104         </v>
          </cell>
          <cell r="E49">
            <v>312</v>
          </cell>
          <cell r="F49" t="str">
            <v>Boiler Plant Equipment</v>
          </cell>
          <cell r="H49">
            <v>93178559.280000001</v>
          </cell>
          <cell r="J49">
            <v>-972100.15999999992</v>
          </cell>
          <cell r="L49">
            <v>92206459.120000005</v>
          </cell>
          <cell r="N49">
            <v>-995138.40000000014</v>
          </cell>
          <cell r="P49">
            <v>91211320.719999999</v>
          </cell>
          <cell r="R49">
            <v>45033353</v>
          </cell>
          <cell r="T49">
            <v>2.4500000000000002</v>
          </cell>
          <cell r="V49">
            <v>2270966</v>
          </cell>
          <cell r="X49">
            <v>-972100.15999999992</v>
          </cell>
          <cell r="Z49">
            <v>-10</v>
          </cell>
          <cell r="AB49">
            <v>-97210.016000000003</v>
          </cell>
          <cell r="AD49">
            <v>46235008.824000001</v>
          </cell>
          <cell r="AF49">
            <v>2.4500000000000002</v>
          </cell>
          <cell r="AH49">
            <v>2246868</v>
          </cell>
          <cell r="AJ49">
            <v>-995138.40000000014</v>
          </cell>
          <cell r="AL49">
            <v>-10</v>
          </cell>
          <cell r="AN49">
            <v>-99513.840000000026</v>
          </cell>
          <cell r="AP49">
            <v>47387224.583999999</v>
          </cell>
        </row>
        <row r="50">
          <cell r="A50" t="str">
            <v xml:space="preserve">314.00 0104         </v>
          </cell>
          <cell r="B50">
            <v>104</v>
          </cell>
          <cell r="C50" t="str">
            <v>ProdTrans</v>
          </cell>
          <cell r="D50" t="str">
            <v xml:space="preserve">314.00 0104         </v>
          </cell>
          <cell r="E50">
            <v>314</v>
          </cell>
          <cell r="F50" t="str">
            <v>Turbogenerator Units</v>
          </cell>
          <cell r="H50">
            <v>26345535.329999998</v>
          </cell>
          <cell r="J50">
            <v>-276711.86</v>
          </cell>
          <cell r="L50">
            <v>26068823.469999999</v>
          </cell>
          <cell r="N50">
            <v>-281214.65999999997</v>
          </cell>
          <cell r="P50">
            <v>25787608.809999999</v>
          </cell>
          <cell r="R50">
            <v>10376414</v>
          </cell>
          <cell r="T50">
            <v>2.4</v>
          </cell>
          <cell r="V50">
            <v>628972</v>
          </cell>
          <cell r="X50">
            <v>-276711.86</v>
          </cell>
          <cell r="Z50">
            <v>-15</v>
          </cell>
          <cell r="AB50">
            <v>-41506.779000000002</v>
          </cell>
          <cell r="AD50">
            <v>10687167.361000001</v>
          </cell>
          <cell r="AF50">
            <v>2.4</v>
          </cell>
          <cell r="AH50">
            <v>622277</v>
          </cell>
          <cell r="AJ50">
            <v>-281214.65999999997</v>
          </cell>
          <cell r="AL50">
            <v>-15</v>
          </cell>
          <cell r="AN50">
            <v>-42182.198999999993</v>
          </cell>
          <cell r="AP50">
            <v>10986047.502000002</v>
          </cell>
        </row>
        <row r="51">
          <cell r="A51" t="str">
            <v xml:space="preserve">315.00 0104         </v>
          </cell>
          <cell r="B51">
            <v>104</v>
          </cell>
          <cell r="C51" t="str">
            <v>ProdTrans</v>
          </cell>
          <cell r="D51" t="str">
            <v xml:space="preserve">315.00 0104         </v>
          </cell>
          <cell r="E51">
            <v>315</v>
          </cell>
          <cell r="F51" t="str">
            <v>Accessory Electric Equipment</v>
          </cell>
          <cell r="H51">
            <v>16876687.699999999</v>
          </cell>
          <cell r="J51">
            <v>-64810.159999999989</v>
          </cell>
          <cell r="L51">
            <v>16811877.539999999</v>
          </cell>
          <cell r="N51">
            <v>-67567.77999999997</v>
          </cell>
          <cell r="P51">
            <v>16744309.76</v>
          </cell>
          <cell r="R51">
            <v>10257023</v>
          </cell>
          <cell r="T51">
            <v>1.96</v>
          </cell>
          <cell r="V51">
            <v>330148</v>
          </cell>
          <cell r="X51">
            <v>-64810.159999999989</v>
          </cell>
          <cell r="Z51">
            <v>-10</v>
          </cell>
          <cell r="AB51">
            <v>-6481.0159999999987</v>
          </cell>
          <cell r="AD51">
            <v>10515879.823999999</v>
          </cell>
          <cell r="AF51">
            <v>1.96</v>
          </cell>
          <cell r="AH51">
            <v>328851</v>
          </cell>
          <cell r="AJ51">
            <v>-67567.77999999997</v>
          </cell>
          <cell r="AL51">
            <v>-10</v>
          </cell>
          <cell r="AN51">
            <v>-6756.7779999999966</v>
          </cell>
          <cell r="AP51">
            <v>10770406.265999999</v>
          </cell>
        </row>
        <row r="52">
          <cell r="A52" t="str">
            <v xml:space="preserve">316.00 0104         </v>
          </cell>
          <cell r="B52">
            <v>104</v>
          </cell>
          <cell r="C52" t="str">
            <v>ProdTrans</v>
          </cell>
          <cell r="D52" t="str">
            <v xml:space="preserve">316.00 0104         </v>
          </cell>
          <cell r="E52">
            <v>316</v>
          </cell>
          <cell r="F52" t="str">
            <v>Miscellaneous Power Plant Equipment</v>
          </cell>
          <cell r="H52">
            <v>1714396.36</v>
          </cell>
          <cell r="J52">
            <v>-34192.159999999996</v>
          </cell>
          <cell r="L52">
            <v>1680204.2000000002</v>
          </cell>
          <cell r="N52">
            <v>-34192.159999999996</v>
          </cell>
          <cell r="P52">
            <v>1646012.0400000003</v>
          </cell>
          <cell r="R52">
            <v>896624</v>
          </cell>
          <cell r="T52">
            <v>2.42</v>
          </cell>
          <cell r="V52">
            <v>41075</v>
          </cell>
          <cell r="X52">
            <v>-34192.159999999996</v>
          </cell>
          <cell r="Z52">
            <v>-10</v>
          </cell>
          <cell r="AB52">
            <v>-3419.2159999999999</v>
          </cell>
          <cell r="AD52">
            <v>900087.62399999995</v>
          </cell>
          <cell r="AF52">
            <v>2.42</v>
          </cell>
          <cell r="AH52">
            <v>40247</v>
          </cell>
          <cell r="AJ52">
            <v>-34192.159999999996</v>
          </cell>
          <cell r="AL52">
            <v>-10</v>
          </cell>
          <cell r="AN52">
            <v>-3419.2159999999999</v>
          </cell>
          <cell r="AP52">
            <v>902723.24799999991</v>
          </cell>
        </row>
        <row r="53">
          <cell r="A53">
            <v>0</v>
          </cell>
          <cell r="F53" t="str">
            <v>TOTAL CRAIG</v>
          </cell>
          <cell r="H53">
            <v>174852172.20999998</v>
          </cell>
          <cell r="J53">
            <v>-1462508.5599999996</v>
          </cell>
          <cell r="L53">
            <v>173389663.64999998</v>
          </cell>
          <cell r="N53">
            <v>-1496252.1199999999</v>
          </cell>
          <cell r="P53">
            <v>171893411.52999997</v>
          </cell>
          <cell r="R53">
            <v>88400556</v>
          </cell>
          <cell r="V53">
            <v>4015758</v>
          </cell>
          <cell r="X53">
            <v>-1462508.5599999996</v>
          </cell>
          <cell r="AB53">
            <v>-183025.29300000001</v>
          </cell>
          <cell r="AD53">
            <v>90770780.147</v>
          </cell>
          <cell r="AH53">
            <v>3980477</v>
          </cell>
          <cell r="AJ53">
            <v>-1496252.1199999999</v>
          </cell>
          <cell r="AN53">
            <v>-187313.769</v>
          </cell>
          <cell r="AP53">
            <v>93067691.258000001</v>
          </cell>
        </row>
        <row r="54">
          <cell r="A54">
            <v>0</v>
          </cell>
        </row>
        <row r="55">
          <cell r="A55">
            <v>0</v>
          </cell>
          <cell r="F55" t="str">
            <v>DAVE JOHNSTON</v>
          </cell>
        </row>
        <row r="56">
          <cell r="A56" t="str">
            <v xml:space="preserve">310.20 0105         </v>
          </cell>
          <cell r="B56">
            <v>105</v>
          </cell>
          <cell r="C56" t="str">
            <v>ProdTrans</v>
          </cell>
          <cell r="D56" t="str">
            <v xml:space="preserve">310.20 0105         </v>
          </cell>
          <cell r="E56">
            <v>310.2</v>
          </cell>
          <cell r="F56" t="str">
            <v>Land Rights</v>
          </cell>
          <cell r="H56">
            <v>99970.26</v>
          </cell>
          <cell r="J56">
            <v>0</v>
          </cell>
          <cell r="L56">
            <v>99970.26</v>
          </cell>
          <cell r="N56">
            <v>0</v>
          </cell>
          <cell r="P56">
            <v>99970.26</v>
          </cell>
          <cell r="R56">
            <v>63605</v>
          </cell>
          <cell r="T56">
            <v>1.77</v>
          </cell>
          <cell r="V56">
            <v>1769</v>
          </cell>
          <cell r="X56">
            <v>0</v>
          </cell>
          <cell r="Z56">
            <v>0</v>
          </cell>
          <cell r="AB56">
            <v>0</v>
          </cell>
          <cell r="AD56">
            <v>65374</v>
          </cell>
          <cell r="AF56">
            <v>1.77</v>
          </cell>
          <cell r="AH56">
            <v>1769</v>
          </cell>
          <cell r="AJ56">
            <v>0</v>
          </cell>
          <cell r="AL56">
            <v>0</v>
          </cell>
          <cell r="AN56">
            <v>0</v>
          </cell>
          <cell r="AP56">
            <v>67143</v>
          </cell>
        </row>
        <row r="57">
          <cell r="A57" t="str">
            <v xml:space="preserve">311.00 0105         </v>
          </cell>
          <cell r="B57">
            <v>105</v>
          </cell>
          <cell r="C57" t="str">
            <v>ProdTrans</v>
          </cell>
          <cell r="D57" t="str">
            <v xml:space="preserve">311.00 0105         </v>
          </cell>
          <cell r="E57">
            <v>311</v>
          </cell>
          <cell r="F57" t="str">
            <v>Structures and Improvements</v>
          </cell>
          <cell r="H57">
            <v>138592968.06</v>
          </cell>
          <cell r="J57">
            <v>-238106.46999999997</v>
          </cell>
          <cell r="L57">
            <v>138354861.59</v>
          </cell>
          <cell r="N57">
            <v>-246160.03</v>
          </cell>
          <cell r="P57">
            <v>138108701.56</v>
          </cell>
          <cell r="R57">
            <v>33274404</v>
          </cell>
          <cell r="T57">
            <v>2.77</v>
          </cell>
          <cell r="V57">
            <v>3835727</v>
          </cell>
          <cell r="X57">
            <v>-238106.46999999997</v>
          </cell>
          <cell r="Z57">
            <v>-30</v>
          </cell>
          <cell r="AB57">
            <v>-71431.940999999992</v>
          </cell>
          <cell r="AD57">
            <v>36800592.589000002</v>
          </cell>
          <cell r="AF57">
            <v>2.77</v>
          </cell>
          <cell r="AH57">
            <v>3829020</v>
          </cell>
          <cell r="AJ57">
            <v>-246160.03</v>
          </cell>
          <cell r="AL57">
            <v>-30</v>
          </cell>
          <cell r="AN57">
            <v>-73848.009000000005</v>
          </cell>
          <cell r="AP57">
            <v>40309604.549999997</v>
          </cell>
        </row>
        <row r="58">
          <cell r="A58" t="str">
            <v xml:space="preserve">312.00 0105         </v>
          </cell>
          <cell r="B58">
            <v>105</v>
          </cell>
          <cell r="C58" t="str">
            <v>ProdTrans</v>
          </cell>
          <cell r="D58" t="str">
            <v xml:space="preserve">312.00 0105         </v>
          </cell>
          <cell r="E58">
            <v>312</v>
          </cell>
          <cell r="F58" t="str">
            <v>Boiler Plant Equipment</v>
          </cell>
          <cell r="H58">
            <v>575213448.22000003</v>
          </cell>
          <cell r="J58">
            <v>-2870894.9199999995</v>
          </cell>
          <cell r="L58">
            <v>572342553.30000007</v>
          </cell>
          <cell r="N58">
            <v>-3017942.85</v>
          </cell>
          <cell r="P58">
            <v>569324610.45000005</v>
          </cell>
          <cell r="R58">
            <v>153351223</v>
          </cell>
          <cell r="T58">
            <v>2.88</v>
          </cell>
          <cell r="V58">
            <v>16524806</v>
          </cell>
          <cell r="X58">
            <v>-2870894.9199999995</v>
          </cell>
          <cell r="Z58">
            <v>-10</v>
          </cell>
          <cell r="AB58">
            <v>-287089.49199999997</v>
          </cell>
          <cell r="AD58">
            <v>166718044.588</v>
          </cell>
          <cell r="AF58">
            <v>2.88</v>
          </cell>
          <cell r="AH58">
            <v>16440007</v>
          </cell>
          <cell r="AJ58">
            <v>-3017942.85</v>
          </cell>
          <cell r="AL58">
            <v>-10</v>
          </cell>
          <cell r="AN58">
            <v>-301794.28499999997</v>
          </cell>
          <cell r="AP58">
            <v>179838314.45300001</v>
          </cell>
        </row>
        <row r="59">
          <cell r="A59" t="str">
            <v xml:space="preserve">314.00 0105         </v>
          </cell>
          <cell r="B59">
            <v>105</v>
          </cell>
          <cell r="C59" t="str">
            <v>ProdTrans</v>
          </cell>
          <cell r="D59" t="str">
            <v xml:space="preserve">314.00 0105         </v>
          </cell>
          <cell r="E59">
            <v>314</v>
          </cell>
          <cell r="F59" t="str">
            <v>Turbogenerator Units</v>
          </cell>
          <cell r="H59">
            <v>91968161.640000001</v>
          </cell>
          <cell r="J59">
            <v>-864714.89</v>
          </cell>
          <cell r="L59">
            <v>91103446.75</v>
          </cell>
          <cell r="N59">
            <v>-890853.53999999992</v>
          </cell>
          <cell r="P59">
            <v>90212593.209999993</v>
          </cell>
          <cell r="R59">
            <v>36805513</v>
          </cell>
          <cell r="T59">
            <v>2.87</v>
          </cell>
          <cell r="V59">
            <v>2627078</v>
          </cell>
          <cell r="X59">
            <v>-864714.89</v>
          </cell>
          <cell r="Z59">
            <v>-15</v>
          </cell>
          <cell r="AB59">
            <v>-129707.2335</v>
          </cell>
          <cell r="AD59">
            <v>38438168.876500003</v>
          </cell>
          <cell r="AF59">
            <v>2.87</v>
          </cell>
          <cell r="AH59">
            <v>2601885</v>
          </cell>
          <cell r="AJ59">
            <v>-890853.53999999992</v>
          </cell>
          <cell r="AL59">
            <v>-15</v>
          </cell>
          <cell r="AN59">
            <v>-133628.03099999999</v>
          </cell>
          <cell r="AP59">
            <v>40015572.305500001</v>
          </cell>
        </row>
        <row r="60">
          <cell r="A60" t="str">
            <v xml:space="preserve">315.00 0105         </v>
          </cell>
          <cell r="B60">
            <v>105</v>
          </cell>
          <cell r="C60" t="str">
            <v>ProdTrans</v>
          </cell>
          <cell r="D60" t="str">
            <v xml:space="preserve">315.00 0105         </v>
          </cell>
          <cell r="E60">
            <v>315</v>
          </cell>
          <cell r="F60" t="str">
            <v>Accessory Electric Equipment</v>
          </cell>
          <cell r="H60">
            <v>53047376.119999997</v>
          </cell>
          <cell r="J60">
            <v>-107681.62999999998</v>
          </cell>
          <cell r="L60">
            <v>52939694.489999995</v>
          </cell>
          <cell r="N60">
            <v>-112573.86999999997</v>
          </cell>
          <cell r="P60">
            <v>52827120.619999997</v>
          </cell>
          <cell r="R60">
            <v>12322395</v>
          </cell>
          <cell r="T60">
            <v>2.2400000000000002</v>
          </cell>
          <cell r="V60">
            <v>1187055</v>
          </cell>
          <cell r="X60">
            <v>-107681.62999999998</v>
          </cell>
          <cell r="Z60">
            <v>-10</v>
          </cell>
          <cell r="AB60">
            <v>-10768.162999999999</v>
          </cell>
          <cell r="AD60">
            <v>13391000.206999999</v>
          </cell>
          <cell r="AF60">
            <v>2.2400000000000002</v>
          </cell>
          <cell r="AH60">
            <v>1184588</v>
          </cell>
          <cell r="AJ60">
            <v>-112573.86999999997</v>
          </cell>
          <cell r="AL60">
            <v>-10</v>
          </cell>
          <cell r="AN60">
            <v>-11257.386999999997</v>
          </cell>
          <cell r="AP60">
            <v>14451756.949999999</v>
          </cell>
        </row>
        <row r="61">
          <cell r="A61" t="str">
            <v xml:space="preserve">316.00 0105         </v>
          </cell>
          <cell r="B61">
            <v>105</v>
          </cell>
          <cell r="C61" t="str">
            <v>ProdTrans</v>
          </cell>
          <cell r="D61" t="str">
            <v xml:space="preserve">316.00 0105         </v>
          </cell>
          <cell r="E61">
            <v>316</v>
          </cell>
          <cell r="F61" t="str">
            <v>Miscellaneous Power Plant Equipment</v>
          </cell>
          <cell r="H61">
            <v>8457617.3599999994</v>
          </cell>
          <cell r="J61">
            <v>-116457.26000000001</v>
          </cell>
          <cell r="L61">
            <v>8341160.0999999996</v>
          </cell>
          <cell r="N61">
            <v>-116457.26000000001</v>
          </cell>
          <cell r="P61">
            <v>8224702.8399999999</v>
          </cell>
          <cell r="R61">
            <v>1742727</v>
          </cell>
          <cell r="T61">
            <v>4.88</v>
          </cell>
          <cell r="V61">
            <v>409890</v>
          </cell>
          <cell r="X61">
            <v>-116457.26000000001</v>
          </cell>
          <cell r="Z61">
            <v>-10</v>
          </cell>
          <cell r="AB61">
            <v>-11645.726000000001</v>
          </cell>
          <cell r="AD61">
            <v>2024514.014</v>
          </cell>
          <cell r="AF61">
            <v>4.88</v>
          </cell>
          <cell r="AH61">
            <v>404207</v>
          </cell>
          <cell r="AJ61">
            <v>-116457.26000000001</v>
          </cell>
          <cell r="AL61">
            <v>-10</v>
          </cell>
          <cell r="AN61">
            <v>-11645.726000000001</v>
          </cell>
          <cell r="AP61">
            <v>2300618.0279999999</v>
          </cell>
        </row>
        <row r="62">
          <cell r="A62">
            <v>0</v>
          </cell>
          <cell r="F62" t="str">
            <v>TOTAL DAVE JOHNSTON</v>
          </cell>
          <cell r="H62">
            <v>867379541.65999997</v>
          </cell>
          <cell r="J62">
            <v>-4197855.17</v>
          </cell>
          <cell r="L62">
            <v>863181686.49000013</v>
          </cell>
          <cell r="N62">
            <v>-4383987.55</v>
          </cell>
          <cell r="P62">
            <v>858797698.94000006</v>
          </cell>
          <cell r="R62">
            <v>237559867</v>
          </cell>
          <cell r="V62">
            <v>24586325</v>
          </cell>
          <cell r="X62">
            <v>-4197855.17</v>
          </cell>
          <cell r="AB62">
            <v>-510642.55549999996</v>
          </cell>
          <cell r="AD62">
            <v>257437694.27449998</v>
          </cell>
          <cell r="AH62">
            <v>24461476</v>
          </cell>
          <cell r="AJ62">
            <v>-4383987.55</v>
          </cell>
          <cell r="AN62">
            <v>-532173.43799999997</v>
          </cell>
          <cell r="AP62">
            <v>276983009.28650004</v>
          </cell>
        </row>
        <row r="63">
          <cell r="A63">
            <v>0</v>
          </cell>
        </row>
        <row r="64">
          <cell r="A64">
            <v>0</v>
          </cell>
          <cell r="F64" t="str">
            <v>GADSBY</v>
          </cell>
        </row>
        <row r="65">
          <cell r="A65" t="str">
            <v xml:space="preserve">311.00 0106         </v>
          </cell>
          <cell r="B65">
            <v>106</v>
          </cell>
          <cell r="C65" t="str">
            <v>ProdTrans</v>
          </cell>
          <cell r="D65" t="str">
            <v xml:space="preserve">311.00 0106         </v>
          </cell>
          <cell r="E65">
            <v>311</v>
          </cell>
          <cell r="F65" t="str">
            <v>Structures and Improvements</v>
          </cell>
          <cell r="H65">
            <v>15268515.08</v>
          </cell>
          <cell r="J65">
            <v>-60189.56</v>
          </cell>
          <cell r="L65">
            <v>15208325.52</v>
          </cell>
          <cell r="N65">
            <v>-61847.72</v>
          </cell>
          <cell r="P65">
            <v>15146477.799999999</v>
          </cell>
          <cell r="R65">
            <v>15723548</v>
          </cell>
          <cell r="T65">
            <v>1.28</v>
          </cell>
          <cell r="V65">
            <v>195052</v>
          </cell>
          <cell r="X65">
            <v>-60189.56</v>
          </cell>
          <cell r="Z65">
            <v>-30</v>
          </cell>
          <cell r="AB65">
            <v>-18056.867999999999</v>
          </cell>
          <cell r="AD65">
            <v>15840353.571999999</v>
          </cell>
          <cell r="AF65">
            <v>1.28</v>
          </cell>
          <cell r="AH65">
            <v>194271</v>
          </cell>
          <cell r="AJ65">
            <v>-61847.72</v>
          </cell>
          <cell r="AL65">
            <v>-30</v>
          </cell>
          <cell r="AN65">
            <v>-18554.316000000003</v>
          </cell>
          <cell r="AP65">
            <v>15954222.535999998</v>
          </cell>
        </row>
        <row r="66">
          <cell r="A66" t="str">
            <v xml:space="preserve">312.00 0106         </v>
          </cell>
          <cell r="B66">
            <v>106</v>
          </cell>
          <cell r="C66" t="str">
            <v>ProdTrans</v>
          </cell>
          <cell r="D66" t="str">
            <v xml:space="preserve">312.00 0106         </v>
          </cell>
          <cell r="E66">
            <v>312</v>
          </cell>
          <cell r="F66" t="str">
            <v>Boiler Plant Equipment</v>
          </cell>
          <cell r="H66">
            <v>37464585.539999999</v>
          </cell>
          <cell r="J66">
            <v>-510562.20999999985</v>
          </cell>
          <cell r="L66">
            <v>36954023.329999998</v>
          </cell>
          <cell r="N66">
            <v>-518044.40999999986</v>
          </cell>
          <cell r="P66">
            <v>36435978.920000002</v>
          </cell>
          <cell r="R66">
            <v>38411429</v>
          </cell>
          <cell r="T66">
            <v>1.36</v>
          </cell>
          <cell r="V66">
            <v>506047</v>
          </cell>
          <cell r="X66">
            <v>-510562.20999999985</v>
          </cell>
          <cell r="Z66">
            <v>-10</v>
          </cell>
          <cell r="AB66">
            <v>-51056.22099999999</v>
          </cell>
          <cell r="AD66">
            <v>38355857.568999998</v>
          </cell>
          <cell r="AF66">
            <v>1.36</v>
          </cell>
          <cell r="AH66">
            <v>499052</v>
          </cell>
          <cell r="AJ66">
            <v>-518044.40999999986</v>
          </cell>
          <cell r="AL66">
            <v>-10</v>
          </cell>
          <cell r="AN66">
            <v>-51804.440999999984</v>
          </cell>
          <cell r="AP66">
            <v>38285060.718000002</v>
          </cell>
        </row>
        <row r="67">
          <cell r="A67" t="str">
            <v xml:space="preserve">314.00 0106         </v>
          </cell>
          <cell r="B67">
            <v>106</v>
          </cell>
          <cell r="C67" t="str">
            <v>ProdTrans</v>
          </cell>
          <cell r="D67" t="str">
            <v xml:space="preserve">314.00 0106         </v>
          </cell>
          <cell r="E67">
            <v>314</v>
          </cell>
          <cell r="F67" t="str">
            <v>Turbogenerator Units</v>
          </cell>
          <cell r="H67">
            <v>18863810.73</v>
          </cell>
          <cell r="J67">
            <v>-351563.44999999995</v>
          </cell>
          <cell r="L67">
            <v>18512247.280000001</v>
          </cell>
          <cell r="N67">
            <v>-351701.93</v>
          </cell>
          <cell r="P67">
            <v>18160545.350000001</v>
          </cell>
          <cell r="R67">
            <v>19218312</v>
          </cell>
          <cell r="T67">
            <v>1.07</v>
          </cell>
          <cell r="V67">
            <v>199962</v>
          </cell>
          <cell r="X67">
            <v>-351563.44999999995</v>
          </cell>
          <cell r="Z67">
            <v>-15</v>
          </cell>
          <cell r="AB67">
            <v>-52734.517499999987</v>
          </cell>
          <cell r="AD67">
            <v>19013976.032500003</v>
          </cell>
          <cell r="AF67">
            <v>1.07</v>
          </cell>
          <cell r="AH67">
            <v>196199</v>
          </cell>
          <cell r="AJ67">
            <v>-351701.93</v>
          </cell>
          <cell r="AL67">
            <v>-15</v>
          </cell>
          <cell r="AN67">
            <v>-52755.289499999999</v>
          </cell>
          <cell r="AP67">
            <v>18805717.813000001</v>
          </cell>
        </row>
        <row r="68">
          <cell r="A68" t="str">
            <v xml:space="preserve">315.00 0106         </v>
          </cell>
          <cell r="B68">
            <v>106</v>
          </cell>
          <cell r="C68" t="str">
            <v>ProdTrans</v>
          </cell>
          <cell r="D68" t="str">
            <v xml:space="preserve">315.00 0106         </v>
          </cell>
          <cell r="E68">
            <v>315</v>
          </cell>
          <cell r="F68" t="str">
            <v>Accessory Electric Equipment</v>
          </cell>
          <cell r="H68">
            <v>7862653.5800000001</v>
          </cell>
          <cell r="J68">
            <v>-42519.92000000002</v>
          </cell>
          <cell r="L68">
            <v>7820133.6600000001</v>
          </cell>
          <cell r="N68">
            <v>-44114.3</v>
          </cell>
          <cell r="P68">
            <v>7776019.3600000003</v>
          </cell>
          <cell r="R68">
            <v>6383412</v>
          </cell>
          <cell r="T68">
            <v>0.97</v>
          </cell>
          <cell r="V68">
            <v>76062</v>
          </cell>
          <cell r="X68">
            <v>-42519.92000000002</v>
          </cell>
          <cell r="Z68">
            <v>-10</v>
          </cell>
          <cell r="AB68">
            <v>-4251.992000000002</v>
          </cell>
          <cell r="AD68">
            <v>6412702.0880000005</v>
          </cell>
          <cell r="AF68">
            <v>0.97</v>
          </cell>
          <cell r="AH68">
            <v>75641</v>
          </cell>
          <cell r="AJ68">
            <v>-44114.3</v>
          </cell>
          <cell r="AL68">
            <v>-10</v>
          </cell>
          <cell r="AN68">
            <v>-4411.43</v>
          </cell>
          <cell r="AP68">
            <v>6439817.3580000009</v>
          </cell>
        </row>
        <row r="69">
          <cell r="A69" t="str">
            <v xml:space="preserve">316.00 0106         </v>
          </cell>
          <cell r="B69">
            <v>106</v>
          </cell>
          <cell r="C69" t="str">
            <v>ProdTrans</v>
          </cell>
          <cell r="D69" t="str">
            <v xml:space="preserve">316.00 0106         </v>
          </cell>
          <cell r="E69">
            <v>316</v>
          </cell>
          <cell r="F69" t="str">
            <v>Miscellaneous Power Plant Equipment</v>
          </cell>
          <cell r="H69">
            <v>457978.74</v>
          </cell>
          <cell r="J69">
            <v>-9530.14</v>
          </cell>
          <cell r="L69">
            <v>448448.6</v>
          </cell>
          <cell r="N69">
            <v>-9530.14</v>
          </cell>
          <cell r="P69">
            <v>438918.45999999996</v>
          </cell>
          <cell r="R69">
            <v>400569</v>
          </cell>
          <cell r="T69">
            <v>3.08</v>
          </cell>
          <cell r="V69">
            <v>13959</v>
          </cell>
          <cell r="X69">
            <v>-9530.14</v>
          </cell>
          <cell r="Z69">
            <v>-10</v>
          </cell>
          <cell r="AB69">
            <v>-953.0139999999999</v>
          </cell>
          <cell r="AD69">
            <v>404044.84599999996</v>
          </cell>
          <cell r="AF69">
            <v>3.08</v>
          </cell>
          <cell r="AH69">
            <v>13665</v>
          </cell>
          <cell r="AJ69">
            <v>-9530.14</v>
          </cell>
          <cell r="AL69">
            <v>-10</v>
          </cell>
          <cell r="AN69">
            <v>-953.0139999999999</v>
          </cell>
          <cell r="AP69">
            <v>407226.69199999992</v>
          </cell>
        </row>
        <row r="70">
          <cell r="A70">
            <v>0</v>
          </cell>
          <cell r="F70" t="str">
            <v>TOTAL GADSBY</v>
          </cell>
          <cell r="H70">
            <v>79917543.669999987</v>
          </cell>
          <cell r="J70">
            <v>-974365.2799999998</v>
          </cell>
          <cell r="L70">
            <v>78943178.389999986</v>
          </cell>
          <cell r="N70">
            <v>-985238.49999999988</v>
          </cell>
          <cell r="P70">
            <v>77957939.889999986</v>
          </cell>
          <cell r="R70">
            <v>80137270</v>
          </cell>
          <cell r="V70">
            <v>991082</v>
          </cell>
          <cell r="X70">
            <v>-974365.2799999998</v>
          </cell>
          <cell r="AB70">
            <v>-127052.61249999997</v>
          </cell>
          <cell r="AD70">
            <v>80026934.107500002</v>
          </cell>
          <cell r="AH70">
            <v>978828</v>
          </cell>
          <cell r="AJ70">
            <v>-985238.49999999988</v>
          </cell>
          <cell r="AN70">
            <v>-128478.49049999999</v>
          </cell>
          <cell r="AP70">
            <v>79892045.116999999</v>
          </cell>
        </row>
        <row r="71">
          <cell r="A71">
            <v>0</v>
          </cell>
        </row>
        <row r="72">
          <cell r="A72">
            <v>0</v>
          </cell>
          <cell r="F72" t="str">
            <v>HAYDEN</v>
          </cell>
        </row>
        <row r="73">
          <cell r="A73" t="str">
            <v xml:space="preserve">311.00 0107         </v>
          </cell>
          <cell r="B73">
            <v>107</v>
          </cell>
          <cell r="C73" t="str">
            <v>ProdTrans</v>
          </cell>
          <cell r="D73" t="str">
            <v xml:space="preserve">311.00 0107         </v>
          </cell>
          <cell r="E73">
            <v>311</v>
          </cell>
          <cell r="F73" t="str">
            <v>Structures and Improvements</v>
          </cell>
          <cell r="H73">
            <v>17564004.789999999</v>
          </cell>
          <cell r="J73">
            <v>-32999.49</v>
          </cell>
          <cell r="L73">
            <v>17531005.300000001</v>
          </cell>
          <cell r="N73">
            <v>-34067.390000000007</v>
          </cell>
          <cell r="P73">
            <v>17496937.91</v>
          </cell>
          <cell r="R73">
            <v>4268155</v>
          </cell>
          <cell r="T73">
            <v>1.94</v>
          </cell>
          <cell r="V73">
            <v>340422</v>
          </cell>
          <cell r="X73">
            <v>-32999.49</v>
          </cell>
          <cell r="Z73">
            <v>-30</v>
          </cell>
          <cell r="AB73">
            <v>-9899.8469999999998</v>
          </cell>
          <cell r="AD73">
            <v>4565677.6629999997</v>
          </cell>
          <cell r="AF73">
            <v>1.94</v>
          </cell>
          <cell r="AH73">
            <v>339771</v>
          </cell>
          <cell r="AJ73">
            <v>-34067.390000000007</v>
          </cell>
          <cell r="AL73">
            <v>-30</v>
          </cell>
          <cell r="AN73">
            <v>-10220.217000000002</v>
          </cell>
          <cell r="AP73">
            <v>4861161.0559999999</v>
          </cell>
        </row>
        <row r="74">
          <cell r="A74" t="str">
            <v xml:space="preserve">312.00 0107         </v>
          </cell>
          <cell r="B74">
            <v>107</v>
          </cell>
          <cell r="C74" t="str">
            <v>ProdTrans</v>
          </cell>
          <cell r="D74" t="str">
            <v xml:space="preserve">312.00 0107         </v>
          </cell>
          <cell r="E74">
            <v>312</v>
          </cell>
          <cell r="F74" t="str">
            <v>Boiler Plant Equipment</v>
          </cell>
          <cell r="H74">
            <v>52104183.170000002</v>
          </cell>
          <cell r="J74">
            <v>-451740.52</v>
          </cell>
          <cell r="L74">
            <v>51652442.649999999</v>
          </cell>
          <cell r="N74">
            <v>-468279.97</v>
          </cell>
          <cell r="P74">
            <v>51184162.68</v>
          </cell>
          <cell r="R74">
            <v>28185580</v>
          </cell>
          <cell r="T74">
            <v>2.72</v>
          </cell>
          <cell r="V74">
            <v>1411090</v>
          </cell>
          <cell r="X74">
            <v>-451740.52</v>
          </cell>
          <cell r="Z74">
            <v>-10</v>
          </cell>
          <cell r="AB74">
            <v>-45174.052000000003</v>
          </cell>
          <cell r="AD74">
            <v>29099755.427999999</v>
          </cell>
          <cell r="AF74">
            <v>2.72</v>
          </cell>
          <cell r="AH74">
            <v>1398578</v>
          </cell>
          <cell r="AJ74">
            <v>-468279.97</v>
          </cell>
          <cell r="AL74">
            <v>-10</v>
          </cell>
          <cell r="AN74">
            <v>-46827.996999999996</v>
          </cell>
          <cell r="AP74">
            <v>29983225.460999999</v>
          </cell>
        </row>
        <row r="75">
          <cell r="A75" t="str">
            <v xml:space="preserve">314.00 0107         </v>
          </cell>
          <cell r="B75">
            <v>107</v>
          </cell>
          <cell r="C75" t="str">
            <v>ProdTrans</v>
          </cell>
          <cell r="D75" t="str">
            <v xml:space="preserve">314.00 0107         </v>
          </cell>
          <cell r="E75">
            <v>314</v>
          </cell>
          <cell r="F75" t="str">
            <v>Turbogenerator Units</v>
          </cell>
          <cell r="H75">
            <v>7979216.1900000004</v>
          </cell>
          <cell r="J75">
            <v>-94961.760000000009</v>
          </cell>
          <cell r="L75">
            <v>7884254.4300000006</v>
          </cell>
          <cell r="N75">
            <v>-96524.98000000001</v>
          </cell>
          <cell r="P75">
            <v>7787729.4500000002</v>
          </cell>
          <cell r="R75">
            <v>4140125</v>
          </cell>
          <cell r="T75">
            <v>2.1800000000000002</v>
          </cell>
          <cell r="V75">
            <v>172912</v>
          </cell>
          <cell r="X75">
            <v>-94961.760000000009</v>
          </cell>
          <cell r="Z75">
            <v>-15</v>
          </cell>
          <cell r="AB75">
            <v>-14244.264000000001</v>
          </cell>
          <cell r="AD75">
            <v>4203830.9759999998</v>
          </cell>
          <cell r="AF75">
            <v>2.1800000000000002</v>
          </cell>
          <cell r="AH75">
            <v>170825</v>
          </cell>
          <cell r="AJ75">
            <v>-96524.98000000001</v>
          </cell>
          <cell r="AL75">
            <v>-15</v>
          </cell>
          <cell r="AN75">
            <v>-14478.747000000001</v>
          </cell>
          <cell r="AP75">
            <v>4263652.2489999989</v>
          </cell>
        </row>
        <row r="76">
          <cell r="A76" t="str">
            <v xml:space="preserve">315.00 0107         </v>
          </cell>
          <cell r="B76">
            <v>107</v>
          </cell>
          <cell r="C76" t="str">
            <v>ProdTrans</v>
          </cell>
          <cell r="D76" t="str">
            <v xml:space="preserve">315.00 0107         </v>
          </cell>
          <cell r="E76">
            <v>315</v>
          </cell>
          <cell r="F76" t="str">
            <v>Accessory Electric Equipment</v>
          </cell>
          <cell r="H76">
            <v>2532418.13</v>
          </cell>
          <cell r="J76">
            <v>-12877.410000000002</v>
          </cell>
          <cell r="L76">
            <v>2519540.7199999997</v>
          </cell>
          <cell r="N76">
            <v>-13390.240000000002</v>
          </cell>
          <cell r="P76">
            <v>2506150.4799999995</v>
          </cell>
          <cell r="R76">
            <v>1839935</v>
          </cell>
          <cell r="T76">
            <v>1.73</v>
          </cell>
          <cell r="V76">
            <v>43699</v>
          </cell>
          <cell r="X76">
            <v>-12877.410000000002</v>
          </cell>
          <cell r="Z76">
            <v>-10</v>
          </cell>
          <cell r="AB76">
            <v>-1287.7410000000002</v>
          </cell>
          <cell r="AD76">
            <v>1869468.8490000002</v>
          </cell>
          <cell r="AF76">
            <v>1.73</v>
          </cell>
          <cell r="AH76">
            <v>43472</v>
          </cell>
          <cell r="AJ76">
            <v>-13390.240000000002</v>
          </cell>
          <cell r="AL76">
            <v>-10</v>
          </cell>
          <cell r="AN76">
            <v>-1339.0240000000003</v>
          </cell>
          <cell r="AP76">
            <v>1898211.5850000002</v>
          </cell>
        </row>
        <row r="77">
          <cell r="A77" t="str">
            <v xml:space="preserve">316.00 0107         </v>
          </cell>
          <cell r="B77">
            <v>107</v>
          </cell>
          <cell r="C77" t="str">
            <v>ProdTrans</v>
          </cell>
          <cell r="D77" t="str">
            <v xml:space="preserve">316.00 0107         </v>
          </cell>
          <cell r="E77">
            <v>316</v>
          </cell>
          <cell r="F77" t="str">
            <v>Miscellaneous Power Plant Equipment</v>
          </cell>
          <cell r="H77">
            <v>1204187.6200000001</v>
          </cell>
          <cell r="J77">
            <v>-23200.519999999997</v>
          </cell>
          <cell r="L77">
            <v>1180987.1000000001</v>
          </cell>
          <cell r="N77">
            <v>-23200.53</v>
          </cell>
          <cell r="P77">
            <v>1157786.57</v>
          </cell>
          <cell r="R77">
            <v>678648</v>
          </cell>
          <cell r="T77">
            <v>2.46</v>
          </cell>
          <cell r="V77">
            <v>29338</v>
          </cell>
          <cell r="X77">
            <v>-23200.519999999997</v>
          </cell>
          <cell r="Z77">
            <v>-10</v>
          </cell>
          <cell r="AB77">
            <v>-2320.0519999999997</v>
          </cell>
          <cell r="AD77">
            <v>682465.42799999996</v>
          </cell>
          <cell r="AF77">
            <v>2.46</v>
          </cell>
          <cell r="AH77">
            <v>28767</v>
          </cell>
          <cell r="AJ77">
            <v>-23200.53</v>
          </cell>
          <cell r="AL77">
            <v>-10</v>
          </cell>
          <cell r="AN77">
            <v>-2320.0529999999999</v>
          </cell>
          <cell r="AP77">
            <v>685711.84499999997</v>
          </cell>
        </row>
        <row r="78">
          <cell r="A78">
            <v>0</v>
          </cell>
          <cell r="F78" t="str">
            <v>TOTAL HAYDEN</v>
          </cell>
          <cell r="H78">
            <v>81384009.900000006</v>
          </cell>
          <cell r="J78">
            <v>-615779.70000000007</v>
          </cell>
          <cell r="L78">
            <v>80768230.200000003</v>
          </cell>
          <cell r="N78">
            <v>-635463.11</v>
          </cell>
          <cell r="P78">
            <v>80132767.090000004</v>
          </cell>
          <cell r="R78">
            <v>39112443</v>
          </cell>
          <cell r="V78">
            <v>1997461</v>
          </cell>
          <cell r="X78">
            <v>-615779.70000000007</v>
          </cell>
          <cell r="AB78">
            <v>-72925.955999999991</v>
          </cell>
          <cell r="AD78">
            <v>40421198.344000004</v>
          </cell>
          <cell r="AH78">
            <v>1981413</v>
          </cell>
          <cell r="AJ78">
            <v>-635463.11</v>
          </cell>
          <cell r="AN78">
            <v>-75186.038</v>
          </cell>
          <cell r="AP78">
            <v>41691962.195999995</v>
          </cell>
        </row>
        <row r="79">
          <cell r="A79">
            <v>0</v>
          </cell>
        </row>
        <row r="80">
          <cell r="A80">
            <v>0</v>
          </cell>
          <cell r="F80" t="str">
            <v>HUNTER</v>
          </cell>
        </row>
        <row r="81">
          <cell r="A81" t="str">
            <v xml:space="preserve">310.20 0108         </v>
          </cell>
          <cell r="B81">
            <v>108</v>
          </cell>
          <cell r="C81" t="str">
            <v>ProdTrans</v>
          </cell>
          <cell r="D81" t="str">
            <v xml:space="preserve">310.20 0108         </v>
          </cell>
          <cell r="E81">
            <v>310.2</v>
          </cell>
          <cell r="F81" t="str">
            <v>Land Rights</v>
          </cell>
          <cell r="H81">
            <v>246337.54</v>
          </cell>
          <cell r="J81">
            <v>0</v>
          </cell>
          <cell r="L81">
            <v>246337.54</v>
          </cell>
          <cell r="N81">
            <v>0</v>
          </cell>
          <cell r="P81">
            <v>246337.54</v>
          </cell>
          <cell r="R81">
            <v>129260</v>
          </cell>
          <cell r="T81">
            <v>1.29</v>
          </cell>
          <cell r="V81">
            <v>3178</v>
          </cell>
          <cell r="X81">
            <v>0</v>
          </cell>
          <cell r="Z81">
            <v>0</v>
          </cell>
          <cell r="AB81">
            <v>0</v>
          </cell>
          <cell r="AD81">
            <v>132438</v>
          </cell>
          <cell r="AF81">
            <v>1.29</v>
          </cell>
          <cell r="AH81">
            <v>3178</v>
          </cell>
          <cell r="AJ81">
            <v>0</v>
          </cell>
          <cell r="AL81">
            <v>0</v>
          </cell>
          <cell r="AN81">
            <v>0</v>
          </cell>
          <cell r="AP81">
            <v>135616</v>
          </cell>
        </row>
        <row r="82">
          <cell r="A82" t="str">
            <v xml:space="preserve">311.00 0108         </v>
          </cell>
          <cell r="B82">
            <v>108</v>
          </cell>
          <cell r="C82" t="str">
            <v>ProdTrans</v>
          </cell>
          <cell r="D82" t="str">
            <v xml:space="preserve">311.00 0108         </v>
          </cell>
          <cell r="E82">
            <v>311</v>
          </cell>
          <cell r="F82" t="str">
            <v>Structures and Improvements</v>
          </cell>
          <cell r="H82">
            <v>206941130.49000001</v>
          </cell>
          <cell r="J82">
            <v>-617685.29000000015</v>
          </cell>
          <cell r="L82">
            <v>206323445.20000002</v>
          </cell>
          <cell r="N82">
            <v>-636405.47999999986</v>
          </cell>
          <cell r="P82">
            <v>205687039.72000003</v>
          </cell>
          <cell r="R82">
            <v>112578914</v>
          </cell>
          <cell r="T82">
            <v>1.51</v>
          </cell>
          <cell r="V82">
            <v>3120148</v>
          </cell>
          <cell r="X82">
            <v>-617685.29000000015</v>
          </cell>
          <cell r="Z82">
            <v>-30</v>
          </cell>
          <cell r="AB82">
            <v>-185305.58700000003</v>
          </cell>
          <cell r="AD82">
            <v>114896071.123</v>
          </cell>
          <cell r="AF82">
            <v>1.51</v>
          </cell>
          <cell r="AH82">
            <v>3110679</v>
          </cell>
          <cell r="AJ82">
            <v>-636405.47999999986</v>
          </cell>
          <cell r="AL82">
            <v>-30</v>
          </cell>
          <cell r="AN82">
            <v>-190921.64399999994</v>
          </cell>
          <cell r="AP82">
            <v>117179422.999</v>
          </cell>
        </row>
        <row r="83">
          <cell r="A83" t="str">
            <v xml:space="preserve">312.00 0108         </v>
          </cell>
          <cell r="B83">
            <v>108</v>
          </cell>
          <cell r="C83" t="str">
            <v>ProdTrans</v>
          </cell>
          <cell r="D83" t="str">
            <v xml:space="preserve">312.00 0108         </v>
          </cell>
          <cell r="E83">
            <v>312</v>
          </cell>
          <cell r="F83" t="str">
            <v>Boiler Plant Equipment</v>
          </cell>
          <cell r="H83">
            <v>632231547.27999997</v>
          </cell>
          <cell r="J83">
            <v>-5625583.3800000008</v>
          </cell>
          <cell r="L83">
            <v>626605963.89999998</v>
          </cell>
          <cell r="N83">
            <v>-5792087.2299999995</v>
          </cell>
          <cell r="P83">
            <v>620813876.66999996</v>
          </cell>
          <cell r="R83">
            <v>236747622</v>
          </cell>
          <cell r="T83">
            <v>1.83</v>
          </cell>
          <cell r="V83">
            <v>11518363</v>
          </cell>
          <cell r="X83">
            <v>-5625583.3800000008</v>
          </cell>
          <cell r="Z83">
            <v>-10</v>
          </cell>
          <cell r="AB83">
            <v>-562558.33800000011</v>
          </cell>
          <cell r="AD83">
            <v>242077843.28200001</v>
          </cell>
          <cell r="AF83">
            <v>1.83</v>
          </cell>
          <cell r="AH83">
            <v>11413892</v>
          </cell>
          <cell r="AJ83">
            <v>-5792087.2299999995</v>
          </cell>
          <cell r="AL83">
            <v>-10</v>
          </cell>
          <cell r="AN83">
            <v>-579208.723</v>
          </cell>
          <cell r="AP83">
            <v>247120439.32900003</v>
          </cell>
        </row>
        <row r="84">
          <cell r="A84" t="str">
            <v xml:space="preserve">314.00 0108         </v>
          </cell>
          <cell r="B84">
            <v>108</v>
          </cell>
          <cell r="C84" t="str">
            <v>ProdTrans</v>
          </cell>
          <cell r="D84" t="str">
            <v xml:space="preserve">314.00 0108         </v>
          </cell>
          <cell r="E84">
            <v>314</v>
          </cell>
          <cell r="F84" t="str">
            <v>Turbogenerator Units</v>
          </cell>
          <cell r="H84">
            <v>189228621.09999999</v>
          </cell>
          <cell r="J84">
            <v>-1453660.1600000001</v>
          </cell>
          <cell r="L84">
            <v>187774960.94</v>
          </cell>
          <cell r="N84">
            <v>-1513503.9399999997</v>
          </cell>
          <cell r="P84">
            <v>186261457</v>
          </cell>
          <cell r="R84">
            <v>57761424</v>
          </cell>
          <cell r="T84">
            <v>2.2599999999999998</v>
          </cell>
          <cell r="V84">
            <v>4260140</v>
          </cell>
          <cell r="X84">
            <v>-1453660.1600000001</v>
          </cell>
          <cell r="Z84">
            <v>-15</v>
          </cell>
          <cell r="AB84">
            <v>-218049.02400000003</v>
          </cell>
          <cell r="AD84">
            <v>60349854.816000007</v>
          </cell>
          <cell r="AF84">
            <v>2.2599999999999998</v>
          </cell>
          <cell r="AH84">
            <v>4226612</v>
          </cell>
          <cell r="AJ84">
            <v>-1513503.9399999997</v>
          </cell>
          <cell r="AL84">
            <v>-15</v>
          </cell>
          <cell r="AN84">
            <v>-227025.59099999993</v>
          </cell>
          <cell r="AP84">
            <v>62835937.285000011</v>
          </cell>
        </row>
        <row r="85">
          <cell r="A85" t="str">
            <v xml:space="preserve">315.00 0108         </v>
          </cell>
          <cell r="B85">
            <v>108</v>
          </cell>
          <cell r="C85" t="str">
            <v>ProdTrans</v>
          </cell>
          <cell r="D85" t="str">
            <v xml:space="preserve">315.00 0108         </v>
          </cell>
          <cell r="E85">
            <v>315</v>
          </cell>
          <cell r="F85" t="str">
            <v>Accessory Electric Equipment</v>
          </cell>
          <cell r="H85">
            <v>98505362.329999998</v>
          </cell>
          <cell r="J85">
            <v>-339546.5</v>
          </cell>
          <cell r="L85">
            <v>98165815.829999998</v>
          </cell>
          <cell r="N85">
            <v>-355139.13999999996</v>
          </cell>
          <cell r="P85">
            <v>97810676.689999998</v>
          </cell>
          <cell r="R85">
            <v>52502381</v>
          </cell>
          <cell r="T85">
            <v>1.49</v>
          </cell>
          <cell r="V85">
            <v>1465200</v>
          </cell>
          <cell r="X85">
            <v>-339546.5</v>
          </cell>
          <cell r="Z85">
            <v>-10</v>
          </cell>
          <cell r="AB85">
            <v>-33954.65</v>
          </cell>
          <cell r="AD85">
            <v>53594079.850000001</v>
          </cell>
          <cell r="AF85">
            <v>1.49</v>
          </cell>
          <cell r="AH85">
            <v>1460025</v>
          </cell>
          <cell r="AJ85">
            <v>-355139.13999999996</v>
          </cell>
          <cell r="AL85">
            <v>-10</v>
          </cell>
          <cell r="AN85">
            <v>-35513.913999999997</v>
          </cell>
          <cell r="AP85">
            <v>54663451.796000004</v>
          </cell>
        </row>
        <row r="86">
          <cell r="A86" t="str">
            <v xml:space="preserve">316.00 0108         </v>
          </cell>
          <cell r="B86">
            <v>108</v>
          </cell>
          <cell r="C86" t="str">
            <v>ProdTrans</v>
          </cell>
          <cell r="D86" t="str">
            <v xml:space="preserve">316.00 0108         </v>
          </cell>
          <cell r="E86">
            <v>316</v>
          </cell>
          <cell r="F86" t="str">
            <v>Miscellaneous Power Plant Equipment</v>
          </cell>
          <cell r="H86">
            <v>3645567.81</v>
          </cell>
          <cell r="J86">
            <v>-69221.059999999983</v>
          </cell>
          <cell r="L86">
            <v>3576346.75</v>
          </cell>
          <cell r="N86">
            <v>-69221.059999999983</v>
          </cell>
          <cell r="P86">
            <v>3507125.69</v>
          </cell>
          <cell r="R86">
            <v>1606519</v>
          </cell>
          <cell r="T86">
            <v>1.94</v>
          </cell>
          <cell r="V86">
            <v>70053</v>
          </cell>
          <cell r="X86">
            <v>-69221.059999999983</v>
          </cell>
          <cell r="Z86">
            <v>-10</v>
          </cell>
          <cell r="AB86">
            <v>-6922.1059999999989</v>
          </cell>
          <cell r="AD86">
            <v>1600428.834</v>
          </cell>
          <cell r="AF86">
            <v>1.94</v>
          </cell>
          <cell r="AH86">
            <v>68710</v>
          </cell>
          <cell r="AJ86">
            <v>-69221.059999999983</v>
          </cell>
          <cell r="AL86">
            <v>-10</v>
          </cell>
          <cell r="AN86">
            <v>-6922.1059999999989</v>
          </cell>
          <cell r="AP86">
            <v>1592995.6680000001</v>
          </cell>
        </row>
        <row r="87">
          <cell r="A87">
            <v>0</v>
          </cell>
          <cell r="F87" t="str">
            <v>TOTAL HUNTER</v>
          </cell>
          <cell r="H87">
            <v>1130798566.55</v>
          </cell>
          <cell r="J87">
            <v>-8105696.3900000006</v>
          </cell>
          <cell r="L87">
            <v>1122692870.1599998</v>
          </cell>
          <cell r="N87">
            <v>-8366356.8499999978</v>
          </cell>
          <cell r="P87">
            <v>1114326513.3099999</v>
          </cell>
          <cell r="R87">
            <v>461326120</v>
          </cell>
          <cell r="V87">
            <v>20437082</v>
          </cell>
          <cell r="X87">
            <v>-8105696.3900000006</v>
          </cell>
          <cell r="AB87">
            <v>-1006789.7050000003</v>
          </cell>
          <cell r="AD87">
            <v>472650715.90499997</v>
          </cell>
          <cell r="AH87">
            <v>20283096</v>
          </cell>
          <cell r="AJ87">
            <v>-8366356.8499999978</v>
          </cell>
          <cell r="AN87">
            <v>-1039591.9779999999</v>
          </cell>
          <cell r="AP87">
            <v>483527863.07700002</v>
          </cell>
        </row>
        <row r="88">
          <cell r="A88">
            <v>0</v>
          </cell>
        </row>
        <row r="89">
          <cell r="A89">
            <v>0</v>
          </cell>
          <cell r="F89" t="str">
            <v>HUNTINGTON</v>
          </cell>
        </row>
        <row r="90">
          <cell r="A90" t="str">
            <v xml:space="preserve">311.00 0109         </v>
          </cell>
          <cell r="B90">
            <v>109</v>
          </cell>
          <cell r="C90" t="str">
            <v>ProdTrans</v>
          </cell>
          <cell r="D90" t="str">
            <v xml:space="preserve">311.00 0109         </v>
          </cell>
          <cell r="E90">
            <v>311</v>
          </cell>
          <cell r="F90" t="str">
            <v>Structures and Improvements</v>
          </cell>
          <cell r="H90">
            <v>116716543.27</v>
          </cell>
          <cell r="J90">
            <v>-355506.82000000018</v>
          </cell>
          <cell r="L90">
            <v>116361036.45</v>
          </cell>
          <cell r="N90">
            <v>-366164.66000000009</v>
          </cell>
          <cell r="P90">
            <v>115994871.79000001</v>
          </cell>
          <cell r="R90">
            <v>59563288</v>
          </cell>
          <cell r="T90">
            <v>1.77</v>
          </cell>
          <cell r="V90">
            <v>2062737</v>
          </cell>
          <cell r="X90">
            <v>-355506.82000000018</v>
          </cell>
          <cell r="Z90">
            <v>-30</v>
          </cell>
          <cell r="AB90">
            <v>-106652.04600000005</v>
          </cell>
          <cell r="AD90">
            <v>61163866.134000003</v>
          </cell>
          <cell r="AF90">
            <v>1.77</v>
          </cell>
          <cell r="AH90">
            <v>2056350</v>
          </cell>
          <cell r="AJ90">
            <v>-366164.66000000009</v>
          </cell>
          <cell r="AL90">
            <v>-30</v>
          </cell>
          <cell r="AN90">
            <v>-109849.39800000003</v>
          </cell>
          <cell r="AP90">
            <v>62744202.076000005</v>
          </cell>
        </row>
        <row r="91">
          <cell r="A91" t="str">
            <v xml:space="preserve">312.00 0109         </v>
          </cell>
          <cell r="B91">
            <v>109</v>
          </cell>
          <cell r="C91" t="str">
            <v>ProdTrans</v>
          </cell>
          <cell r="D91" t="str">
            <v xml:space="preserve">312.00 0109         </v>
          </cell>
          <cell r="E91">
            <v>312</v>
          </cell>
          <cell r="F91" t="str">
            <v>Boiler Plant Equipment</v>
          </cell>
          <cell r="H91">
            <v>527118936.17000002</v>
          </cell>
          <cell r="J91">
            <v>-2542103.7700000009</v>
          </cell>
          <cell r="L91">
            <v>524576832.40000004</v>
          </cell>
          <cell r="N91">
            <v>-2677494.62</v>
          </cell>
          <cell r="P91">
            <v>521899337.78000003</v>
          </cell>
          <cell r="R91">
            <v>124574585</v>
          </cell>
          <cell r="T91">
            <v>2.63</v>
          </cell>
          <cell r="V91">
            <v>13829799</v>
          </cell>
          <cell r="X91">
            <v>-2542103.7700000009</v>
          </cell>
          <cell r="Z91">
            <v>-10</v>
          </cell>
          <cell r="AB91">
            <v>-254210.37700000009</v>
          </cell>
          <cell r="AD91">
            <v>135608069.85299999</v>
          </cell>
          <cell r="AF91">
            <v>2.63</v>
          </cell>
          <cell r="AH91">
            <v>13761162</v>
          </cell>
          <cell r="AJ91">
            <v>-2677494.62</v>
          </cell>
          <cell r="AL91">
            <v>-10</v>
          </cell>
          <cell r="AN91">
            <v>-267749.46200000006</v>
          </cell>
          <cell r="AP91">
            <v>146423987.77099997</v>
          </cell>
        </row>
        <row r="92">
          <cell r="A92" t="str">
            <v xml:space="preserve">314.00 0109         </v>
          </cell>
          <cell r="B92">
            <v>109</v>
          </cell>
          <cell r="C92" t="str">
            <v>ProdTrans</v>
          </cell>
          <cell r="D92" t="str">
            <v xml:space="preserve">314.00 0109         </v>
          </cell>
          <cell r="E92">
            <v>314</v>
          </cell>
          <cell r="F92" t="str">
            <v>Turbogenerator Units</v>
          </cell>
          <cell r="H92">
            <v>122867593.25</v>
          </cell>
          <cell r="J92">
            <v>-973763.61000000034</v>
          </cell>
          <cell r="L92">
            <v>121893829.64</v>
          </cell>
          <cell r="N92">
            <v>-1010005.2200000003</v>
          </cell>
          <cell r="P92">
            <v>120883824.42</v>
          </cell>
          <cell r="R92">
            <v>39389991</v>
          </cell>
          <cell r="T92">
            <v>2.5299999999999998</v>
          </cell>
          <cell r="V92">
            <v>3096232</v>
          </cell>
          <cell r="X92">
            <v>-973763.61000000034</v>
          </cell>
          <cell r="Z92">
            <v>-15</v>
          </cell>
          <cell r="AB92">
            <v>-146064.54150000005</v>
          </cell>
          <cell r="AD92">
            <v>41366394.848499998</v>
          </cell>
          <cell r="AF92">
            <v>2.5299999999999998</v>
          </cell>
          <cell r="AH92">
            <v>3071137</v>
          </cell>
          <cell r="AJ92">
            <v>-1010005.2200000003</v>
          </cell>
          <cell r="AL92">
            <v>-15</v>
          </cell>
          <cell r="AN92">
            <v>-151500.78300000005</v>
          </cell>
          <cell r="AP92">
            <v>43276025.8455</v>
          </cell>
        </row>
        <row r="93">
          <cell r="A93" t="str">
            <v xml:space="preserve">315.00 0109         </v>
          </cell>
          <cell r="B93">
            <v>109</v>
          </cell>
          <cell r="C93" t="str">
            <v>ProdTrans</v>
          </cell>
          <cell r="D93" t="str">
            <v xml:space="preserve">315.00 0109         </v>
          </cell>
          <cell r="E93">
            <v>315</v>
          </cell>
          <cell r="F93" t="str">
            <v>Accessory Electric Equipment</v>
          </cell>
          <cell r="H93">
            <v>46421368.829999998</v>
          </cell>
          <cell r="J93">
            <v>-135428.10000000003</v>
          </cell>
          <cell r="L93">
            <v>46285940.729999997</v>
          </cell>
          <cell r="N93">
            <v>-141266.82</v>
          </cell>
          <cell r="P93">
            <v>46144673.909999996</v>
          </cell>
          <cell r="R93">
            <v>19034731</v>
          </cell>
          <cell r="T93">
            <v>1.81</v>
          </cell>
          <cell r="V93">
            <v>839001</v>
          </cell>
          <cell r="X93">
            <v>-135428.10000000003</v>
          </cell>
          <cell r="Z93">
            <v>-10</v>
          </cell>
          <cell r="AB93">
            <v>-13542.810000000005</v>
          </cell>
          <cell r="AD93">
            <v>19724761.09</v>
          </cell>
          <cell r="AF93">
            <v>1.81</v>
          </cell>
          <cell r="AH93">
            <v>836497</v>
          </cell>
          <cell r="AJ93">
            <v>-141266.82</v>
          </cell>
          <cell r="AL93">
            <v>-10</v>
          </cell>
          <cell r="AN93">
            <v>-14126.682000000003</v>
          </cell>
          <cell r="AP93">
            <v>20405864.588</v>
          </cell>
        </row>
        <row r="94">
          <cell r="A94" t="str">
            <v xml:space="preserve">316.00 0109         </v>
          </cell>
          <cell r="B94">
            <v>109</v>
          </cell>
          <cell r="C94" t="str">
            <v>ProdTrans</v>
          </cell>
          <cell r="D94" t="str">
            <v xml:space="preserve">316.00 0109         </v>
          </cell>
          <cell r="E94">
            <v>316</v>
          </cell>
          <cell r="F94" t="str">
            <v>Miscellaneous Power Plant Equipment</v>
          </cell>
          <cell r="H94">
            <v>2717959.41</v>
          </cell>
          <cell r="J94">
            <v>-44684.62</v>
          </cell>
          <cell r="L94">
            <v>2673274.79</v>
          </cell>
          <cell r="N94">
            <v>-44684.61</v>
          </cell>
          <cell r="P94">
            <v>2628590.1800000002</v>
          </cell>
          <cell r="R94">
            <v>821110</v>
          </cell>
          <cell r="T94">
            <v>2.5499999999999998</v>
          </cell>
          <cell r="V94">
            <v>68738</v>
          </cell>
          <cell r="X94">
            <v>-44684.62</v>
          </cell>
          <cell r="Z94">
            <v>-10</v>
          </cell>
          <cell r="AB94">
            <v>-4468.4620000000004</v>
          </cell>
          <cell r="AD94">
            <v>840694.91799999995</v>
          </cell>
          <cell r="AF94">
            <v>2.5499999999999998</v>
          </cell>
          <cell r="AH94">
            <v>67599</v>
          </cell>
          <cell r="AJ94">
            <v>-44684.61</v>
          </cell>
          <cell r="AL94">
            <v>-10</v>
          </cell>
          <cell r="AN94">
            <v>-4468.4609999999993</v>
          </cell>
          <cell r="AP94">
            <v>859140.84699999995</v>
          </cell>
        </row>
        <row r="95">
          <cell r="A95">
            <v>0</v>
          </cell>
          <cell r="F95" t="str">
            <v>TOTAL HUNTINGTON</v>
          </cell>
          <cell r="H95">
            <v>815842400.93000007</v>
          </cell>
          <cell r="J95">
            <v>-4051486.9200000018</v>
          </cell>
          <cell r="L95">
            <v>811790914.00999999</v>
          </cell>
          <cell r="N95">
            <v>-4239615.9300000006</v>
          </cell>
          <cell r="P95">
            <v>807551298.07999992</v>
          </cell>
          <cell r="R95">
            <v>243383705</v>
          </cell>
          <cell r="V95">
            <v>19896507</v>
          </cell>
          <cell r="X95">
            <v>-4051486.9200000018</v>
          </cell>
          <cell r="AB95">
            <v>-524938.23650000023</v>
          </cell>
          <cell r="AD95">
            <v>258703786.84350002</v>
          </cell>
          <cell r="AH95">
            <v>19792745</v>
          </cell>
          <cell r="AJ95">
            <v>-4239615.9300000006</v>
          </cell>
          <cell r="AN95">
            <v>-547694.7860000002</v>
          </cell>
          <cell r="AP95">
            <v>273709221.12749994</v>
          </cell>
        </row>
        <row r="96">
          <cell r="A96">
            <v>0</v>
          </cell>
        </row>
        <row r="97">
          <cell r="A97">
            <v>0</v>
          </cell>
          <cell r="F97" t="str">
            <v>JAMES RIVER</v>
          </cell>
        </row>
        <row r="98">
          <cell r="A98" t="str">
            <v xml:space="preserve">311.00 0191         </v>
          </cell>
          <cell r="B98">
            <v>191</v>
          </cell>
          <cell r="C98" t="str">
            <v>ProdTrans</v>
          </cell>
          <cell r="D98" t="str">
            <v xml:space="preserve">311.00 0191         </v>
          </cell>
          <cell r="E98">
            <v>311</v>
          </cell>
          <cell r="F98" t="str">
            <v>Structures and Improvements</v>
          </cell>
          <cell r="H98">
            <v>5733734.1399999997</v>
          </cell>
          <cell r="J98">
            <v>-10744.5</v>
          </cell>
          <cell r="L98">
            <v>5722989.6399999997</v>
          </cell>
          <cell r="N98">
            <v>-11104.79</v>
          </cell>
          <cell r="P98">
            <v>5711884.8499999996</v>
          </cell>
          <cell r="R98">
            <v>4411588</v>
          </cell>
          <cell r="T98">
            <v>5.18</v>
          </cell>
          <cell r="V98">
            <v>296729</v>
          </cell>
          <cell r="X98">
            <v>-10744.5</v>
          </cell>
          <cell r="Z98">
            <v>-30</v>
          </cell>
          <cell r="AB98">
            <v>-3223.35</v>
          </cell>
          <cell r="AD98">
            <v>4694349.1500000004</v>
          </cell>
          <cell r="AF98">
            <v>5.18</v>
          </cell>
          <cell r="AH98">
            <v>296163</v>
          </cell>
          <cell r="AJ98">
            <v>-11104.79</v>
          </cell>
          <cell r="AL98">
            <v>-30</v>
          </cell>
          <cell r="AN98">
            <v>-3331.4369999999999</v>
          </cell>
          <cell r="AP98">
            <v>4976075.9230000004</v>
          </cell>
        </row>
        <row r="99">
          <cell r="A99" t="str">
            <v xml:space="preserve">312.00 0191         </v>
          </cell>
          <cell r="B99">
            <v>191</v>
          </cell>
          <cell r="C99" t="str">
            <v>ProdTrans</v>
          </cell>
          <cell r="D99" t="str">
            <v xml:space="preserve">312.00 0191         </v>
          </cell>
          <cell r="E99">
            <v>312</v>
          </cell>
          <cell r="F99" t="str">
            <v>Boiler Plant Equipment</v>
          </cell>
          <cell r="H99">
            <v>5798092.3600000003</v>
          </cell>
          <cell r="J99">
            <v>-38986.67</v>
          </cell>
          <cell r="L99">
            <v>5759105.6900000004</v>
          </cell>
          <cell r="N99">
            <v>-41658.61</v>
          </cell>
          <cell r="P99">
            <v>5717447.0800000001</v>
          </cell>
          <cell r="R99">
            <v>4457732</v>
          </cell>
          <cell r="T99">
            <v>5.25</v>
          </cell>
          <cell r="V99">
            <v>303376</v>
          </cell>
          <cell r="X99">
            <v>-38986.67</v>
          </cell>
          <cell r="Z99">
            <v>-10</v>
          </cell>
          <cell r="AB99">
            <v>-3898.6669999999995</v>
          </cell>
          <cell r="AD99">
            <v>4718222.6629999997</v>
          </cell>
          <cell r="AF99">
            <v>5.25</v>
          </cell>
          <cell r="AH99">
            <v>301260</v>
          </cell>
          <cell r="AJ99">
            <v>-41658.61</v>
          </cell>
          <cell r="AL99">
            <v>-10</v>
          </cell>
          <cell r="AN99">
            <v>-4165.8609999999999</v>
          </cell>
          <cell r="AP99">
            <v>4973658.1919999998</v>
          </cell>
        </row>
        <row r="100">
          <cell r="A100" t="str">
            <v xml:space="preserve">314.00 0191         </v>
          </cell>
          <cell r="B100">
            <v>191</v>
          </cell>
          <cell r="C100" t="str">
            <v>ProdTrans</v>
          </cell>
          <cell r="D100" t="str">
            <v xml:space="preserve">314.00 0191         </v>
          </cell>
          <cell r="E100">
            <v>314</v>
          </cell>
          <cell r="F100" t="str">
            <v>Turbogenerator Units</v>
          </cell>
          <cell r="H100">
            <v>18616437.710000001</v>
          </cell>
          <cell r="J100">
            <v>-151432.75</v>
          </cell>
          <cell r="L100">
            <v>18465004.960000001</v>
          </cell>
          <cell r="N100">
            <v>-162616.89000000001</v>
          </cell>
          <cell r="P100">
            <v>18302388.07</v>
          </cell>
          <cell r="R100">
            <v>14291857</v>
          </cell>
          <cell r="T100">
            <v>5.35</v>
          </cell>
          <cell r="V100">
            <v>991929</v>
          </cell>
          <cell r="X100">
            <v>-151432.75</v>
          </cell>
          <cell r="Z100">
            <v>-15</v>
          </cell>
          <cell r="AB100">
            <v>-22714.912499999999</v>
          </cell>
          <cell r="AD100">
            <v>15109638.3375</v>
          </cell>
          <cell r="AF100">
            <v>5.35</v>
          </cell>
          <cell r="AH100">
            <v>983528</v>
          </cell>
          <cell r="AJ100">
            <v>-162616.89000000001</v>
          </cell>
          <cell r="AL100">
            <v>-15</v>
          </cell>
          <cell r="AN100">
            <v>-24392.533500000001</v>
          </cell>
          <cell r="AP100">
            <v>15906156.913999999</v>
          </cell>
        </row>
        <row r="101">
          <cell r="A101" t="str">
            <v xml:space="preserve">315.00 0191         </v>
          </cell>
          <cell r="B101">
            <v>191</v>
          </cell>
          <cell r="C101" t="str">
            <v>ProdTrans</v>
          </cell>
          <cell r="D101" t="str">
            <v xml:space="preserve">315.00 0191         </v>
          </cell>
          <cell r="E101">
            <v>315</v>
          </cell>
          <cell r="F101" t="str">
            <v>Accessory Electric Equipment</v>
          </cell>
          <cell r="H101">
            <v>4302275.7699999996</v>
          </cell>
          <cell r="J101">
            <v>-7324.01</v>
          </cell>
          <cell r="L101">
            <v>4294951.76</v>
          </cell>
          <cell r="N101">
            <v>-7756.57</v>
          </cell>
          <cell r="P101">
            <v>4287195.1899999995</v>
          </cell>
          <cell r="R101">
            <v>3297379</v>
          </cell>
          <cell r="T101">
            <v>5.2</v>
          </cell>
          <cell r="V101">
            <v>223528</v>
          </cell>
          <cell r="X101">
            <v>-7324.01</v>
          </cell>
          <cell r="Z101">
            <v>-10</v>
          </cell>
          <cell r="AB101">
            <v>-732.40100000000007</v>
          </cell>
          <cell r="AD101">
            <v>3512850.5890000002</v>
          </cell>
          <cell r="AF101">
            <v>5.2</v>
          </cell>
          <cell r="AH101">
            <v>223136</v>
          </cell>
          <cell r="AJ101">
            <v>-7756.57</v>
          </cell>
          <cell r="AL101">
            <v>-10</v>
          </cell>
          <cell r="AN101">
            <v>-775.65699999999993</v>
          </cell>
          <cell r="AP101">
            <v>3727454.3620000002</v>
          </cell>
        </row>
        <row r="102">
          <cell r="A102">
            <v>0</v>
          </cell>
          <cell r="F102" t="str">
            <v>TOTAL JAMES RIVER</v>
          </cell>
          <cell r="H102">
            <v>34450539.980000004</v>
          </cell>
          <cell r="J102">
            <v>-208487.93</v>
          </cell>
          <cell r="L102">
            <v>34242052.049999997</v>
          </cell>
          <cell r="N102">
            <v>-223136.86000000002</v>
          </cell>
          <cell r="P102">
            <v>34018915.189999998</v>
          </cell>
          <cell r="R102">
            <v>26458556</v>
          </cell>
          <cell r="V102">
            <v>1815562</v>
          </cell>
          <cell r="X102">
            <v>-208487.93</v>
          </cell>
          <cell r="AB102">
            <v>-30569.3305</v>
          </cell>
          <cell r="AD102">
            <v>28035060.739500001</v>
          </cell>
          <cell r="AH102">
            <v>1804087</v>
          </cell>
          <cell r="AJ102">
            <v>-223136.86000000002</v>
          </cell>
          <cell r="AN102">
            <v>-32665.488499999999</v>
          </cell>
          <cell r="AP102">
            <v>29583345.390999999</v>
          </cell>
        </row>
        <row r="103">
          <cell r="A103">
            <v>0</v>
          </cell>
        </row>
        <row r="104">
          <cell r="A104">
            <v>0</v>
          </cell>
          <cell r="F104" t="str">
            <v>JIM BRIDGER</v>
          </cell>
        </row>
        <row r="105">
          <cell r="A105" t="str">
            <v xml:space="preserve">310.20 0110         </v>
          </cell>
          <cell r="B105">
            <v>110</v>
          </cell>
          <cell r="C105" t="str">
            <v>ProdTrans</v>
          </cell>
          <cell r="D105" t="str">
            <v xml:space="preserve">310.20 0110         </v>
          </cell>
          <cell r="E105">
            <v>310.2</v>
          </cell>
          <cell r="F105" t="str">
            <v>Land Rights</v>
          </cell>
          <cell r="H105">
            <v>281111.09999999998</v>
          </cell>
          <cell r="J105">
            <v>0</v>
          </cell>
          <cell r="L105">
            <v>281111.09999999998</v>
          </cell>
          <cell r="N105">
            <v>0</v>
          </cell>
          <cell r="P105">
            <v>281111.09999999998</v>
          </cell>
          <cell r="R105">
            <v>177737</v>
          </cell>
          <cell r="T105">
            <v>1.25</v>
          </cell>
          <cell r="V105">
            <v>3514</v>
          </cell>
          <cell r="X105">
            <v>0</v>
          </cell>
          <cell r="Z105">
            <v>0</v>
          </cell>
          <cell r="AB105">
            <v>0</v>
          </cell>
          <cell r="AD105">
            <v>181251</v>
          </cell>
          <cell r="AF105">
            <v>1.25</v>
          </cell>
          <cell r="AH105">
            <v>3514</v>
          </cell>
          <cell r="AJ105">
            <v>0</v>
          </cell>
          <cell r="AL105">
            <v>0</v>
          </cell>
          <cell r="AN105">
            <v>0</v>
          </cell>
          <cell r="AP105">
            <v>184765</v>
          </cell>
        </row>
        <row r="106">
          <cell r="A106" t="str">
            <v xml:space="preserve">311.00 0110         </v>
          </cell>
          <cell r="B106">
            <v>110</v>
          </cell>
          <cell r="C106" t="str">
            <v>ProdTrans</v>
          </cell>
          <cell r="D106" t="str">
            <v xml:space="preserve">311.00 0110         </v>
          </cell>
          <cell r="E106">
            <v>311</v>
          </cell>
          <cell r="F106" t="str">
            <v>Structures and Improvements</v>
          </cell>
          <cell r="H106">
            <v>140256250.56</v>
          </cell>
          <cell r="J106">
            <v>-453602.04000000004</v>
          </cell>
          <cell r="L106">
            <v>139802648.52000001</v>
          </cell>
          <cell r="N106">
            <v>-467091.2699999999</v>
          </cell>
          <cell r="P106">
            <v>139335557.25</v>
          </cell>
          <cell r="R106">
            <v>87044687</v>
          </cell>
          <cell r="T106">
            <v>1.58</v>
          </cell>
          <cell r="V106">
            <v>2212465</v>
          </cell>
          <cell r="X106">
            <v>-453602.04000000004</v>
          </cell>
          <cell r="Z106">
            <v>-30</v>
          </cell>
          <cell r="AB106">
            <v>-136080.61200000002</v>
          </cell>
          <cell r="AD106">
            <v>88667469.34799999</v>
          </cell>
          <cell r="AF106">
            <v>1.58</v>
          </cell>
          <cell r="AH106">
            <v>2205192</v>
          </cell>
          <cell r="AJ106">
            <v>-467091.2699999999</v>
          </cell>
          <cell r="AL106">
            <v>-30</v>
          </cell>
          <cell r="AN106">
            <v>-140127.38099999996</v>
          </cell>
          <cell r="AP106">
            <v>90265442.696999997</v>
          </cell>
        </row>
        <row r="107">
          <cell r="A107" t="str">
            <v xml:space="preserve">312.00 0110         </v>
          </cell>
          <cell r="B107">
            <v>110</v>
          </cell>
          <cell r="C107" t="str">
            <v>ProdTrans</v>
          </cell>
          <cell r="D107" t="str">
            <v xml:space="preserve">312.00 0110         </v>
          </cell>
          <cell r="E107">
            <v>312</v>
          </cell>
          <cell r="F107" t="str">
            <v>Boiler Plant Equipment</v>
          </cell>
          <cell r="H107">
            <v>675358589.64999998</v>
          </cell>
          <cell r="J107">
            <v>-6063355.0499999998</v>
          </cell>
          <cell r="L107">
            <v>669295234.60000002</v>
          </cell>
          <cell r="N107">
            <v>-6230578.1700000009</v>
          </cell>
          <cell r="P107">
            <v>663064656.43000007</v>
          </cell>
          <cell r="R107">
            <v>293188983</v>
          </cell>
          <cell r="T107">
            <v>2.02</v>
          </cell>
          <cell r="V107">
            <v>13581004</v>
          </cell>
          <cell r="X107">
            <v>-6063355.0499999998</v>
          </cell>
          <cell r="Z107">
            <v>-10</v>
          </cell>
          <cell r="AB107">
            <v>-606335.505</v>
          </cell>
          <cell r="AD107">
            <v>300100296.44499999</v>
          </cell>
          <cell r="AF107">
            <v>2.02</v>
          </cell>
          <cell r="AH107">
            <v>13456835</v>
          </cell>
          <cell r="AJ107">
            <v>-6230578.1700000009</v>
          </cell>
          <cell r="AL107">
            <v>-10</v>
          </cell>
          <cell r="AN107">
            <v>-623057.81700000016</v>
          </cell>
          <cell r="AP107">
            <v>306703495.458</v>
          </cell>
        </row>
        <row r="108">
          <cell r="A108" t="str">
            <v xml:space="preserve">314.00 0110         </v>
          </cell>
          <cell r="B108">
            <v>110</v>
          </cell>
          <cell r="C108" t="str">
            <v>ProdTrans</v>
          </cell>
          <cell r="D108" t="str">
            <v xml:space="preserve">314.00 0110         </v>
          </cell>
          <cell r="E108">
            <v>314</v>
          </cell>
          <cell r="F108" t="str">
            <v>Turbogenerator Units</v>
          </cell>
          <cell r="H108">
            <v>175249865.94</v>
          </cell>
          <cell r="J108">
            <v>-1515723.39</v>
          </cell>
          <cell r="L108">
            <v>173734142.55000001</v>
          </cell>
          <cell r="N108">
            <v>-1572304.4200000002</v>
          </cell>
          <cell r="P108">
            <v>172161838.13000003</v>
          </cell>
          <cell r="R108">
            <v>69160935</v>
          </cell>
          <cell r="T108">
            <v>2.35</v>
          </cell>
          <cell r="V108">
            <v>4100562</v>
          </cell>
          <cell r="X108">
            <v>-1515723.39</v>
          </cell>
          <cell r="Z108">
            <v>-15</v>
          </cell>
          <cell r="AB108">
            <v>-227358.50849999997</v>
          </cell>
          <cell r="AD108">
            <v>71518415.101500005</v>
          </cell>
          <cell r="AF108">
            <v>2.35</v>
          </cell>
          <cell r="AH108">
            <v>4064278</v>
          </cell>
          <cell r="AJ108">
            <v>-1572304.4200000002</v>
          </cell>
          <cell r="AL108">
            <v>-15</v>
          </cell>
          <cell r="AN108">
            <v>-235845.663</v>
          </cell>
          <cell r="AP108">
            <v>73774543.0185</v>
          </cell>
        </row>
        <row r="109">
          <cell r="A109" t="str">
            <v xml:space="preserve">315.00 0110         </v>
          </cell>
          <cell r="B109">
            <v>110</v>
          </cell>
          <cell r="C109" t="str">
            <v>ProdTrans</v>
          </cell>
          <cell r="D109" t="str">
            <v xml:space="preserve">315.00 0110         </v>
          </cell>
          <cell r="E109">
            <v>315</v>
          </cell>
          <cell r="F109" t="str">
            <v>Accessory Electric Equipment</v>
          </cell>
          <cell r="H109">
            <v>58882346.939999998</v>
          </cell>
          <cell r="J109">
            <v>-239598.99999999994</v>
          </cell>
          <cell r="L109">
            <v>58642747.939999998</v>
          </cell>
          <cell r="N109">
            <v>-249884.35999999996</v>
          </cell>
          <cell r="P109">
            <v>58392863.579999998</v>
          </cell>
          <cell r="R109">
            <v>35406510</v>
          </cell>
          <cell r="T109">
            <v>1.49</v>
          </cell>
          <cell r="V109">
            <v>875562</v>
          </cell>
          <cell r="X109">
            <v>-239598.99999999994</v>
          </cell>
          <cell r="Z109">
            <v>-10</v>
          </cell>
          <cell r="AB109">
            <v>-23959.899999999994</v>
          </cell>
          <cell r="AD109">
            <v>36018513.100000001</v>
          </cell>
          <cell r="AF109">
            <v>1.49</v>
          </cell>
          <cell r="AH109">
            <v>871915</v>
          </cell>
          <cell r="AJ109">
            <v>-249884.35999999996</v>
          </cell>
          <cell r="AL109">
            <v>-10</v>
          </cell>
          <cell r="AN109">
            <v>-24988.435999999998</v>
          </cell>
          <cell r="AP109">
            <v>36615555.304000005</v>
          </cell>
        </row>
        <row r="110">
          <cell r="A110" t="str">
            <v xml:space="preserve">316.00 0110         </v>
          </cell>
          <cell r="B110">
            <v>110</v>
          </cell>
          <cell r="C110" t="str">
            <v>ProdTrans</v>
          </cell>
          <cell r="D110" t="str">
            <v xml:space="preserve">316.00 0110         </v>
          </cell>
          <cell r="E110">
            <v>316</v>
          </cell>
          <cell r="F110" t="str">
            <v>Miscellaneous Power Plant Equipment</v>
          </cell>
          <cell r="H110">
            <v>3722954.18</v>
          </cell>
          <cell r="J110">
            <v>-71241.69</v>
          </cell>
          <cell r="L110">
            <v>3651712.49</v>
          </cell>
          <cell r="N110">
            <v>-71241.69</v>
          </cell>
          <cell r="P110">
            <v>3580470.8000000003</v>
          </cell>
          <cell r="R110">
            <v>1789680</v>
          </cell>
          <cell r="T110">
            <v>1.95</v>
          </cell>
          <cell r="V110">
            <v>71903</v>
          </cell>
          <cell r="X110">
            <v>-71241.69</v>
          </cell>
          <cell r="Z110">
            <v>-10</v>
          </cell>
          <cell r="AB110">
            <v>-7124.1689999999999</v>
          </cell>
          <cell r="AD110">
            <v>1783217.1410000001</v>
          </cell>
          <cell r="AF110">
            <v>1.95</v>
          </cell>
          <cell r="AH110">
            <v>70514</v>
          </cell>
          <cell r="AJ110">
            <v>-71241.69</v>
          </cell>
          <cell r="AL110">
            <v>-10</v>
          </cell>
          <cell r="AN110">
            <v>-7124.1689999999999</v>
          </cell>
          <cell r="AP110">
            <v>1775365.2820000001</v>
          </cell>
        </row>
        <row r="111">
          <cell r="A111">
            <v>0</v>
          </cell>
          <cell r="F111" t="str">
            <v>TOTAL JIM BRIDGER</v>
          </cell>
          <cell r="H111">
            <v>1053751118.37</v>
          </cell>
          <cell r="J111">
            <v>-8343521.1699999999</v>
          </cell>
          <cell r="L111">
            <v>1045407597.2</v>
          </cell>
          <cell r="N111">
            <v>-8591099.9100000001</v>
          </cell>
          <cell r="P111">
            <v>1036816497.2900001</v>
          </cell>
          <cell r="R111">
            <v>486768532</v>
          </cell>
          <cell r="V111">
            <v>20845010</v>
          </cell>
          <cell r="X111">
            <v>-8343521.1699999999</v>
          </cell>
          <cell r="AB111">
            <v>-1000858.6945000001</v>
          </cell>
          <cell r="AD111">
            <v>498269162.13550001</v>
          </cell>
          <cell r="AH111">
            <v>20672248</v>
          </cell>
          <cell r="AJ111">
            <v>-8591099.9100000001</v>
          </cell>
          <cell r="AN111">
            <v>-1031143.466</v>
          </cell>
          <cell r="AP111">
            <v>509319166.75949997</v>
          </cell>
        </row>
        <row r="112">
          <cell r="A112">
            <v>0</v>
          </cell>
        </row>
        <row r="113">
          <cell r="A113">
            <v>0</v>
          </cell>
          <cell r="F113" t="str">
            <v>NAUGHTON</v>
          </cell>
        </row>
        <row r="114">
          <cell r="A114" t="str">
            <v xml:space="preserve">310.20 0111         </v>
          </cell>
          <cell r="B114">
            <v>111</v>
          </cell>
          <cell r="C114" t="str">
            <v>ProdTrans</v>
          </cell>
          <cell r="D114" t="str">
            <v xml:space="preserve">310.20 0111         </v>
          </cell>
          <cell r="E114">
            <v>310.2</v>
          </cell>
          <cell r="F114" t="str">
            <v>Land Rights</v>
          </cell>
          <cell r="H114">
            <v>15015.87</v>
          </cell>
          <cell r="J114">
            <v>0</v>
          </cell>
          <cell r="L114">
            <v>15015.87</v>
          </cell>
          <cell r="N114">
            <v>0</v>
          </cell>
          <cell r="P114">
            <v>15015.87</v>
          </cell>
          <cell r="R114">
            <v>11039</v>
          </cell>
          <cell r="T114">
            <v>1.39</v>
          </cell>
          <cell r="V114">
            <v>209</v>
          </cell>
          <cell r="X114">
            <v>0</v>
          </cell>
          <cell r="Z114">
            <v>0</v>
          </cell>
          <cell r="AB114">
            <v>0</v>
          </cell>
          <cell r="AD114">
            <v>11248</v>
          </cell>
          <cell r="AF114">
            <v>1.39</v>
          </cell>
          <cell r="AH114">
            <v>209</v>
          </cell>
          <cell r="AJ114">
            <v>0</v>
          </cell>
          <cell r="AL114">
            <v>0</v>
          </cell>
          <cell r="AN114">
            <v>0</v>
          </cell>
          <cell r="AP114">
            <v>11457</v>
          </cell>
        </row>
        <row r="115">
          <cell r="A115" t="str">
            <v xml:space="preserve">311.00 0111         </v>
          </cell>
          <cell r="B115">
            <v>111</v>
          </cell>
          <cell r="C115" t="str">
            <v>ProdTrans</v>
          </cell>
          <cell r="D115" t="str">
            <v xml:space="preserve">311.00 0111         </v>
          </cell>
          <cell r="E115">
            <v>311</v>
          </cell>
          <cell r="F115" t="str">
            <v>Structures and Improvements</v>
          </cell>
          <cell r="H115">
            <v>70399222.079999998</v>
          </cell>
          <cell r="J115">
            <v>-181827.88999999996</v>
          </cell>
          <cell r="L115">
            <v>70217394.189999998</v>
          </cell>
          <cell r="N115">
            <v>-187556.09999999989</v>
          </cell>
          <cell r="P115">
            <v>70029838.090000004</v>
          </cell>
          <cell r="R115">
            <v>36837724</v>
          </cell>
          <cell r="T115">
            <v>2.63</v>
          </cell>
          <cell r="V115">
            <v>1849109</v>
          </cell>
          <cell r="X115">
            <v>-181827.88999999996</v>
          </cell>
          <cell r="Z115">
            <v>-30</v>
          </cell>
          <cell r="AB115">
            <v>-54548.366999999984</v>
          </cell>
          <cell r="AD115">
            <v>38450456.743000001</v>
          </cell>
          <cell r="AF115">
            <v>2.63</v>
          </cell>
          <cell r="AH115">
            <v>1844251</v>
          </cell>
          <cell r="AJ115">
            <v>-187556.09999999989</v>
          </cell>
          <cell r="AL115">
            <v>-30</v>
          </cell>
          <cell r="AN115">
            <v>-56266.829999999965</v>
          </cell>
          <cell r="AP115">
            <v>40050884.813000001</v>
          </cell>
        </row>
        <row r="116">
          <cell r="A116" t="str">
            <v xml:space="preserve">312.00 0111         </v>
          </cell>
          <cell r="B116">
            <v>111</v>
          </cell>
          <cell r="C116" t="str">
            <v>ProdTrans</v>
          </cell>
          <cell r="D116" t="str">
            <v xml:space="preserve">312.00 0111         </v>
          </cell>
          <cell r="E116">
            <v>312</v>
          </cell>
          <cell r="F116" t="str">
            <v>Boiler Plant Equipment</v>
          </cell>
          <cell r="H116">
            <v>443090329.81</v>
          </cell>
          <cell r="J116">
            <v>-2550716.2000000002</v>
          </cell>
          <cell r="L116">
            <v>440539613.61000001</v>
          </cell>
          <cell r="N116">
            <v>-2660476.59</v>
          </cell>
          <cell r="P116">
            <v>437879137.02000004</v>
          </cell>
          <cell r="R116">
            <v>132342952</v>
          </cell>
          <cell r="T116">
            <v>2.82</v>
          </cell>
          <cell r="V116">
            <v>12459182</v>
          </cell>
          <cell r="X116">
            <v>-2550716.2000000002</v>
          </cell>
          <cell r="Z116">
            <v>-10</v>
          </cell>
          <cell r="AB116">
            <v>-255071.62</v>
          </cell>
          <cell r="AD116">
            <v>141996346.18000001</v>
          </cell>
          <cell r="AF116">
            <v>2.82</v>
          </cell>
          <cell r="AH116">
            <v>12385704</v>
          </cell>
          <cell r="AJ116">
            <v>-2660476.59</v>
          </cell>
          <cell r="AL116">
            <v>-10</v>
          </cell>
          <cell r="AN116">
            <v>-266047.65899999999</v>
          </cell>
          <cell r="AP116">
            <v>151455525.93099999</v>
          </cell>
        </row>
        <row r="117">
          <cell r="A117" t="str">
            <v xml:space="preserve">314.00 0111         </v>
          </cell>
          <cell r="B117">
            <v>111</v>
          </cell>
          <cell r="C117" t="str">
            <v>ProdTrans</v>
          </cell>
          <cell r="D117" t="str">
            <v xml:space="preserve">314.00 0111         </v>
          </cell>
          <cell r="E117">
            <v>314</v>
          </cell>
          <cell r="F117" t="str">
            <v>Turbogenerator Units</v>
          </cell>
          <cell r="H117">
            <v>76375657.129999995</v>
          </cell>
          <cell r="J117">
            <v>-630187.02999999991</v>
          </cell>
          <cell r="L117">
            <v>75745470.099999994</v>
          </cell>
          <cell r="N117">
            <v>-653185.20000000019</v>
          </cell>
          <cell r="P117">
            <v>75092284.899999991</v>
          </cell>
          <cell r="R117">
            <v>30448941</v>
          </cell>
          <cell r="T117">
            <v>3.09</v>
          </cell>
          <cell r="V117">
            <v>2350271</v>
          </cell>
          <cell r="X117">
            <v>-630187.02999999991</v>
          </cell>
          <cell r="Z117">
            <v>-15</v>
          </cell>
          <cell r="AB117">
            <v>-94528.054499999998</v>
          </cell>
          <cell r="AD117">
            <v>32074496.9155</v>
          </cell>
          <cell r="AF117">
            <v>3.09</v>
          </cell>
          <cell r="AH117">
            <v>2330443</v>
          </cell>
          <cell r="AJ117">
            <v>-653185.20000000019</v>
          </cell>
          <cell r="AL117">
            <v>-15</v>
          </cell>
          <cell r="AN117">
            <v>-97977.780000000042</v>
          </cell>
          <cell r="AP117">
            <v>33653776.935499996</v>
          </cell>
        </row>
        <row r="118">
          <cell r="A118" t="str">
            <v xml:space="preserve">315.00 0111         </v>
          </cell>
          <cell r="B118">
            <v>111</v>
          </cell>
          <cell r="C118" t="str">
            <v>ProdTrans</v>
          </cell>
          <cell r="D118" t="str">
            <v xml:space="preserve">315.00 0111         </v>
          </cell>
          <cell r="E118">
            <v>315</v>
          </cell>
          <cell r="F118" t="str">
            <v>Accessory Electric Equipment</v>
          </cell>
          <cell r="H118">
            <v>23006767.68</v>
          </cell>
          <cell r="J118">
            <v>-81084.979999999967</v>
          </cell>
          <cell r="L118">
            <v>22925682.699999999</v>
          </cell>
          <cell r="N118">
            <v>-84667.79</v>
          </cell>
          <cell r="P118">
            <v>22841014.91</v>
          </cell>
          <cell r="R118">
            <v>11920358</v>
          </cell>
          <cell r="T118">
            <v>2.37</v>
          </cell>
          <cell r="V118">
            <v>544300</v>
          </cell>
          <cell r="X118">
            <v>-81084.979999999967</v>
          </cell>
          <cell r="Z118">
            <v>-10</v>
          </cell>
          <cell r="AB118">
            <v>-8108.4979999999969</v>
          </cell>
          <cell r="AD118">
            <v>12375464.522</v>
          </cell>
          <cell r="AF118">
            <v>2.37</v>
          </cell>
          <cell r="AH118">
            <v>542335</v>
          </cell>
          <cell r="AJ118">
            <v>-84667.79</v>
          </cell>
          <cell r="AL118">
            <v>-10</v>
          </cell>
          <cell r="AN118">
            <v>-8466.7789999999986</v>
          </cell>
          <cell r="AP118">
            <v>12824664.953000002</v>
          </cell>
        </row>
        <row r="119">
          <cell r="A119" t="str">
            <v xml:space="preserve">316.00 0111         </v>
          </cell>
          <cell r="B119">
            <v>111</v>
          </cell>
          <cell r="C119" t="str">
            <v>ProdTrans</v>
          </cell>
          <cell r="D119" t="str">
            <v xml:space="preserve">316.00 0111         </v>
          </cell>
          <cell r="E119">
            <v>316</v>
          </cell>
          <cell r="F119" t="str">
            <v>Miscellaneous Power Plant Equipment</v>
          </cell>
          <cell r="H119">
            <v>2011397.3</v>
          </cell>
          <cell r="J119">
            <v>-35165.389999999992</v>
          </cell>
          <cell r="L119">
            <v>1976231.9100000001</v>
          </cell>
          <cell r="N119">
            <v>-35165.389999999992</v>
          </cell>
          <cell r="P119">
            <v>1941066.5200000003</v>
          </cell>
          <cell r="R119">
            <v>640479</v>
          </cell>
          <cell r="T119">
            <v>2.75</v>
          </cell>
          <cell r="V119">
            <v>54830</v>
          </cell>
          <cell r="X119">
            <v>-35165.389999999992</v>
          </cell>
          <cell r="Z119">
            <v>-10</v>
          </cell>
          <cell r="AB119">
            <v>-3516.5389999999989</v>
          </cell>
          <cell r="AD119">
            <v>656627.071</v>
          </cell>
          <cell r="AF119">
            <v>2.75</v>
          </cell>
          <cell r="AH119">
            <v>53863</v>
          </cell>
          <cell r="AJ119">
            <v>-35165.389999999992</v>
          </cell>
          <cell r="AL119">
            <v>-10</v>
          </cell>
          <cell r="AN119">
            <v>-3516.5389999999989</v>
          </cell>
          <cell r="AP119">
            <v>671808.14199999999</v>
          </cell>
        </row>
        <row r="120">
          <cell r="A120">
            <v>0</v>
          </cell>
          <cell r="F120" t="str">
            <v>TOTAL NAUGHTON</v>
          </cell>
          <cell r="H120">
            <v>614898389.86999989</v>
          </cell>
          <cell r="J120">
            <v>-3478981.49</v>
          </cell>
          <cell r="L120">
            <v>611419408.38</v>
          </cell>
          <cell r="N120">
            <v>-3621051.0700000003</v>
          </cell>
          <cell r="P120">
            <v>607798357.30999994</v>
          </cell>
          <cell r="R120">
            <v>212201493</v>
          </cell>
          <cell r="V120">
            <v>17257901</v>
          </cell>
          <cell r="X120">
            <v>-3478981.49</v>
          </cell>
          <cell r="AB120">
            <v>-415773.07849999995</v>
          </cell>
          <cell r="AD120">
            <v>225564639.43150005</v>
          </cell>
          <cell r="AH120">
            <v>17156805</v>
          </cell>
          <cell r="AJ120">
            <v>-3621051.0700000003</v>
          </cell>
          <cell r="AN120">
            <v>-432275.58699999994</v>
          </cell>
          <cell r="AP120">
            <v>238668117.77449998</v>
          </cell>
        </row>
        <row r="121">
          <cell r="A121">
            <v>0</v>
          </cell>
        </row>
        <row r="122">
          <cell r="A122">
            <v>0</v>
          </cell>
          <cell r="F122" t="str">
            <v>WYODAK</v>
          </cell>
        </row>
        <row r="123">
          <cell r="A123" t="str">
            <v xml:space="preserve">310.20 0112         </v>
          </cell>
          <cell r="B123">
            <v>112</v>
          </cell>
          <cell r="C123" t="str">
            <v>ProdTrans</v>
          </cell>
          <cell r="D123" t="str">
            <v xml:space="preserve">310.20 0112         </v>
          </cell>
          <cell r="E123">
            <v>310.2</v>
          </cell>
          <cell r="F123" t="str">
            <v>Land Rights</v>
          </cell>
          <cell r="H123">
            <v>164796.79999999999</v>
          </cell>
          <cell r="J123">
            <v>0</v>
          </cell>
          <cell r="L123">
            <v>164796.79999999999</v>
          </cell>
          <cell r="N123">
            <v>0</v>
          </cell>
          <cell r="P123">
            <v>164796.79999999999</v>
          </cell>
          <cell r="R123">
            <v>87054</v>
          </cell>
          <cell r="T123">
            <v>1.42</v>
          </cell>
          <cell r="V123">
            <v>2340</v>
          </cell>
          <cell r="X123">
            <v>0</v>
          </cell>
          <cell r="Z123">
            <v>0</v>
          </cell>
          <cell r="AB123">
            <v>0</v>
          </cell>
          <cell r="AD123">
            <v>89394</v>
          </cell>
          <cell r="AF123">
            <v>1.42</v>
          </cell>
          <cell r="AH123">
            <v>2340</v>
          </cell>
          <cell r="AJ123">
            <v>0</v>
          </cell>
          <cell r="AL123">
            <v>0</v>
          </cell>
          <cell r="AN123">
            <v>0</v>
          </cell>
          <cell r="AP123">
            <v>91734</v>
          </cell>
        </row>
        <row r="124">
          <cell r="A124" t="str">
            <v xml:space="preserve">311.00 0112         </v>
          </cell>
          <cell r="B124">
            <v>112</v>
          </cell>
          <cell r="C124" t="str">
            <v>ProdTrans</v>
          </cell>
          <cell r="D124" t="str">
            <v xml:space="preserve">311.00 0112         </v>
          </cell>
          <cell r="E124">
            <v>311</v>
          </cell>
          <cell r="F124" t="str">
            <v>Structures and Improvements</v>
          </cell>
          <cell r="H124">
            <v>51317577.18</v>
          </cell>
          <cell r="J124">
            <v>-156684.96999999997</v>
          </cell>
          <cell r="L124">
            <v>51160892.210000001</v>
          </cell>
          <cell r="N124">
            <v>-161398.66000000003</v>
          </cell>
          <cell r="P124">
            <v>50999493.550000004</v>
          </cell>
          <cell r="R124">
            <v>26663441</v>
          </cell>
          <cell r="T124">
            <v>1.51</v>
          </cell>
          <cell r="V124">
            <v>773712</v>
          </cell>
          <cell r="X124">
            <v>-156684.96999999997</v>
          </cell>
          <cell r="Z124">
            <v>-30</v>
          </cell>
          <cell r="AB124">
            <v>-47005.490999999995</v>
          </cell>
          <cell r="AD124">
            <v>27233462.539000001</v>
          </cell>
          <cell r="AF124">
            <v>1.51</v>
          </cell>
          <cell r="AH124">
            <v>771311</v>
          </cell>
          <cell r="AJ124">
            <v>-161398.66000000003</v>
          </cell>
          <cell r="AL124">
            <v>-30</v>
          </cell>
          <cell r="AN124">
            <v>-48419.598000000005</v>
          </cell>
          <cell r="AP124">
            <v>27794955.280999999</v>
          </cell>
        </row>
        <row r="125">
          <cell r="A125" t="str">
            <v xml:space="preserve">312.00 0112         </v>
          </cell>
          <cell r="B125">
            <v>112</v>
          </cell>
          <cell r="C125" t="str">
            <v>ProdTrans</v>
          </cell>
          <cell r="D125" t="str">
            <v xml:space="preserve">312.00 0112         </v>
          </cell>
          <cell r="E125">
            <v>312</v>
          </cell>
          <cell r="F125" t="str">
            <v>Boiler Plant Equipment</v>
          </cell>
          <cell r="H125">
            <v>300866077.38</v>
          </cell>
          <cell r="J125">
            <v>-2117535.21</v>
          </cell>
          <cell r="L125">
            <v>298748542.17000002</v>
          </cell>
          <cell r="N125">
            <v>-2189198.8999999994</v>
          </cell>
          <cell r="P125">
            <v>296559343.27000004</v>
          </cell>
          <cell r="R125">
            <v>85481727</v>
          </cell>
          <cell r="T125">
            <v>1.79</v>
          </cell>
          <cell r="V125">
            <v>5366551</v>
          </cell>
          <cell r="X125">
            <v>-2117535.21</v>
          </cell>
          <cell r="Z125">
            <v>-10</v>
          </cell>
          <cell r="AB125">
            <v>-211753.52100000001</v>
          </cell>
          <cell r="AD125">
            <v>88518989.269000009</v>
          </cell>
          <cell r="AF125">
            <v>1.79</v>
          </cell>
          <cell r="AH125">
            <v>5328006</v>
          </cell>
          <cell r="AJ125">
            <v>-2189198.8999999994</v>
          </cell>
          <cell r="AL125">
            <v>-10</v>
          </cell>
          <cell r="AN125">
            <v>-218919.88999999993</v>
          </cell>
          <cell r="AP125">
            <v>91438876.479000002</v>
          </cell>
        </row>
        <row r="126">
          <cell r="A126" t="str">
            <v xml:space="preserve">314.00 0112         </v>
          </cell>
          <cell r="B126">
            <v>112</v>
          </cell>
          <cell r="C126" t="str">
            <v>ProdTrans</v>
          </cell>
          <cell r="D126" t="str">
            <v xml:space="preserve">314.00 0112         </v>
          </cell>
          <cell r="E126">
            <v>314</v>
          </cell>
          <cell r="F126" t="str">
            <v>Turbogenerator Units</v>
          </cell>
          <cell r="H126">
            <v>64048524.350000001</v>
          </cell>
          <cell r="J126">
            <v>-615894.2799999998</v>
          </cell>
          <cell r="L126">
            <v>63432630.07</v>
          </cell>
          <cell r="N126">
            <v>-626754.91000000015</v>
          </cell>
          <cell r="P126">
            <v>62805875.159999996</v>
          </cell>
          <cell r="R126">
            <v>20811502</v>
          </cell>
          <cell r="T126">
            <v>1.82</v>
          </cell>
          <cell r="V126">
            <v>1160079</v>
          </cell>
          <cell r="X126">
            <v>-615894.2799999998</v>
          </cell>
          <cell r="Z126">
            <v>-15</v>
          </cell>
          <cell r="AB126">
            <v>-92384.141999999978</v>
          </cell>
          <cell r="AD126">
            <v>21263302.577999998</v>
          </cell>
          <cell r="AF126">
            <v>1.82</v>
          </cell>
          <cell r="AH126">
            <v>1148770</v>
          </cell>
          <cell r="AJ126">
            <v>-626754.91000000015</v>
          </cell>
          <cell r="AL126">
            <v>-15</v>
          </cell>
          <cell r="AN126">
            <v>-94013.236500000028</v>
          </cell>
          <cell r="AP126">
            <v>21691304.431499999</v>
          </cell>
        </row>
        <row r="127">
          <cell r="A127" t="str">
            <v xml:space="preserve">315.00 0112         </v>
          </cell>
          <cell r="B127">
            <v>112</v>
          </cell>
          <cell r="C127" t="str">
            <v>ProdTrans</v>
          </cell>
          <cell r="D127" t="str">
            <v xml:space="preserve">315.00 0112         </v>
          </cell>
          <cell r="E127">
            <v>315</v>
          </cell>
          <cell r="F127" t="str">
            <v>Accessory Electric Equipment</v>
          </cell>
          <cell r="H127">
            <v>28129327.460000001</v>
          </cell>
          <cell r="J127">
            <v>-86824.890000000014</v>
          </cell>
          <cell r="L127">
            <v>28042502.57</v>
          </cell>
          <cell r="N127">
            <v>-91273.970000000016</v>
          </cell>
          <cell r="P127">
            <v>27951228.600000001</v>
          </cell>
          <cell r="R127">
            <v>11407068</v>
          </cell>
          <cell r="T127">
            <v>1.43</v>
          </cell>
          <cell r="V127">
            <v>401629</v>
          </cell>
          <cell r="X127">
            <v>-86824.890000000014</v>
          </cell>
          <cell r="Z127">
            <v>-10</v>
          </cell>
          <cell r="AB127">
            <v>-8682.4890000000014</v>
          </cell>
          <cell r="AD127">
            <v>11713189.620999999</v>
          </cell>
          <cell r="AF127">
            <v>1.43</v>
          </cell>
          <cell r="AH127">
            <v>400355</v>
          </cell>
          <cell r="AJ127">
            <v>-91273.970000000016</v>
          </cell>
          <cell r="AL127">
            <v>-10</v>
          </cell>
          <cell r="AN127">
            <v>-9127.3970000000027</v>
          </cell>
          <cell r="AP127">
            <v>12013143.253999999</v>
          </cell>
        </row>
        <row r="128">
          <cell r="A128" t="str">
            <v xml:space="preserve">316.00 0112         </v>
          </cell>
          <cell r="B128">
            <v>112</v>
          </cell>
          <cell r="C128" t="str">
            <v>ProdTrans</v>
          </cell>
          <cell r="D128" t="str">
            <v xml:space="preserve">316.00 0112         </v>
          </cell>
          <cell r="E128">
            <v>316</v>
          </cell>
          <cell r="F128" t="str">
            <v>Miscellaneous Power Plant Equipment</v>
          </cell>
          <cell r="H128">
            <v>1231113.42</v>
          </cell>
          <cell r="J128">
            <v>-17710.97</v>
          </cell>
          <cell r="L128">
            <v>1213402.45</v>
          </cell>
          <cell r="N128">
            <v>-17710.97</v>
          </cell>
          <cell r="P128">
            <v>1195691.48</v>
          </cell>
          <cell r="R128">
            <v>208893</v>
          </cell>
          <cell r="T128">
            <v>2.63</v>
          </cell>
          <cell r="V128">
            <v>32145</v>
          </cell>
          <cell r="X128">
            <v>-17710.97</v>
          </cell>
          <cell r="Z128">
            <v>-10</v>
          </cell>
          <cell r="AB128">
            <v>-1771.0970000000002</v>
          </cell>
          <cell r="AD128">
            <v>221555.93299999999</v>
          </cell>
          <cell r="AF128">
            <v>2.63</v>
          </cell>
          <cell r="AH128">
            <v>31680</v>
          </cell>
          <cell r="AJ128">
            <v>-17710.97</v>
          </cell>
          <cell r="AL128">
            <v>-10</v>
          </cell>
          <cell r="AN128">
            <v>-1771.0970000000002</v>
          </cell>
          <cell r="AP128">
            <v>233753.86599999998</v>
          </cell>
        </row>
        <row r="129">
          <cell r="A129">
            <v>0</v>
          </cell>
          <cell r="F129" t="str">
            <v>TOTAL WYODAK</v>
          </cell>
          <cell r="H129">
            <v>445757416.59000003</v>
          </cell>
          <cell r="J129">
            <v>-2994650.32</v>
          </cell>
          <cell r="L129">
            <v>442762766.26999998</v>
          </cell>
          <cell r="N129">
            <v>-3086337.41</v>
          </cell>
          <cell r="P129">
            <v>439676428.86000013</v>
          </cell>
          <cell r="R129">
            <v>144659685</v>
          </cell>
          <cell r="V129">
            <v>7736456</v>
          </cell>
          <cell r="X129">
            <v>-2994650.32</v>
          </cell>
          <cell r="AB129">
            <v>-361596.74</v>
          </cell>
          <cell r="AD129">
            <v>149039893.94</v>
          </cell>
          <cell r="AH129">
            <v>7682462</v>
          </cell>
          <cell r="AJ129">
            <v>-3086337.41</v>
          </cell>
          <cell r="AN129">
            <v>-372251.21850000002</v>
          </cell>
          <cell r="AP129">
            <v>153263767.31150001</v>
          </cell>
        </row>
        <row r="130">
          <cell r="A130">
            <v>0</v>
          </cell>
        </row>
        <row r="131">
          <cell r="A131">
            <v>0</v>
          </cell>
          <cell r="F131" t="str">
            <v>TOTAL DEPRECIABLE STEAM PRODUCTION PLANT</v>
          </cell>
          <cell r="H131">
            <v>6274413604.2299995</v>
          </cell>
          <cell r="J131">
            <v>-41152696.74000001</v>
          </cell>
          <cell r="L131">
            <v>6233260907.4899979</v>
          </cell>
          <cell r="N131">
            <v>-42569201.579999983</v>
          </cell>
          <cell r="P131">
            <v>6190691705.9100018</v>
          </cell>
          <cell r="R131">
            <v>2420929797</v>
          </cell>
          <cell r="V131">
            <v>137076051</v>
          </cell>
          <cell r="X131">
            <v>-41152696.74000001</v>
          </cell>
          <cell r="AB131">
            <v>-5057150.0830000006</v>
          </cell>
          <cell r="AD131">
            <v>2511796001.177</v>
          </cell>
          <cell r="AH131">
            <v>136166081</v>
          </cell>
          <cell r="AJ131">
            <v>-42569201.579999983</v>
          </cell>
          <cell r="AN131">
            <v>-5228588.4354999997</v>
          </cell>
          <cell r="AP131">
            <v>2600164292.1615009</v>
          </cell>
        </row>
        <row r="132">
          <cell r="A132">
            <v>0</v>
          </cell>
        </row>
        <row r="133">
          <cell r="A133">
            <v>0</v>
          </cell>
          <cell r="E133">
            <v>310.3</v>
          </cell>
          <cell r="F133" t="str">
            <v>Water Rights</v>
          </cell>
        </row>
        <row r="134">
          <cell r="A134" t="str">
            <v xml:space="preserve">310.30 0101         </v>
          </cell>
          <cell r="B134">
            <v>101</v>
          </cell>
          <cell r="C134" t="str">
            <v>ProdTrans</v>
          </cell>
          <cell r="D134" t="str">
            <v xml:space="preserve">310.30 0101         </v>
          </cell>
          <cell r="E134">
            <v>310.3</v>
          </cell>
          <cell r="F134" t="str">
            <v>Carbon</v>
          </cell>
          <cell r="H134">
            <v>865460.63</v>
          </cell>
          <cell r="J134">
            <v>0</v>
          </cell>
          <cell r="L134">
            <v>865460.63</v>
          </cell>
          <cell r="N134">
            <v>0</v>
          </cell>
          <cell r="P134">
            <v>865460.63</v>
          </cell>
          <cell r="R134">
            <v>683010</v>
          </cell>
          <cell r="T134">
            <v>0</v>
          </cell>
          <cell r="V134">
            <v>0</v>
          </cell>
          <cell r="X134">
            <v>0</v>
          </cell>
          <cell r="AB134">
            <v>0</v>
          </cell>
          <cell r="AD134">
            <v>683010</v>
          </cell>
          <cell r="AF134">
            <v>0</v>
          </cell>
          <cell r="AH134">
            <v>0</v>
          </cell>
          <cell r="AJ134">
            <v>0</v>
          </cell>
          <cell r="AN134">
            <v>0</v>
          </cell>
          <cell r="AP134">
            <v>683010</v>
          </cell>
        </row>
        <row r="135">
          <cell r="A135" t="str">
            <v xml:space="preserve">310.30 0105         </v>
          </cell>
          <cell r="B135">
            <v>105</v>
          </cell>
          <cell r="C135" t="str">
            <v>ProdTrans</v>
          </cell>
          <cell r="D135" t="str">
            <v xml:space="preserve">310.30 0105         </v>
          </cell>
          <cell r="E135">
            <v>310.3</v>
          </cell>
          <cell r="F135" t="str">
            <v>Dave Johnston</v>
          </cell>
          <cell r="H135">
            <v>9700996.6099999994</v>
          </cell>
          <cell r="J135">
            <v>0</v>
          </cell>
          <cell r="L135">
            <v>9700996.6099999994</v>
          </cell>
          <cell r="N135">
            <v>0</v>
          </cell>
          <cell r="P135">
            <v>9700996.6099999994</v>
          </cell>
          <cell r="R135">
            <v>2534227</v>
          </cell>
          <cell r="T135">
            <v>0</v>
          </cell>
          <cell r="V135">
            <v>0</v>
          </cell>
          <cell r="X135">
            <v>0</v>
          </cell>
          <cell r="AB135">
            <v>0</v>
          </cell>
          <cell r="AD135">
            <v>2534227</v>
          </cell>
          <cell r="AF135">
            <v>0</v>
          </cell>
          <cell r="AH135">
            <v>0</v>
          </cell>
          <cell r="AJ135">
            <v>0</v>
          </cell>
          <cell r="AN135">
            <v>0</v>
          </cell>
          <cell r="AP135">
            <v>2534227</v>
          </cell>
        </row>
        <row r="136">
          <cell r="A136" t="str">
            <v xml:space="preserve">310.30 0106         </v>
          </cell>
          <cell r="B136">
            <v>106</v>
          </cell>
          <cell r="C136" t="str">
            <v>ProdTrans</v>
          </cell>
          <cell r="D136" t="str">
            <v xml:space="preserve">310.30 0106         </v>
          </cell>
          <cell r="E136">
            <v>310.3</v>
          </cell>
          <cell r="F136" t="str">
            <v>Gadsby</v>
          </cell>
          <cell r="H136">
            <v>8138.01</v>
          </cell>
          <cell r="J136">
            <v>0</v>
          </cell>
          <cell r="L136">
            <v>8138.01</v>
          </cell>
          <cell r="N136">
            <v>0</v>
          </cell>
          <cell r="P136">
            <v>8138.01</v>
          </cell>
          <cell r="R136">
            <v>12995</v>
          </cell>
          <cell r="T136">
            <v>0</v>
          </cell>
          <cell r="V136">
            <v>0</v>
          </cell>
          <cell r="X136">
            <v>0</v>
          </cell>
          <cell r="AB136">
            <v>0</v>
          </cell>
          <cell r="AD136">
            <v>12995</v>
          </cell>
          <cell r="AF136">
            <v>0</v>
          </cell>
          <cell r="AH136">
            <v>0</v>
          </cell>
          <cell r="AJ136">
            <v>0</v>
          </cell>
          <cell r="AN136">
            <v>0</v>
          </cell>
          <cell r="AP136">
            <v>12995</v>
          </cell>
        </row>
        <row r="137">
          <cell r="A137" t="str">
            <v xml:space="preserve">310.30 0108         </v>
          </cell>
          <cell r="B137">
            <v>108</v>
          </cell>
          <cell r="C137" t="str">
            <v>ProdTrans</v>
          </cell>
          <cell r="D137" t="str">
            <v xml:space="preserve">310.30 0108         </v>
          </cell>
          <cell r="E137">
            <v>310.3</v>
          </cell>
          <cell r="F137" t="str">
            <v>Hunter</v>
          </cell>
          <cell r="H137">
            <v>24271831.300000001</v>
          </cell>
          <cell r="J137">
            <v>0</v>
          </cell>
          <cell r="L137">
            <v>24271831.300000001</v>
          </cell>
          <cell r="N137">
            <v>0</v>
          </cell>
          <cell r="P137">
            <v>24271831.300000001</v>
          </cell>
          <cell r="R137">
            <v>10839179</v>
          </cell>
          <cell r="T137">
            <v>0</v>
          </cell>
          <cell r="V137">
            <v>0</v>
          </cell>
          <cell r="X137">
            <v>0</v>
          </cell>
          <cell r="AB137">
            <v>0</v>
          </cell>
          <cell r="AD137">
            <v>10839179</v>
          </cell>
          <cell r="AF137">
            <v>0</v>
          </cell>
          <cell r="AH137">
            <v>0</v>
          </cell>
          <cell r="AJ137">
            <v>0</v>
          </cell>
          <cell r="AN137">
            <v>0</v>
          </cell>
          <cell r="AP137">
            <v>10839179</v>
          </cell>
        </row>
        <row r="138">
          <cell r="A138" t="str">
            <v xml:space="preserve">310.30 0109         </v>
          </cell>
          <cell r="B138">
            <v>109</v>
          </cell>
          <cell r="C138" t="str">
            <v>ProdTrans</v>
          </cell>
          <cell r="D138" t="str">
            <v xml:space="preserve">310.30 0109         </v>
          </cell>
          <cell r="E138">
            <v>310.3</v>
          </cell>
          <cell r="F138" t="str">
            <v>Huntington</v>
          </cell>
          <cell r="H138">
            <v>1471639</v>
          </cell>
          <cell r="J138">
            <v>0</v>
          </cell>
          <cell r="L138">
            <v>1471639</v>
          </cell>
          <cell r="N138">
            <v>0</v>
          </cell>
          <cell r="P138">
            <v>1471639</v>
          </cell>
          <cell r="R138">
            <v>981841</v>
          </cell>
          <cell r="T138">
            <v>0</v>
          </cell>
          <cell r="V138">
            <v>0</v>
          </cell>
          <cell r="X138">
            <v>0</v>
          </cell>
          <cell r="AB138">
            <v>0</v>
          </cell>
          <cell r="AD138">
            <v>981841</v>
          </cell>
          <cell r="AF138">
            <v>0</v>
          </cell>
          <cell r="AH138">
            <v>0</v>
          </cell>
          <cell r="AJ138">
            <v>0</v>
          </cell>
          <cell r="AN138">
            <v>0</v>
          </cell>
          <cell r="AP138">
            <v>981841</v>
          </cell>
        </row>
        <row r="139">
          <cell r="A139" t="str">
            <v xml:space="preserve">310.30 0110         </v>
          </cell>
          <cell r="B139">
            <v>110</v>
          </cell>
          <cell r="C139" t="str">
            <v>ProdTrans</v>
          </cell>
          <cell r="D139" t="str">
            <v xml:space="preserve">310.30 0110         </v>
          </cell>
          <cell r="E139">
            <v>310.3</v>
          </cell>
          <cell r="F139" t="str">
            <v>JimBridger</v>
          </cell>
          <cell r="H139">
            <v>171270</v>
          </cell>
          <cell r="J139">
            <v>0</v>
          </cell>
          <cell r="L139">
            <v>171270</v>
          </cell>
          <cell r="N139">
            <v>0</v>
          </cell>
          <cell r="P139">
            <v>171270</v>
          </cell>
          <cell r="R139">
            <v>96463</v>
          </cell>
          <cell r="T139">
            <v>0</v>
          </cell>
          <cell r="V139">
            <v>0</v>
          </cell>
          <cell r="X139">
            <v>0</v>
          </cell>
          <cell r="AB139">
            <v>0</v>
          </cell>
          <cell r="AD139">
            <v>96463</v>
          </cell>
          <cell r="AF139">
            <v>0</v>
          </cell>
          <cell r="AH139">
            <v>0</v>
          </cell>
          <cell r="AJ139">
            <v>0</v>
          </cell>
          <cell r="AN139">
            <v>0</v>
          </cell>
          <cell r="AP139">
            <v>96463</v>
          </cell>
        </row>
        <row r="140">
          <cell r="A140" t="str">
            <v xml:space="preserve">310.30 0111         </v>
          </cell>
          <cell r="B140">
            <v>111</v>
          </cell>
          <cell r="C140" t="str">
            <v>ProdTrans</v>
          </cell>
          <cell r="D140" t="str">
            <v xml:space="preserve">310.30 0111         </v>
          </cell>
          <cell r="E140">
            <v>310.3</v>
          </cell>
          <cell r="F140" t="str">
            <v>Naughton</v>
          </cell>
          <cell r="H140">
            <v>690.97</v>
          </cell>
          <cell r="J140">
            <v>0</v>
          </cell>
          <cell r="L140">
            <v>690.97</v>
          </cell>
          <cell r="N140">
            <v>0</v>
          </cell>
          <cell r="P140">
            <v>690.97</v>
          </cell>
          <cell r="R140">
            <v>631</v>
          </cell>
          <cell r="T140">
            <v>0</v>
          </cell>
          <cell r="V140">
            <v>0</v>
          </cell>
          <cell r="X140">
            <v>0</v>
          </cell>
          <cell r="AB140">
            <v>0</v>
          </cell>
          <cell r="AD140">
            <v>631</v>
          </cell>
          <cell r="AF140">
            <v>0</v>
          </cell>
          <cell r="AH140">
            <v>0</v>
          </cell>
          <cell r="AJ140">
            <v>0</v>
          </cell>
          <cell r="AN140">
            <v>0</v>
          </cell>
          <cell r="AP140">
            <v>631</v>
          </cell>
        </row>
        <row r="141">
          <cell r="A141" t="str">
            <v xml:space="preserve">310.30 0112         </v>
          </cell>
          <cell r="B141">
            <v>112</v>
          </cell>
          <cell r="C141" t="str">
            <v>ProdTrans</v>
          </cell>
          <cell r="D141" t="str">
            <v xml:space="preserve">310.30 0112         </v>
          </cell>
          <cell r="E141">
            <v>310.3</v>
          </cell>
          <cell r="F141" t="str">
            <v>Wyodak</v>
          </cell>
          <cell r="H141">
            <v>13496.8</v>
          </cell>
          <cell r="J141">
            <v>0</v>
          </cell>
          <cell r="L141">
            <v>13496.8</v>
          </cell>
          <cell r="N141">
            <v>0</v>
          </cell>
          <cell r="P141">
            <v>13496.8</v>
          </cell>
          <cell r="R141">
            <v>7722</v>
          </cell>
          <cell r="T141">
            <v>0</v>
          </cell>
          <cell r="V141">
            <v>0</v>
          </cell>
          <cell r="X141">
            <v>0</v>
          </cell>
          <cell r="AB141">
            <v>0</v>
          </cell>
          <cell r="AD141">
            <v>7722</v>
          </cell>
          <cell r="AF141">
            <v>0</v>
          </cell>
          <cell r="AH141">
            <v>0</v>
          </cell>
          <cell r="AJ141">
            <v>0</v>
          </cell>
          <cell r="AN141">
            <v>0</v>
          </cell>
          <cell r="AP141">
            <v>7722</v>
          </cell>
        </row>
        <row r="142">
          <cell r="A142">
            <v>0</v>
          </cell>
          <cell r="C142" t="str">
            <v>ProdTrans</v>
          </cell>
          <cell r="F142" t="str">
            <v>Total Account 310.30 Water Rights</v>
          </cell>
          <cell r="H142">
            <v>36503523.319999993</v>
          </cell>
          <cell r="J142">
            <v>0</v>
          </cell>
          <cell r="L142">
            <v>36503523.319999993</v>
          </cell>
          <cell r="N142">
            <v>0</v>
          </cell>
          <cell r="P142">
            <v>36503523.319999993</v>
          </cell>
          <cell r="R142">
            <v>15156068</v>
          </cell>
          <cell r="V142">
            <v>0</v>
          </cell>
          <cell r="X142">
            <v>0</v>
          </cell>
          <cell r="AB142">
            <v>0</v>
          </cell>
          <cell r="AD142">
            <v>15156068</v>
          </cell>
          <cell r="AH142">
            <v>0</v>
          </cell>
          <cell r="AJ142">
            <v>0</v>
          </cell>
          <cell r="AN142">
            <v>0</v>
          </cell>
          <cell r="AP142">
            <v>15156068</v>
          </cell>
        </row>
        <row r="143">
          <cell r="A143">
            <v>0</v>
          </cell>
        </row>
        <row r="144">
          <cell r="A144">
            <v>0</v>
          </cell>
          <cell r="F144" t="str">
            <v>TOTAL STEAM PRODUCTION PLANT</v>
          </cell>
          <cell r="H144">
            <v>6310917127.5500002</v>
          </cell>
          <cell r="J144">
            <v>-41152696.74000001</v>
          </cell>
          <cell r="L144">
            <v>6269764430.8099985</v>
          </cell>
          <cell r="N144">
            <v>-42569201.579999983</v>
          </cell>
          <cell r="P144">
            <v>6227195229.2300024</v>
          </cell>
          <cell r="R144">
            <v>2436085865</v>
          </cell>
          <cell r="V144">
            <v>137076051</v>
          </cell>
          <cell r="X144">
            <v>-41152696.74000001</v>
          </cell>
          <cell r="AB144">
            <v>-5057150.0830000006</v>
          </cell>
          <cell r="AD144">
            <v>2526952069.177</v>
          </cell>
          <cell r="AH144">
            <v>136166081</v>
          </cell>
          <cell r="AJ144">
            <v>-42569201.579999983</v>
          </cell>
          <cell r="AN144">
            <v>-5228588.4354999997</v>
          </cell>
          <cell r="AP144">
            <v>2615320360.1615009</v>
          </cell>
        </row>
        <row r="145">
          <cell r="A145">
            <v>0</v>
          </cell>
        </row>
        <row r="146">
          <cell r="A146">
            <v>0</v>
          </cell>
        </row>
        <row r="147">
          <cell r="A147">
            <v>0</v>
          </cell>
          <cell r="E147" t="str">
            <v>HYDRAULIC PRODUCTION PLANT</v>
          </cell>
        </row>
        <row r="148">
          <cell r="A148">
            <v>0</v>
          </cell>
        </row>
        <row r="149">
          <cell r="A149">
            <v>0</v>
          </cell>
          <cell r="F149" t="str">
            <v>ASHTON/ST. ANTHONY</v>
          </cell>
        </row>
        <row r="150">
          <cell r="A150" t="str">
            <v xml:space="preserve">330.20 0301         </v>
          </cell>
          <cell r="B150">
            <v>301</v>
          </cell>
          <cell r="C150" t="str">
            <v>ProdTrans</v>
          </cell>
          <cell r="D150" t="str">
            <v xml:space="preserve">330.20 0301         </v>
          </cell>
          <cell r="E150">
            <v>330.2</v>
          </cell>
          <cell r="F150" t="str">
            <v>Land Rights</v>
          </cell>
          <cell r="H150">
            <v>28699.78</v>
          </cell>
          <cell r="J150">
            <v>0</v>
          </cell>
          <cell r="L150">
            <v>28699.78</v>
          </cell>
          <cell r="N150">
            <v>0</v>
          </cell>
          <cell r="P150">
            <v>28699.78</v>
          </cell>
          <cell r="R150">
            <v>15790</v>
          </cell>
          <cell r="T150">
            <v>2.9631657541065208</v>
          </cell>
          <cell r="V150">
            <v>850</v>
          </cell>
          <cell r="X150">
            <v>0</v>
          </cell>
          <cell r="Z150">
            <v>0</v>
          </cell>
          <cell r="AB150">
            <v>0</v>
          </cell>
          <cell r="AD150">
            <v>16640</v>
          </cell>
          <cell r="AF150">
            <v>2.9631657541065208</v>
          </cell>
          <cell r="AH150">
            <v>850</v>
          </cell>
          <cell r="AJ150">
            <v>0</v>
          </cell>
          <cell r="AL150">
            <v>0</v>
          </cell>
          <cell r="AN150">
            <v>0</v>
          </cell>
          <cell r="AP150">
            <v>17490</v>
          </cell>
        </row>
        <row r="151">
          <cell r="A151" t="str">
            <v xml:space="preserve">331.00 0301         </v>
          </cell>
          <cell r="B151">
            <v>301</v>
          </cell>
          <cell r="C151" t="str">
            <v>ProdTrans</v>
          </cell>
          <cell r="D151" t="str">
            <v xml:space="preserve">331.00 0301         </v>
          </cell>
          <cell r="E151">
            <v>331</v>
          </cell>
          <cell r="F151" t="str">
            <v>Structures and Improvements</v>
          </cell>
          <cell r="H151">
            <v>1179468.81</v>
          </cell>
          <cell r="J151">
            <v>-3152.9700000000003</v>
          </cell>
          <cell r="L151">
            <v>1176315.8400000001</v>
          </cell>
          <cell r="N151">
            <v>-3197.6999999999994</v>
          </cell>
          <cell r="P151">
            <v>1173118.1400000001</v>
          </cell>
          <cell r="R151">
            <v>599314</v>
          </cell>
          <cell r="T151">
            <v>2.9077950919274027</v>
          </cell>
          <cell r="V151">
            <v>34251</v>
          </cell>
          <cell r="X151">
            <v>-3152.9700000000003</v>
          </cell>
          <cell r="Z151">
            <v>-40</v>
          </cell>
          <cell r="AB151">
            <v>-1261.1880000000001</v>
          </cell>
          <cell r="AD151">
            <v>629150.84200000006</v>
          </cell>
          <cell r="AF151">
            <v>2.9077950919274027</v>
          </cell>
          <cell r="AH151">
            <v>34158</v>
          </cell>
          <cell r="AJ151">
            <v>-3197.6999999999994</v>
          </cell>
          <cell r="AL151">
            <v>-40</v>
          </cell>
          <cell r="AN151">
            <v>-1279.0799999999997</v>
          </cell>
          <cell r="AP151">
            <v>658832.06200000015</v>
          </cell>
        </row>
        <row r="152">
          <cell r="A152" t="str">
            <v xml:space="preserve">332.00 0301         </v>
          </cell>
          <cell r="B152">
            <v>301</v>
          </cell>
          <cell r="C152" t="str">
            <v>ProdTrans</v>
          </cell>
          <cell r="D152" t="str">
            <v xml:space="preserve">332.00 0301         </v>
          </cell>
          <cell r="E152">
            <v>332</v>
          </cell>
          <cell r="F152" t="str">
            <v>Reservoirs, Dams and Waterways</v>
          </cell>
          <cell r="H152">
            <v>14951743.140000001</v>
          </cell>
          <cell r="J152">
            <v>-17050.059999999998</v>
          </cell>
          <cell r="L152">
            <v>14934693.08</v>
          </cell>
          <cell r="N152">
            <v>-17484.510000000002</v>
          </cell>
          <cell r="P152">
            <v>14917208.57</v>
          </cell>
          <cell r="R152">
            <v>2905527</v>
          </cell>
          <cell r="T152">
            <v>3.0637697053772963</v>
          </cell>
          <cell r="V152">
            <v>457826</v>
          </cell>
          <cell r="X152">
            <v>-17050.059999999998</v>
          </cell>
          <cell r="Z152">
            <v>-40</v>
          </cell>
          <cell r="AB152">
            <v>-6820.0239999999994</v>
          </cell>
          <cell r="AD152">
            <v>3339482.9159999997</v>
          </cell>
          <cell r="AF152">
            <v>3.0637697053772963</v>
          </cell>
          <cell r="AH152">
            <v>457297</v>
          </cell>
          <cell r="AJ152">
            <v>-17484.510000000002</v>
          </cell>
          <cell r="AL152">
            <v>-40</v>
          </cell>
          <cell r="AN152">
            <v>-6993.804000000001</v>
          </cell>
          <cell r="AP152">
            <v>3772301.602</v>
          </cell>
        </row>
        <row r="153">
          <cell r="A153" t="str">
            <v xml:space="preserve">333.00 0301         </v>
          </cell>
          <cell r="B153">
            <v>301</v>
          </cell>
          <cell r="C153" t="str">
            <v>ProdTrans</v>
          </cell>
          <cell r="D153" t="str">
            <v xml:space="preserve">333.00 0301         </v>
          </cell>
          <cell r="E153">
            <v>333</v>
          </cell>
          <cell r="F153" t="str">
            <v>Waterwheels, Turbines and Generators</v>
          </cell>
          <cell r="H153">
            <v>2448998.34</v>
          </cell>
          <cell r="J153">
            <v>-8628.3499999999985</v>
          </cell>
          <cell r="L153">
            <v>2440369.9899999998</v>
          </cell>
          <cell r="N153">
            <v>-8967.9</v>
          </cell>
          <cell r="P153">
            <v>2431402.09</v>
          </cell>
          <cell r="R153">
            <v>1289204</v>
          </cell>
          <cell r="T153">
            <v>3.160186581523571</v>
          </cell>
          <cell r="V153">
            <v>77257</v>
          </cell>
          <cell r="X153">
            <v>-8628.3499999999985</v>
          </cell>
          <cell r="Z153">
            <v>-40</v>
          </cell>
          <cell r="AB153">
            <v>-3451.3399999999992</v>
          </cell>
          <cell r="AD153">
            <v>1354381.3099999998</v>
          </cell>
          <cell r="AF153">
            <v>3.160186581523571</v>
          </cell>
          <cell r="AH153">
            <v>76979</v>
          </cell>
          <cell r="AJ153">
            <v>-8967.9</v>
          </cell>
          <cell r="AL153">
            <v>-40</v>
          </cell>
          <cell r="AN153">
            <v>-3587.16</v>
          </cell>
          <cell r="AP153">
            <v>1418805.25</v>
          </cell>
        </row>
        <row r="154">
          <cell r="A154" t="str">
            <v xml:space="preserve">334.00 0301         </v>
          </cell>
          <cell r="B154">
            <v>301</v>
          </cell>
          <cell r="C154" t="str">
            <v>ProdTrans</v>
          </cell>
          <cell r="D154" t="str">
            <v xml:space="preserve">334.00 0301         </v>
          </cell>
          <cell r="E154">
            <v>334</v>
          </cell>
          <cell r="F154" t="str">
            <v>Accessory Electric Equipment</v>
          </cell>
          <cell r="H154">
            <v>1385149.56</v>
          </cell>
          <cell r="J154">
            <v>-13146.809999999996</v>
          </cell>
          <cell r="L154">
            <v>1372002.75</v>
          </cell>
          <cell r="N154">
            <v>-13324.33</v>
          </cell>
          <cell r="P154">
            <v>1358678.42</v>
          </cell>
          <cell r="R154">
            <v>674765</v>
          </cell>
          <cell r="T154">
            <v>3.239595179053679</v>
          </cell>
          <cell r="V154">
            <v>44660</v>
          </cell>
          <cell r="X154">
            <v>-13146.809999999996</v>
          </cell>
          <cell r="Z154">
            <v>-20</v>
          </cell>
          <cell r="AB154">
            <v>-2629.3619999999992</v>
          </cell>
          <cell r="AD154">
            <v>703648.8280000001</v>
          </cell>
          <cell r="AF154">
            <v>3.239595179053679</v>
          </cell>
          <cell r="AH154">
            <v>44232</v>
          </cell>
          <cell r="AJ154">
            <v>-13324.33</v>
          </cell>
          <cell r="AL154">
            <v>-20</v>
          </cell>
          <cell r="AN154">
            <v>-2664.866</v>
          </cell>
          <cell r="AP154">
            <v>731891.6320000001</v>
          </cell>
        </row>
        <row r="155">
          <cell r="A155" t="str">
            <v xml:space="preserve">335.00 0301         </v>
          </cell>
          <cell r="B155">
            <v>301</v>
          </cell>
          <cell r="C155" t="str">
            <v>ProdTrans</v>
          </cell>
          <cell r="D155" t="str">
            <v xml:space="preserve">335.00 0301         </v>
          </cell>
          <cell r="E155">
            <v>335</v>
          </cell>
          <cell r="F155" t="str">
            <v>Miscellaneous Power Plant Equipment</v>
          </cell>
          <cell r="H155">
            <v>8649.9699999999993</v>
          </cell>
          <cell r="J155">
            <v>-65.39</v>
          </cell>
          <cell r="L155">
            <v>8584.58</v>
          </cell>
          <cell r="N155">
            <v>-65.78</v>
          </cell>
          <cell r="P155">
            <v>8518.7999999999993</v>
          </cell>
          <cell r="R155">
            <v>5093</v>
          </cell>
          <cell r="T155">
            <v>2.8162572607266174</v>
          </cell>
          <cell r="V155">
            <v>243</v>
          </cell>
          <cell r="X155">
            <v>-65.39</v>
          </cell>
          <cell r="Z155">
            <v>-10</v>
          </cell>
          <cell r="AB155">
            <v>-6.5389999999999997</v>
          </cell>
          <cell r="AD155">
            <v>5264.0709999999999</v>
          </cell>
          <cell r="AF155">
            <v>2.8162572607266174</v>
          </cell>
          <cell r="AH155">
            <v>241</v>
          </cell>
          <cell r="AJ155">
            <v>-65.78</v>
          </cell>
          <cell r="AL155">
            <v>-10</v>
          </cell>
          <cell r="AN155">
            <v>-6.5779999999999994</v>
          </cell>
          <cell r="AP155">
            <v>5432.7129999999997</v>
          </cell>
        </row>
        <row r="156">
          <cell r="A156" t="str">
            <v xml:space="preserve">336.00 0301         </v>
          </cell>
          <cell r="B156">
            <v>301</v>
          </cell>
          <cell r="C156" t="str">
            <v>ProdTrans</v>
          </cell>
          <cell r="D156" t="str">
            <v xml:space="preserve">336.00 0301         </v>
          </cell>
          <cell r="E156">
            <v>336</v>
          </cell>
          <cell r="F156" t="str">
            <v>Roads, Railroads and Bridges</v>
          </cell>
          <cell r="H156">
            <v>744.3</v>
          </cell>
          <cell r="J156">
            <v>-6.08</v>
          </cell>
          <cell r="L156">
            <v>738.21999999999991</v>
          </cell>
          <cell r="N156">
            <v>-6.16</v>
          </cell>
          <cell r="P156">
            <v>732.06</v>
          </cell>
          <cell r="R156">
            <v>598</v>
          </cell>
          <cell r="T156">
            <v>1.7918564199873495</v>
          </cell>
          <cell r="V156">
            <v>13</v>
          </cell>
          <cell r="X156">
            <v>-6.08</v>
          </cell>
          <cell r="Z156">
            <v>-40</v>
          </cell>
          <cell r="AB156">
            <v>-2.4319999999999999</v>
          </cell>
          <cell r="AD156">
            <v>602.48799999999994</v>
          </cell>
          <cell r="AF156">
            <v>1.7918564199873495</v>
          </cell>
          <cell r="AH156">
            <v>13</v>
          </cell>
          <cell r="AJ156">
            <v>-6.16</v>
          </cell>
          <cell r="AL156">
            <v>-40</v>
          </cell>
          <cell r="AN156">
            <v>-2.464</v>
          </cell>
          <cell r="AP156">
            <v>606.86399999999992</v>
          </cell>
        </row>
        <row r="157">
          <cell r="A157">
            <v>0</v>
          </cell>
          <cell r="F157" t="str">
            <v>TOTAL ASHTON/ST. ANTHONY</v>
          </cell>
          <cell r="H157">
            <v>20003453.899999999</v>
          </cell>
          <cell r="J157">
            <v>-42049.659999999996</v>
          </cell>
          <cell r="L157">
            <v>19961404.239999995</v>
          </cell>
          <cell r="N157">
            <v>-43046.380000000005</v>
          </cell>
          <cell r="P157">
            <v>19918357.859999999</v>
          </cell>
          <cell r="R157">
            <v>5490291</v>
          </cell>
          <cell r="V157">
            <v>615100</v>
          </cell>
          <cell r="X157">
            <v>-42049.659999999996</v>
          </cell>
          <cell r="AB157">
            <v>-14170.885</v>
          </cell>
          <cell r="AD157">
            <v>6049170.4550000001</v>
          </cell>
          <cell r="AH157">
            <v>613770</v>
          </cell>
          <cell r="AJ157">
            <v>-43046.380000000005</v>
          </cell>
          <cell r="AN157">
            <v>-14533.951999999999</v>
          </cell>
          <cell r="AP157">
            <v>6605360.1230000006</v>
          </cell>
        </row>
        <row r="158">
          <cell r="A158">
            <v>0</v>
          </cell>
        </row>
        <row r="159">
          <cell r="A159">
            <v>0</v>
          </cell>
          <cell r="F159" t="str">
            <v>BEAR RIVER</v>
          </cell>
        </row>
        <row r="160">
          <cell r="A160" t="str">
            <v xml:space="preserve">330.20 0302         </v>
          </cell>
          <cell r="B160">
            <v>302</v>
          </cell>
          <cell r="C160" t="str">
            <v>ProdTrans</v>
          </cell>
          <cell r="D160" t="str">
            <v xml:space="preserve">330.20 0302         </v>
          </cell>
          <cell r="E160">
            <v>330.2</v>
          </cell>
          <cell r="F160" t="str">
            <v>Land Rights</v>
          </cell>
          <cell r="H160">
            <v>5879.43</v>
          </cell>
          <cell r="J160">
            <v>0</v>
          </cell>
          <cell r="L160">
            <v>5879.43</v>
          </cell>
          <cell r="N160">
            <v>0</v>
          </cell>
          <cell r="P160">
            <v>5879.43</v>
          </cell>
          <cell r="R160">
            <v>4113</v>
          </cell>
          <cell r="T160">
            <v>1.3954250218921083</v>
          </cell>
          <cell r="V160">
            <v>82</v>
          </cell>
          <cell r="X160">
            <v>0</v>
          </cell>
          <cell r="Z160">
            <v>0</v>
          </cell>
          <cell r="AB160">
            <v>0</v>
          </cell>
          <cell r="AD160">
            <v>4195</v>
          </cell>
          <cell r="AF160">
            <v>1.3954250218921083</v>
          </cell>
          <cell r="AH160">
            <v>82</v>
          </cell>
          <cell r="AJ160">
            <v>0</v>
          </cell>
          <cell r="AL160">
            <v>0</v>
          </cell>
          <cell r="AN160">
            <v>0</v>
          </cell>
          <cell r="AP160">
            <v>4277</v>
          </cell>
        </row>
        <row r="161">
          <cell r="A161" t="str">
            <v xml:space="preserve">331.00 0302         </v>
          </cell>
          <cell r="B161">
            <v>302</v>
          </cell>
          <cell r="C161" t="str">
            <v>ProdTrans</v>
          </cell>
          <cell r="D161" t="str">
            <v xml:space="preserve">331.00 0302         </v>
          </cell>
          <cell r="E161">
            <v>331</v>
          </cell>
          <cell r="F161" t="str">
            <v>Structures and Improvements</v>
          </cell>
          <cell r="H161">
            <v>4674162.68</v>
          </cell>
          <cell r="J161">
            <v>-17826.799999999996</v>
          </cell>
          <cell r="L161">
            <v>4656335.88</v>
          </cell>
          <cell r="N161">
            <v>-18065.360000000004</v>
          </cell>
          <cell r="P161">
            <v>4638270.5199999996</v>
          </cell>
          <cell r="R161">
            <v>1885457</v>
          </cell>
          <cell r="T161">
            <v>1.846801277527933</v>
          </cell>
          <cell r="V161">
            <v>86158</v>
          </cell>
          <cell r="X161">
            <v>-17826.799999999996</v>
          </cell>
          <cell r="Z161">
            <v>-40</v>
          </cell>
          <cell r="AB161">
            <v>-7130.7199999999975</v>
          </cell>
          <cell r="AD161">
            <v>1946657.48</v>
          </cell>
          <cell r="AF161">
            <v>1.846801277527933</v>
          </cell>
          <cell r="AH161">
            <v>85826</v>
          </cell>
          <cell r="AJ161">
            <v>-18065.360000000004</v>
          </cell>
          <cell r="AL161">
            <v>-40</v>
          </cell>
          <cell r="AN161">
            <v>-7226.1440000000011</v>
          </cell>
          <cell r="AP161">
            <v>2007191.9759999998</v>
          </cell>
        </row>
        <row r="162">
          <cell r="A162" t="str">
            <v xml:space="preserve">332.00 0302         </v>
          </cell>
          <cell r="B162">
            <v>302</v>
          </cell>
          <cell r="C162" t="str">
            <v>ProdTrans</v>
          </cell>
          <cell r="D162" t="str">
            <v xml:space="preserve">332.00 0302         </v>
          </cell>
          <cell r="E162">
            <v>332</v>
          </cell>
          <cell r="F162" t="str">
            <v>Reservoirs, Dams and Waterways</v>
          </cell>
          <cell r="H162">
            <v>25220204.32</v>
          </cell>
          <cell r="J162">
            <v>-70894.3</v>
          </cell>
          <cell r="L162">
            <v>25149310.02</v>
          </cell>
          <cell r="N162">
            <v>-72291.900000000009</v>
          </cell>
          <cell r="P162">
            <v>25077018.120000001</v>
          </cell>
          <cell r="R162">
            <v>9868843</v>
          </cell>
          <cell r="T162">
            <v>1.9560204143584277</v>
          </cell>
          <cell r="V162">
            <v>492619</v>
          </cell>
          <cell r="X162">
            <v>-70894.3</v>
          </cell>
          <cell r="Z162">
            <v>-40</v>
          </cell>
          <cell r="AB162">
            <v>-28357.72</v>
          </cell>
          <cell r="AD162">
            <v>10262209.979999999</v>
          </cell>
          <cell r="AF162">
            <v>1.9560204143584277</v>
          </cell>
          <cell r="AH162">
            <v>491219</v>
          </cell>
          <cell r="AJ162">
            <v>-72291.900000000009</v>
          </cell>
          <cell r="AL162">
            <v>-40</v>
          </cell>
          <cell r="AN162">
            <v>-28916.760000000006</v>
          </cell>
          <cell r="AP162">
            <v>10652220.319999998</v>
          </cell>
        </row>
        <row r="163">
          <cell r="A163" t="str">
            <v xml:space="preserve">333.00 0302         </v>
          </cell>
          <cell r="B163">
            <v>302</v>
          </cell>
          <cell r="C163" t="str">
            <v>ProdTrans</v>
          </cell>
          <cell r="D163" t="str">
            <v xml:space="preserve">333.00 0302         </v>
          </cell>
          <cell r="E163">
            <v>333</v>
          </cell>
          <cell r="F163" t="str">
            <v>Waterwheels, Turbines and Generators</v>
          </cell>
          <cell r="H163">
            <v>10723401.779999999</v>
          </cell>
          <cell r="J163">
            <v>-42692.990000000013</v>
          </cell>
          <cell r="L163">
            <v>10680708.789999999</v>
          </cell>
          <cell r="N163">
            <v>-43619.669999999991</v>
          </cell>
          <cell r="P163">
            <v>10637089.119999999</v>
          </cell>
          <cell r="R163">
            <v>3513175</v>
          </cell>
          <cell r="T163">
            <v>2.32550760613249</v>
          </cell>
          <cell r="V163">
            <v>248877</v>
          </cell>
          <cell r="X163">
            <v>-42692.990000000013</v>
          </cell>
          <cell r="Z163">
            <v>-40</v>
          </cell>
          <cell r="AB163">
            <v>-17077.196000000007</v>
          </cell>
          <cell r="AD163">
            <v>3702281.8139999998</v>
          </cell>
          <cell r="AF163">
            <v>2.32550760613249</v>
          </cell>
          <cell r="AH163">
            <v>247874</v>
          </cell>
          <cell r="AJ163">
            <v>-43619.669999999991</v>
          </cell>
          <cell r="AL163">
            <v>-40</v>
          </cell>
          <cell r="AN163">
            <v>-17447.867999999995</v>
          </cell>
          <cell r="AP163">
            <v>3889088.2760000001</v>
          </cell>
        </row>
        <row r="164">
          <cell r="A164" t="str">
            <v xml:space="preserve">334.00 0302         </v>
          </cell>
          <cell r="B164">
            <v>302</v>
          </cell>
          <cell r="C164" t="str">
            <v>ProdTrans</v>
          </cell>
          <cell r="D164" t="str">
            <v xml:space="preserve">334.00 0302         </v>
          </cell>
          <cell r="E164">
            <v>334</v>
          </cell>
          <cell r="F164" t="str">
            <v>Accessory Electric Equipment</v>
          </cell>
          <cell r="H164">
            <v>4114781.19</v>
          </cell>
          <cell r="J164">
            <v>-35580.540000000008</v>
          </cell>
          <cell r="L164">
            <v>4079200.65</v>
          </cell>
          <cell r="N164">
            <v>-36591.759999999995</v>
          </cell>
          <cell r="P164">
            <v>4042608.89</v>
          </cell>
          <cell r="R164">
            <v>1293278</v>
          </cell>
          <cell r="T164">
            <v>2.5808776422004174</v>
          </cell>
          <cell r="V164">
            <v>105738</v>
          </cell>
          <cell r="X164">
            <v>-35580.540000000008</v>
          </cell>
          <cell r="Z164">
            <v>-20</v>
          </cell>
          <cell r="AB164">
            <v>-7116.108000000002</v>
          </cell>
          <cell r="AD164">
            <v>1356319.352</v>
          </cell>
          <cell r="AF164">
            <v>2.5808776422004174</v>
          </cell>
          <cell r="AH164">
            <v>104807</v>
          </cell>
          <cell r="AJ164">
            <v>-36591.759999999995</v>
          </cell>
          <cell r="AL164">
            <v>-20</v>
          </cell>
          <cell r="AN164">
            <v>-7318.3519999999999</v>
          </cell>
          <cell r="AP164">
            <v>1417216.24</v>
          </cell>
        </row>
        <row r="165">
          <cell r="A165" t="str">
            <v xml:space="preserve">335.00 0302         </v>
          </cell>
          <cell r="B165">
            <v>302</v>
          </cell>
          <cell r="C165" t="str">
            <v>ProdTrans</v>
          </cell>
          <cell r="D165" t="str">
            <v xml:space="preserve">335.00 0302         </v>
          </cell>
          <cell r="E165">
            <v>335</v>
          </cell>
          <cell r="F165" t="str">
            <v>Miscellaneous Power Plant Equipment</v>
          </cell>
          <cell r="H165">
            <v>82097</v>
          </cell>
          <cell r="J165">
            <v>-580.66999999999996</v>
          </cell>
          <cell r="L165">
            <v>81516.33</v>
          </cell>
          <cell r="N165">
            <v>-584.5200000000001</v>
          </cell>
          <cell r="P165">
            <v>80931.81</v>
          </cell>
          <cell r="R165">
            <v>38018</v>
          </cell>
          <cell r="T165">
            <v>2.5009699077444538</v>
          </cell>
          <cell r="V165">
            <v>2046</v>
          </cell>
          <cell r="X165">
            <v>-580.66999999999996</v>
          </cell>
          <cell r="Z165">
            <v>-10</v>
          </cell>
          <cell r="AB165">
            <v>-58.067</v>
          </cell>
          <cell r="AD165">
            <v>39425.262999999999</v>
          </cell>
          <cell r="AF165">
            <v>2.5009699077444538</v>
          </cell>
          <cell r="AH165">
            <v>2031</v>
          </cell>
          <cell r="AJ165">
            <v>-584.5200000000001</v>
          </cell>
          <cell r="AL165">
            <v>-10</v>
          </cell>
          <cell r="AN165">
            <v>-58.452000000000005</v>
          </cell>
          <cell r="AP165">
            <v>40813.291000000005</v>
          </cell>
        </row>
        <row r="166">
          <cell r="A166" t="str">
            <v xml:space="preserve">336.00 0302         </v>
          </cell>
          <cell r="B166">
            <v>302</v>
          </cell>
          <cell r="C166" t="str">
            <v>ProdTrans</v>
          </cell>
          <cell r="D166" t="str">
            <v xml:space="preserve">336.00 0302         </v>
          </cell>
          <cell r="E166">
            <v>336</v>
          </cell>
          <cell r="F166" t="str">
            <v>Roads, Railroads and Bridges</v>
          </cell>
          <cell r="H166">
            <v>598124.93000000005</v>
          </cell>
          <cell r="J166">
            <v>-1736.4499999999996</v>
          </cell>
          <cell r="L166">
            <v>596388.4800000001</v>
          </cell>
          <cell r="N166">
            <v>-1760.7900000000002</v>
          </cell>
          <cell r="P166">
            <v>594627.69000000006</v>
          </cell>
          <cell r="R166">
            <v>250356</v>
          </cell>
          <cell r="T166">
            <v>2.2832063258177064</v>
          </cell>
          <cell r="V166">
            <v>13637</v>
          </cell>
          <cell r="X166">
            <v>-1736.4499999999996</v>
          </cell>
          <cell r="Z166">
            <v>-40</v>
          </cell>
          <cell r="AB166">
            <v>-694.57999999999981</v>
          </cell>
          <cell r="AD166">
            <v>261561.97</v>
          </cell>
          <cell r="AF166">
            <v>2.2832063258177064</v>
          </cell>
          <cell r="AH166">
            <v>13597</v>
          </cell>
          <cell r="AJ166">
            <v>-1760.7900000000002</v>
          </cell>
          <cell r="AL166">
            <v>-40</v>
          </cell>
          <cell r="AN166">
            <v>-704.31600000000003</v>
          </cell>
          <cell r="AP166">
            <v>272693.864</v>
          </cell>
        </row>
        <row r="167">
          <cell r="A167">
            <v>0</v>
          </cell>
          <cell r="F167" t="str">
            <v>TOTAL BEAR RIVER</v>
          </cell>
          <cell r="H167">
            <v>45418651.329999998</v>
          </cell>
          <cell r="J167">
            <v>-169311.75000000006</v>
          </cell>
          <cell r="L167">
            <v>45249339.579999991</v>
          </cell>
          <cell r="N167">
            <v>-172914</v>
          </cell>
          <cell r="P167">
            <v>45076425.579999998</v>
          </cell>
          <cell r="R167">
            <v>16853240</v>
          </cell>
          <cell r="V167">
            <v>949157</v>
          </cell>
          <cell r="X167">
            <v>-169311.75000000006</v>
          </cell>
          <cell r="AB167">
            <v>-60434.391000000018</v>
          </cell>
          <cell r="AD167">
            <v>17572650.858999997</v>
          </cell>
          <cell r="AH167">
            <v>945436</v>
          </cell>
          <cell r="AJ167">
            <v>-172914</v>
          </cell>
          <cell r="AN167">
            <v>-61671.892</v>
          </cell>
          <cell r="AP167">
            <v>18283500.967</v>
          </cell>
        </row>
        <row r="168">
          <cell r="A168">
            <v>0</v>
          </cell>
        </row>
        <row r="169">
          <cell r="A169">
            <v>0</v>
          </cell>
          <cell r="F169" t="str">
            <v>BEND</v>
          </cell>
        </row>
        <row r="170">
          <cell r="A170" t="str">
            <v xml:space="preserve">331.00 0303         </v>
          </cell>
          <cell r="B170">
            <v>303</v>
          </cell>
          <cell r="C170" t="str">
            <v>ProdTrans</v>
          </cell>
          <cell r="D170" t="str">
            <v xml:space="preserve">331.00 0303         </v>
          </cell>
          <cell r="E170">
            <v>331</v>
          </cell>
          <cell r="F170" t="str">
            <v>Structures and Improvements</v>
          </cell>
          <cell r="H170">
            <v>57076.38</v>
          </cell>
          <cell r="J170">
            <v>-250.04</v>
          </cell>
          <cell r="L170">
            <v>56826.34</v>
          </cell>
          <cell r="N170">
            <v>-253.42</v>
          </cell>
          <cell r="P170">
            <v>56572.92</v>
          </cell>
          <cell r="R170">
            <v>53749</v>
          </cell>
          <cell r="T170">
            <v>0</v>
          </cell>
          <cell r="V170">
            <v>0</v>
          </cell>
          <cell r="X170">
            <v>-250.04</v>
          </cell>
          <cell r="Z170">
            <v>-40</v>
          </cell>
          <cell r="AB170">
            <v>-100.01600000000001</v>
          </cell>
          <cell r="AD170">
            <v>53398.943999999996</v>
          </cell>
          <cell r="AF170">
            <v>0</v>
          </cell>
          <cell r="AH170">
            <v>0</v>
          </cell>
          <cell r="AJ170">
            <v>-253.42</v>
          </cell>
          <cell r="AL170">
            <v>-40</v>
          </cell>
          <cell r="AN170">
            <v>-101.36799999999999</v>
          </cell>
          <cell r="AP170">
            <v>53044.155999999995</v>
          </cell>
        </row>
        <row r="171">
          <cell r="A171" t="str">
            <v xml:space="preserve">332.00 0303         </v>
          </cell>
          <cell r="B171">
            <v>303</v>
          </cell>
          <cell r="C171" t="str">
            <v>ProdTrans</v>
          </cell>
          <cell r="D171" t="str">
            <v xml:space="preserve">332.00 0303         </v>
          </cell>
          <cell r="E171">
            <v>332</v>
          </cell>
          <cell r="F171" t="str">
            <v>Reservoirs, Dams and Waterways</v>
          </cell>
          <cell r="H171">
            <v>532904.86</v>
          </cell>
          <cell r="J171">
            <v>-983.2</v>
          </cell>
          <cell r="L171">
            <v>531921.66</v>
          </cell>
          <cell r="N171">
            <v>-1004.6400000000001</v>
          </cell>
          <cell r="P171">
            <v>530917.02</v>
          </cell>
          <cell r="R171">
            <v>253003</v>
          </cell>
          <cell r="T171">
            <v>0</v>
          </cell>
          <cell r="V171">
            <v>0</v>
          </cell>
          <cell r="X171">
            <v>-983.2</v>
          </cell>
          <cell r="Z171">
            <v>-40</v>
          </cell>
          <cell r="AB171">
            <v>-393.28</v>
          </cell>
          <cell r="AD171">
            <v>251626.52</v>
          </cell>
          <cell r="AF171">
            <v>0</v>
          </cell>
          <cell r="AH171">
            <v>0</v>
          </cell>
          <cell r="AJ171">
            <v>-1004.6400000000001</v>
          </cell>
          <cell r="AL171">
            <v>-40</v>
          </cell>
          <cell r="AN171">
            <v>-401.85600000000005</v>
          </cell>
          <cell r="AP171">
            <v>250220.02399999998</v>
          </cell>
        </row>
        <row r="172">
          <cell r="A172" t="str">
            <v xml:space="preserve">333.00 0303         </v>
          </cell>
          <cell r="B172">
            <v>303</v>
          </cell>
          <cell r="C172" t="str">
            <v>ProdTrans</v>
          </cell>
          <cell r="D172" t="str">
            <v xml:space="preserve">333.00 0303         </v>
          </cell>
          <cell r="E172">
            <v>333</v>
          </cell>
          <cell r="F172" t="str">
            <v>Waterwheels, Turbines and Generators</v>
          </cell>
          <cell r="H172">
            <v>97110.43</v>
          </cell>
          <cell r="J172">
            <v>-1065.4900000000002</v>
          </cell>
          <cell r="L172">
            <v>96044.939999999988</v>
          </cell>
          <cell r="N172">
            <v>-1060.3800000000001</v>
          </cell>
          <cell r="P172">
            <v>94984.559999999983</v>
          </cell>
          <cell r="R172">
            <v>79690</v>
          </cell>
          <cell r="T172">
            <v>0</v>
          </cell>
          <cell r="V172">
            <v>0</v>
          </cell>
          <cell r="X172">
            <v>-1065.4900000000002</v>
          </cell>
          <cell r="Z172">
            <v>-40</v>
          </cell>
          <cell r="AB172">
            <v>-426.19600000000008</v>
          </cell>
          <cell r="AD172">
            <v>78198.313999999998</v>
          </cell>
          <cell r="AF172">
            <v>0</v>
          </cell>
          <cell r="AH172">
            <v>0</v>
          </cell>
          <cell r="AJ172">
            <v>-1060.3800000000001</v>
          </cell>
          <cell r="AL172">
            <v>-40</v>
          </cell>
          <cell r="AN172">
            <v>-424.15200000000004</v>
          </cell>
          <cell r="AP172">
            <v>76713.781999999992</v>
          </cell>
        </row>
        <row r="173">
          <cell r="A173" t="str">
            <v xml:space="preserve">334.00 0303         </v>
          </cell>
          <cell r="B173">
            <v>303</v>
          </cell>
          <cell r="C173" t="str">
            <v>ProdTrans</v>
          </cell>
          <cell r="D173" t="str">
            <v xml:space="preserve">334.00 0303         </v>
          </cell>
          <cell r="E173">
            <v>334</v>
          </cell>
          <cell r="F173" t="str">
            <v>Accessory Electric Equipment</v>
          </cell>
          <cell r="H173">
            <v>627584.39</v>
          </cell>
          <cell r="J173">
            <v>-6404.83</v>
          </cell>
          <cell r="L173">
            <v>621179.56000000006</v>
          </cell>
          <cell r="N173">
            <v>-6455.04</v>
          </cell>
          <cell r="P173">
            <v>614724.52</v>
          </cell>
          <cell r="R173">
            <v>566062</v>
          </cell>
          <cell r="T173">
            <v>0</v>
          </cell>
          <cell r="V173">
            <v>0</v>
          </cell>
          <cell r="X173">
            <v>-6404.83</v>
          </cell>
          <cell r="Z173">
            <v>-20</v>
          </cell>
          <cell r="AB173">
            <v>-1280.9660000000001</v>
          </cell>
          <cell r="AD173">
            <v>558376.20400000003</v>
          </cell>
          <cell r="AF173">
            <v>0</v>
          </cell>
          <cell r="AH173">
            <v>0</v>
          </cell>
          <cell r="AJ173">
            <v>-6455.04</v>
          </cell>
          <cell r="AL173">
            <v>-20</v>
          </cell>
          <cell r="AN173">
            <v>-1291.008</v>
          </cell>
          <cell r="AP173">
            <v>550630.15599999996</v>
          </cell>
        </row>
        <row r="174">
          <cell r="A174" t="str">
            <v xml:space="preserve">335.00 0303         </v>
          </cell>
          <cell r="B174">
            <v>303</v>
          </cell>
          <cell r="C174" t="str">
            <v>ProdTrans</v>
          </cell>
          <cell r="D174" t="str">
            <v xml:space="preserve">335.00 0303         </v>
          </cell>
          <cell r="E174">
            <v>335</v>
          </cell>
          <cell r="F174" t="str">
            <v>Miscellaneous Power Plant Equipment</v>
          </cell>
          <cell r="H174">
            <v>15383.82</v>
          </cell>
          <cell r="J174">
            <v>-88.84</v>
          </cell>
          <cell r="L174">
            <v>15294.98</v>
          </cell>
          <cell r="N174">
            <v>-89.33</v>
          </cell>
          <cell r="P174">
            <v>15205.65</v>
          </cell>
          <cell r="R174">
            <v>11669</v>
          </cell>
          <cell r="T174">
            <v>7.2139820266177495</v>
          </cell>
          <cell r="V174">
            <v>1107</v>
          </cell>
          <cell r="X174">
            <v>-88.84</v>
          </cell>
          <cell r="Z174">
            <v>-10</v>
          </cell>
          <cell r="AB174">
            <v>-8.8840000000000003</v>
          </cell>
          <cell r="AD174">
            <v>12678.276</v>
          </cell>
          <cell r="AF174">
            <v>7.2139820266177495</v>
          </cell>
          <cell r="AH174">
            <v>1100</v>
          </cell>
          <cell r="AJ174">
            <v>-89.33</v>
          </cell>
          <cell r="AL174">
            <v>-10</v>
          </cell>
          <cell r="AN174">
            <v>-8.9329999999999998</v>
          </cell>
          <cell r="AP174">
            <v>13680.012999999999</v>
          </cell>
        </row>
        <row r="175">
          <cell r="A175" t="str">
            <v xml:space="preserve">336.00 0303         </v>
          </cell>
          <cell r="B175">
            <v>303</v>
          </cell>
          <cell r="C175" t="str">
            <v>ProdTrans</v>
          </cell>
          <cell r="D175" t="str">
            <v xml:space="preserve">336.00 0303         </v>
          </cell>
          <cell r="E175">
            <v>336</v>
          </cell>
          <cell r="F175" t="str">
            <v>Roads, Railroads and Bridges</v>
          </cell>
          <cell r="H175">
            <v>174.4</v>
          </cell>
          <cell r="J175">
            <v>-0.97</v>
          </cell>
          <cell r="L175">
            <v>173.43</v>
          </cell>
          <cell r="N175">
            <v>-0.98</v>
          </cell>
          <cell r="P175">
            <v>172.45000000000002</v>
          </cell>
          <cell r="R175">
            <v>176</v>
          </cell>
          <cell r="T175">
            <v>0</v>
          </cell>
          <cell r="V175">
            <v>0</v>
          </cell>
          <cell r="X175">
            <v>-0.97</v>
          </cell>
          <cell r="Z175">
            <v>-40</v>
          </cell>
          <cell r="AB175">
            <v>-0.38799999999999996</v>
          </cell>
          <cell r="AD175">
            <v>174.642</v>
          </cell>
          <cell r="AF175">
            <v>0</v>
          </cell>
          <cell r="AH175">
            <v>0</v>
          </cell>
          <cell r="AJ175">
            <v>-0.98</v>
          </cell>
          <cell r="AL175">
            <v>-40</v>
          </cell>
          <cell r="AN175">
            <v>-0.39200000000000002</v>
          </cell>
          <cell r="AP175">
            <v>173.27</v>
          </cell>
        </row>
        <row r="176">
          <cell r="A176">
            <v>0</v>
          </cell>
          <cell r="F176" t="str">
            <v>TOTAL BEND</v>
          </cell>
          <cell r="H176">
            <v>1330234.28</v>
          </cell>
          <cell r="J176">
            <v>-8793.3700000000008</v>
          </cell>
          <cell r="L176">
            <v>1321440.9099999999</v>
          </cell>
          <cell r="N176">
            <v>-8863.7899999999991</v>
          </cell>
          <cell r="P176">
            <v>1312577.1199999999</v>
          </cell>
          <cell r="R176">
            <v>964349</v>
          </cell>
          <cell r="V176">
            <v>1107</v>
          </cell>
          <cell r="X176">
            <v>-8793.3700000000008</v>
          </cell>
          <cell r="AB176">
            <v>-2209.73</v>
          </cell>
          <cell r="AD176">
            <v>954452.9</v>
          </cell>
          <cell r="AH176">
            <v>1100</v>
          </cell>
          <cell r="AJ176">
            <v>-8863.7899999999991</v>
          </cell>
          <cell r="AN176">
            <v>-2227.7089999999998</v>
          </cell>
          <cell r="AP176">
            <v>944461.40100000007</v>
          </cell>
        </row>
        <row r="177">
          <cell r="A177">
            <v>0</v>
          </cell>
        </row>
        <row r="178">
          <cell r="A178">
            <v>0</v>
          </cell>
          <cell r="F178" t="str">
            <v>BIG FORK</v>
          </cell>
        </row>
        <row r="179">
          <cell r="A179" t="str">
            <v xml:space="preserve">331.00 0304         </v>
          </cell>
          <cell r="B179">
            <v>304</v>
          </cell>
          <cell r="C179" t="str">
            <v>ProdTrans</v>
          </cell>
          <cell r="D179" t="str">
            <v xml:space="preserve">331.00 0304         </v>
          </cell>
          <cell r="E179">
            <v>331</v>
          </cell>
          <cell r="F179" t="str">
            <v>Structures and Improvements</v>
          </cell>
          <cell r="H179">
            <v>606391.29</v>
          </cell>
          <cell r="J179">
            <v>-1444.34</v>
          </cell>
          <cell r="L179">
            <v>604946.95000000007</v>
          </cell>
          <cell r="N179">
            <v>-1465.0000000000002</v>
          </cell>
          <cell r="P179">
            <v>603481.95000000007</v>
          </cell>
          <cell r="R179">
            <v>307876</v>
          </cell>
          <cell r="T179">
            <v>0.29281923269694393</v>
          </cell>
          <cell r="V179">
            <v>1774</v>
          </cell>
          <cell r="X179">
            <v>-1444.34</v>
          </cell>
          <cell r="Z179">
            <v>-40</v>
          </cell>
          <cell r="AB179">
            <v>-577.73599999999999</v>
          </cell>
          <cell r="AD179">
            <v>307627.924</v>
          </cell>
          <cell r="AF179">
            <v>0.29281923269694393</v>
          </cell>
          <cell r="AH179">
            <v>1769</v>
          </cell>
          <cell r="AJ179">
            <v>-1465.0000000000002</v>
          </cell>
          <cell r="AL179">
            <v>-40</v>
          </cell>
          <cell r="AN179">
            <v>-586.00000000000011</v>
          </cell>
          <cell r="AP179">
            <v>307345.924</v>
          </cell>
        </row>
        <row r="180">
          <cell r="A180" t="str">
            <v xml:space="preserve">332.00 0304         </v>
          </cell>
          <cell r="B180">
            <v>304</v>
          </cell>
          <cell r="C180" t="str">
            <v>ProdTrans</v>
          </cell>
          <cell r="D180" t="str">
            <v xml:space="preserve">332.00 0304         </v>
          </cell>
          <cell r="E180">
            <v>332</v>
          </cell>
          <cell r="F180" t="str">
            <v>Reservoirs, Dams and Waterways</v>
          </cell>
          <cell r="H180">
            <v>4696998.58</v>
          </cell>
          <cell r="J180">
            <v>-7628.05</v>
          </cell>
          <cell r="L180">
            <v>4689370.53</v>
          </cell>
          <cell r="N180">
            <v>-7796.15</v>
          </cell>
          <cell r="P180">
            <v>4681574.38</v>
          </cell>
          <cell r="R180">
            <v>2448184</v>
          </cell>
          <cell r="T180">
            <v>1.1093806408498781</v>
          </cell>
          <cell r="V180">
            <v>52065</v>
          </cell>
          <cell r="X180">
            <v>-7628.05</v>
          </cell>
          <cell r="Z180">
            <v>-40</v>
          </cell>
          <cell r="AB180">
            <v>-3051.22</v>
          </cell>
          <cell r="AD180">
            <v>2489569.73</v>
          </cell>
          <cell r="AF180">
            <v>1.1093806408498781</v>
          </cell>
          <cell r="AH180">
            <v>51980</v>
          </cell>
          <cell r="AJ180">
            <v>-7796.15</v>
          </cell>
          <cell r="AL180">
            <v>-40</v>
          </cell>
          <cell r="AN180">
            <v>-3118.46</v>
          </cell>
          <cell r="AP180">
            <v>2530635.12</v>
          </cell>
        </row>
        <row r="181">
          <cell r="A181" t="str">
            <v xml:space="preserve">333.00 0304         </v>
          </cell>
          <cell r="B181">
            <v>304</v>
          </cell>
          <cell r="C181" t="str">
            <v>ProdTrans</v>
          </cell>
          <cell r="D181" t="str">
            <v xml:space="preserve">333.00 0304         </v>
          </cell>
          <cell r="E181">
            <v>333</v>
          </cell>
          <cell r="F181" t="str">
            <v>Waterwheels, Turbines and Generators</v>
          </cell>
          <cell r="H181">
            <v>1495500.81</v>
          </cell>
          <cell r="J181">
            <v>-3471.0699999999997</v>
          </cell>
          <cell r="L181">
            <v>1492029.74</v>
          </cell>
          <cell r="N181">
            <v>-3630.7200000000003</v>
          </cell>
          <cell r="P181">
            <v>1488399.02</v>
          </cell>
          <cell r="R181">
            <v>769672</v>
          </cell>
          <cell r="T181">
            <v>1.2226165730369283</v>
          </cell>
          <cell r="V181">
            <v>18263</v>
          </cell>
          <cell r="X181">
            <v>-3471.0699999999997</v>
          </cell>
          <cell r="Z181">
            <v>-40</v>
          </cell>
          <cell r="AB181">
            <v>-1388.4279999999999</v>
          </cell>
          <cell r="AD181">
            <v>783075.50200000009</v>
          </cell>
          <cell r="AF181">
            <v>1.2226165730369283</v>
          </cell>
          <cell r="AH181">
            <v>18220</v>
          </cell>
          <cell r="AJ181">
            <v>-3630.7200000000003</v>
          </cell>
          <cell r="AL181">
            <v>-40</v>
          </cell>
          <cell r="AN181">
            <v>-1452.2880000000002</v>
          </cell>
          <cell r="AP181">
            <v>796212.49400000018</v>
          </cell>
        </row>
        <row r="182">
          <cell r="A182" t="str">
            <v xml:space="preserve">334.00 0304         </v>
          </cell>
          <cell r="B182">
            <v>304</v>
          </cell>
          <cell r="C182" t="str">
            <v>ProdTrans</v>
          </cell>
          <cell r="D182" t="str">
            <v xml:space="preserve">334.00 0304         </v>
          </cell>
          <cell r="E182">
            <v>334</v>
          </cell>
          <cell r="F182" t="str">
            <v>Accessory Electric Equipment</v>
          </cell>
          <cell r="H182">
            <v>300515.20000000001</v>
          </cell>
          <cell r="J182">
            <v>-2622.6899999999996</v>
          </cell>
          <cell r="L182">
            <v>297892.51</v>
          </cell>
          <cell r="N182">
            <v>-2686.74</v>
          </cell>
          <cell r="P182">
            <v>295205.77</v>
          </cell>
          <cell r="R182">
            <v>174744</v>
          </cell>
          <cell r="T182">
            <v>0.45754760444180015</v>
          </cell>
          <cell r="V182">
            <v>1369</v>
          </cell>
          <cell r="X182">
            <v>-2622.6899999999996</v>
          </cell>
          <cell r="Z182">
            <v>-20</v>
          </cell>
          <cell r="AB182">
            <v>-524.5379999999999</v>
          </cell>
          <cell r="AD182">
            <v>172965.772</v>
          </cell>
          <cell r="AF182">
            <v>0.45754760444180015</v>
          </cell>
          <cell r="AH182">
            <v>1357</v>
          </cell>
          <cell r="AJ182">
            <v>-2686.74</v>
          </cell>
          <cell r="AL182">
            <v>-20</v>
          </cell>
          <cell r="AN182">
            <v>-537.34799999999996</v>
          </cell>
          <cell r="AP182">
            <v>171098.68400000001</v>
          </cell>
        </row>
        <row r="183">
          <cell r="A183" t="str">
            <v xml:space="preserve">336.00 0304         </v>
          </cell>
          <cell r="B183">
            <v>304</v>
          </cell>
          <cell r="C183" t="str">
            <v>ProdTrans</v>
          </cell>
          <cell r="D183" t="str">
            <v xml:space="preserve">336.00 0304         </v>
          </cell>
          <cell r="E183">
            <v>336</v>
          </cell>
          <cell r="F183" t="str">
            <v>Roads, Railroads and Bridges</v>
          </cell>
          <cell r="H183">
            <v>232133.05</v>
          </cell>
          <cell r="J183">
            <v>-390.6</v>
          </cell>
          <cell r="L183">
            <v>231742.44999999998</v>
          </cell>
          <cell r="N183">
            <v>-396.46999999999997</v>
          </cell>
          <cell r="P183">
            <v>231345.97999999998</v>
          </cell>
          <cell r="R183">
            <v>52429</v>
          </cell>
          <cell r="T183">
            <v>0</v>
          </cell>
          <cell r="V183">
            <v>0</v>
          </cell>
          <cell r="X183">
            <v>-390.6</v>
          </cell>
          <cell r="Z183">
            <v>-40</v>
          </cell>
          <cell r="AB183">
            <v>-156.24</v>
          </cell>
          <cell r="AD183">
            <v>51882.16</v>
          </cell>
          <cell r="AF183">
            <v>0</v>
          </cell>
          <cell r="AH183">
            <v>0</v>
          </cell>
          <cell r="AJ183">
            <v>-396.46999999999997</v>
          </cell>
          <cell r="AL183">
            <v>-40</v>
          </cell>
          <cell r="AN183">
            <v>-158.58799999999999</v>
          </cell>
          <cell r="AP183">
            <v>51327.101999999999</v>
          </cell>
        </row>
        <row r="184">
          <cell r="A184">
            <v>0</v>
          </cell>
          <cell r="F184" t="str">
            <v>TOTAL BIG FORK</v>
          </cell>
          <cell r="H184">
            <v>7331538.9299999997</v>
          </cell>
          <cell r="J184">
            <v>-15556.749999999998</v>
          </cell>
          <cell r="L184">
            <v>7315982.1800000006</v>
          </cell>
          <cell r="N184">
            <v>-15975.079999999998</v>
          </cell>
          <cell r="P184">
            <v>7300007.0999999996</v>
          </cell>
          <cell r="R184">
            <v>3752905</v>
          </cell>
          <cell r="V184">
            <v>73471</v>
          </cell>
          <cell r="X184">
            <v>-15556.749999999998</v>
          </cell>
          <cell r="AB184">
            <v>-5698.1619999999994</v>
          </cell>
          <cell r="AD184">
            <v>3805121.0880000005</v>
          </cell>
          <cell r="AH184">
            <v>73326</v>
          </cell>
          <cell r="AJ184">
            <v>-15975.079999999998</v>
          </cell>
          <cell r="AN184">
            <v>-5852.6840000000002</v>
          </cell>
          <cell r="AP184">
            <v>3856619.3240000005</v>
          </cell>
        </row>
        <row r="185">
          <cell r="A185">
            <v>0</v>
          </cell>
        </row>
        <row r="186">
          <cell r="A186">
            <v>0</v>
          </cell>
          <cell r="F186" t="str">
            <v>CONDIT</v>
          </cell>
        </row>
        <row r="187">
          <cell r="A187" t="str">
            <v xml:space="preserve">330.20 0305         </v>
          </cell>
          <cell r="B187">
            <v>305</v>
          </cell>
          <cell r="C187" t="str">
            <v>ProdTrans</v>
          </cell>
          <cell r="D187" t="str">
            <v xml:space="preserve">330.20 0305         </v>
          </cell>
          <cell r="E187">
            <v>330.2</v>
          </cell>
          <cell r="F187" t="str">
            <v>Land Rights</v>
          </cell>
          <cell r="H187">
            <v>172.28</v>
          </cell>
          <cell r="J187">
            <v>-172.28</v>
          </cell>
          <cell r="L187">
            <v>0</v>
          </cell>
          <cell r="N187">
            <v>0</v>
          </cell>
          <cell r="P187">
            <v>0</v>
          </cell>
          <cell r="R187">
            <v>172</v>
          </cell>
          <cell r="T187">
            <v>9.5930232558139537</v>
          </cell>
          <cell r="V187">
            <v>8</v>
          </cell>
          <cell r="X187">
            <v>-172.28</v>
          </cell>
          <cell r="AB187">
            <v>0</v>
          </cell>
          <cell r="AD187">
            <v>7.7199999999999989</v>
          </cell>
          <cell r="AF187">
            <v>9.5930232558139537</v>
          </cell>
          <cell r="AH187">
            <v>0</v>
          </cell>
          <cell r="AJ187">
            <v>0</v>
          </cell>
          <cell r="AN187">
            <v>0</v>
          </cell>
          <cell r="AP187">
            <v>7.7199999999999989</v>
          </cell>
        </row>
        <row r="188">
          <cell r="A188" t="str">
            <v xml:space="preserve">330.40 0305         </v>
          </cell>
          <cell r="B188">
            <v>305</v>
          </cell>
          <cell r="C188" t="str">
            <v>ProdTrans</v>
          </cell>
          <cell r="D188" t="str">
            <v xml:space="preserve">330.40 0305         </v>
          </cell>
          <cell r="E188">
            <v>330.4</v>
          </cell>
          <cell r="F188" t="str">
            <v>Flood Rights</v>
          </cell>
          <cell r="H188">
            <v>2963.75</v>
          </cell>
          <cell r="J188">
            <v>-2963.75</v>
          </cell>
          <cell r="L188">
            <v>0</v>
          </cell>
          <cell r="N188">
            <v>0</v>
          </cell>
          <cell r="P188">
            <v>0</v>
          </cell>
          <cell r="R188">
            <v>2964</v>
          </cell>
          <cell r="T188">
            <v>9.3117408906882595</v>
          </cell>
          <cell r="V188">
            <v>138</v>
          </cell>
          <cell r="X188">
            <v>-2963.75</v>
          </cell>
          <cell r="AB188">
            <v>0</v>
          </cell>
          <cell r="AD188">
            <v>138.25</v>
          </cell>
          <cell r="AF188">
            <v>9.3117408906882595</v>
          </cell>
          <cell r="AH188">
            <v>0</v>
          </cell>
          <cell r="AJ188">
            <v>0</v>
          </cell>
          <cell r="AN188">
            <v>0</v>
          </cell>
          <cell r="AP188">
            <v>138.25</v>
          </cell>
        </row>
        <row r="189">
          <cell r="A189" t="str">
            <v xml:space="preserve">331.00 0305         </v>
          </cell>
          <cell r="B189">
            <v>305</v>
          </cell>
          <cell r="C189" t="str">
            <v>ProdTrans</v>
          </cell>
          <cell r="D189" t="str">
            <v xml:space="preserve">331.00 0305         </v>
          </cell>
          <cell r="E189">
            <v>331</v>
          </cell>
          <cell r="F189" t="str">
            <v>Structures and Improvements</v>
          </cell>
          <cell r="H189">
            <v>1038010.77</v>
          </cell>
          <cell r="J189">
            <v>-1038010.7699999999</v>
          </cell>
          <cell r="L189">
            <v>0</v>
          </cell>
          <cell r="N189">
            <v>0</v>
          </cell>
          <cell r="P189">
            <v>0</v>
          </cell>
          <cell r="R189">
            <v>1012852</v>
          </cell>
          <cell r="T189">
            <v>11.110501985420495</v>
          </cell>
          <cell r="V189">
            <v>57664</v>
          </cell>
          <cell r="X189">
            <v>-1038010.7699999999</v>
          </cell>
          <cell r="AB189">
            <v>0</v>
          </cell>
          <cell r="AD189">
            <v>32505.230000000098</v>
          </cell>
          <cell r="AF189">
            <v>11.110501985420495</v>
          </cell>
          <cell r="AH189">
            <v>0</v>
          </cell>
          <cell r="AJ189">
            <v>0</v>
          </cell>
          <cell r="AN189">
            <v>0</v>
          </cell>
          <cell r="AP189">
            <v>32505.230000000098</v>
          </cell>
        </row>
        <row r="190">
          <cell r="A190" t="str">
            <v xml:space="preserve">332.00 0305         </v>
          </cell>
          <cell r="B190">
            <v>305</v>
          </cell>
          <cell r="C190" t="str">
            <v>ProdTrans</v>
          </cell>
          <cell r="D190" t="str">
            <v xml:space="preserve">332.00 0305         </v>
          </cell>
          <cell r="E190">
            <v>332</v>
          </cell>
          <cell r="F190" t="str">
            <v>Reservoirs, Dams and Waterways</v>
          </cell>
          <cell r="H190">
            <v>76393.33</v>
          </cell>
          <cell r="J190">
            <v>-76393.329999999987</v>
          </cell>
          <cell r="L190">
            <v>0</v>
          </cell>
          <cell r="N190">
            <v>0</v>
          </cell>
          <cell r="P190">
            <v>0</v>
          </cell>
          <cell r="R190">
            <v>76393</v>
          </cell>
          <cell r="T190">
            <v>10.77243106137926</v>
          </cell>
          <cell r="V190">
            <v>4115</v>
          </cell>
          <cell r="X190">
            <v>-76393.329999999987</v>
          </cell>
          <cell r="AB190">
            <v>0</v>
          </cell>
          <cell r="AD190">
            <v>4114.6700000000128</v>
          </cell>
          <cell r="AF190">
            <v>10.77243106137926</v>
          </cell>
          <cell r="AH190">
            <v>0</v>
          </cell>
          <cell r="AJ190">
            <v>0</v>
          </cell>
          <cell r="AN190">
            <v>0</v>
          </cell>
          <cell r="AP190">
            <v>4114.6700000000128</v>
          </cell>
        </row>
        <row r="191">
          <cell r="A191" t="str">
            <v xml:space="preserve">333.00 0305         </v>
          </cell>
          <cell r="B191">
            <v>305</v>
          </cell>
          <cell r="C191" t="str">
            <v>ProdTrans</v>
          </cell>
          <cell r="D191" t="str">
            <v xml:space="preserve">333.00 0305         </v>
          </cell>
          <cell r="E191">
            <v>333</v>
          </cell>
          <cell r="F191" t="str">
            <v>Waterwheels, Turbines and Generators</v>
          </cell>
          <cell r="H191">
            <v>87928.29</v>
          </cell>
          <cell r="J191">
            <v>-87928.29</v>
          </cell>
          <cell r="L191">
            <v>0</v>
          </cell>
          <cell r="N191">
            <v>0</v>
          </cell>
          <cell r="P191">
            <v>0</v>
          </cell>
          <cell r="R191">
            <v>76631</v>
          </cell>
          <cell r="T191">
            <v>11.999244015681656</v>
          </cell>
          <cell r="V191">
            <v>5275</v>
          </cell>
          <cell r="X191">
            <v>-87928.29</v>
          </cell>
          <cell r="AB191">
            <v>0</v>
          </cell>
          <cell r="AD191">
            <v>-6022.2899999999936</v>
          </cell>
          <cell r="AF191">
            <v>11.999244015681656</v>
          </cell>
          <cell r="AH191">
            <v>0</v>
          </cell>
          <cell r="AJ191">
            <v>0</v>
          </cell>
          <cell r="AN191">
            <v>0</v>
          </cell>
          <cell r="AP191">
            <v>-6022.2899999999936</v>
          </cell>
        </row>
        <row r="192">
          <cell r="A192" t="str">
            <v xml:space="preserve">334.00 0305         </v>
          </cell>
          <cell r="B192">
            <v>305</v>
          </cell>
          <cell r="C192" t="str">
            <v>ProdTrans</v>
          </cell>
          <cell r="D192" t="str">
            <v xml:space="preserve">334.00 0305         </v>
          </cell>
          <cell r="E192">
            <v>334</v>
          </cell>
          <cell r="F192" t="str">
            <v>Accessory Electric Equipment</v>
          </cell>
          <cell r="H192">
            <v>132519.20000000001</v>
          </cell>
          <cell r="J192">
            <v>-132519.19999999998</v>
          </cell>
          <cell r="L192">
            <v>0</v>
          </cell>
          <cell r="N192">
            <v>0</v>
          </cell>
          <cell r="P192">
            <v>0</v>
          </cell>
          <cell r="R192">
            <v>132519</v>
          </cell>
          <cell r="T192">
            <v>11.744816748618645</v>
          </cell>
          <cell r="V192">
            <v>7782</v>
          </cell>
          <cell r="X192">
            <v>-132519.19999999998</v>
          </cell>
          <cell r="AB192">
            <v>0</v>
          </cell>
          <cell r="AD192">
            <v>7781.8000000000175</v>
          </cell>
          <cell r="AF192">
            <v>11.744816748618645</v>
          </cell>
          <cell r="AH192">
            <v>0</v>
          </cell>
          <cell r="AJ192">
            <v>0</v>
          </cell>
          <cell r="AN192">
            <v>0</v>
          </cell>
          <cell r="AP192">
            <v>7781.8000000000175</v>
          </cell>
        </row>
        <row r="193">
          <cell r="A193" t="str">
            <v xml:space="preserve">335.00 0305         </v>
          </cell>
          <cell r="B193">
            <v>305</v>
          </cell>
          <cell r="C193" t="str">
            <v>ProdTrans</v>
          </cell>
          <cell r="D193" t="str">
            <v xml:space="preserve">335.00 0305         </v>
          </cell>
          <cell r="E193">
            <v>335</v>
          </cell>
          <cell r="F193" t="str">
            <v>Miscellaneous Power Plant Equipment</v>
          </cell>
          <cell r="H193">
            <v>3588.26</v>
          </cell>
          <cell r="J193">
            <v>-3588.26</v>
          </cell>
          <cell r="L193">
            <v>0</v>
          </cell>
          <cell r="N193">
            <v>0</v>
          </cell>
          <cell r="P193">
            <v>0</v>
          </cell>
          <cell r="R193">
            <v>3588</v>
          </cell>
          <cell r="T193">
            <v>14.381270903010032</v>
          </cell>
          <cell r="V193">
            <v>258</v>
          </cell>
          <cell r="X193">
            <v>-3588.26</v>
          </cell>
          <cell r="AB193">
            <v>0</v>
          </cell>
          <cell r="AD193">
            <v>257.73999999999978</v>
          </cell>
          <cell r="AF193">
            <v>14.381270903010032</v>
          </cell>
          <cell r="AH193">
            <v>0</v>
          </cell>
          <cell r="AJ193">
            <v>0</v>
          </cell>
          <cell r="AN193">
            <v>0</v>
          </cell>
          <cell r="AP193">
            <v>257.73999999999978</v>
          </cell>
        </row>
        <row r="194">
          <cell r="A194" t="str">
            <v xml:space="preserve">336.00 0305         </v>
          </cell>
          <cell r="B194">
            <v>305</v>
          </cell>
          <cell r="C194" t="str">
            <v>ProdTrans</v>
          </cell>
          <cell r="D194" t="str">
            <v xml:space="preserve">336.00 0305         </v>
          </cell>
          <cell r="E194">
            <v>336</v>
          </cell>
          <cell r="F194" t="str">
            <v>Roads, Railroads and Bridges</v>
          </cell>
          <cell r="H194">
            <v>59738.080000000002</v>
          </cell>
          <cell r="J194">
            <v>-59738.079999999994</v>
          </cell>
          <cell r="L194">
            <v>0</v>
          </cell>
          <cell r="N194">
            <v>0</v>
          </cell>
          <cell r="P194">
            <v>0</v>
          </cell>
          <cell r="R194">
            <v>59738</v>
          </cell>
          <cell r="T194">
            <v>10.089055542535739</v>
          </cell>
          <cell r="V194">
            <v>3014</v>
          </cell>
          <cell r="X194">
            <v>-59738.079999999994</v>
          </cell>
          <cell r="AB194">
            <v>0</v>
          </cell>
          <cell r="AD194">
            <v>3013.9200000000055</v>
          </cell>
          <cell r="AF194">
            <v>10.089055542535739</v>
          </cell>
          <cell r="AH194">
            <v>0</v>
          </cell>
          <cell r="AJ194">
            <v>0</v>
          </cell>
          <cell r="AN194">
            <v>0</v>
          </cell>
          <cell r="AP194">
            <v>3013.9200000000055</v>
          </cell>
        </row>
        <row r="195">
          <cell r="A195">
            <v>0</v>
          </cell>
          <cell r="F195" t="str">
            <v>TOTAL CONDIT</v>
          </cell>
          <cell r="H195">
            <v>1401313.9600000002</v>
          </cell>
          <cell r="J195">
            <v>-1401313.96</v>
          </cell>
          <cell r="L195">
            <v>0</v>
          </cell>
          <cell r="N195">
            <v>0</v>
          </cell>
          <cell r="P195">
            <v>0</v>
          </cell>
          <cell r="R195">
            <v>1364857</v>
          </cell>
          <cell r="V195">
            <v>78254</v>
          </cell>
          <cell r="X195">
            <v>-1401313.96</v>
          </cell>
          <cell r="AB195">
            <v>0</v>
          </cell>
          <cell r="AD195">
            <v>41797.040000000139</v>
          </cell>
          <cell r="AH195">
            <v>0</v>
          </cell>
          <cell r="AJ195">
            <v>0</v>
          </cell>
          <cell r="AN195">
            <v>0</v>
          </cell>
          <cell r="AP195">
            <v>41797.040000000139</v>
          </cell>
        </row>
        <row r="196">
          <cell r="A196">
            <v>0</v>
          </cell>
        </row>
        <row r="197">
          <cell r="A197">
            <v>0</v>
          </cell>
          <cell r="F197" t="str">
            <v>CUTLER</v>
          </cell>
        </row>
        <row r="198">
          <cell r="A198" t="str">
            <v xml:space="preserve">330.30 0306         </v>
          </cell>
          <cell r="B198">
            <v>306</v>
          </cell>
          <cell r="C198" t="str">
            <v>ProdTrans</v>
          </cell>
          <cell r="D198" t="str">
            <v xml:space="preserve">330.30 0306         </v>
          </cell>
          <cell r="E198">
            <v>330.3</v>
          </cell>
          <cell r="F198" t="str">
            <v>Water Rights</v>
          </cell>
          <cell r="H198">
            <v>4818.3100000000004</v>
          </cell>
          <cell r="J198">
            <v>0</v>
          </cell>
          <cell r="L198">
            <v>4818.3100000000004</v>
          </cell>
          <cell r="N198">
            <v>0</v>
          </cell>
          <cell r="P198">
            <v>4818.3100000000004</v>
          </cell>
          <cell r="R198">
            <v>2949</v>
          </cell>
          <cell r="T198">
            <v>2.2704211060375443</v>
          </cell>
          <cell r="V198">
            <v>109</v>
          </cell>
          <cell r="X198">
            <v>0</v>
          </cell>
          <cell r="Z198">
            <v>0</v>
          </cell>
          <cell r="AB198">
            <v>0</v>
          </cell>
          <cell r="AD198">
            <v>3058</v>
          </cell>
          <cell r="AF198">
            <v>2.2704211060375443</v>
          </cell>
          <cell r="AH198">
            <v>109</v>
          </cell>
          <cell r="AJ198">
            <v>0</v>
          </cell>
          <cell r="AL198">
            <v>0</v>
          </cell>
          <cell r="AN198">
            <v>0</v>
          </cell>
          <cell r="AP198">
            <v>3167</v>
          </cell>
        </row>
        <row r="199">
          <cell r="A199" t="str">
            <v xml:space="preserve">330.40 0306         </v>
          </cell>
          <cell r="B199">
            <v>306</v>
          </cell>
          <cell r="C199" t="str">
            <v>ProdTrans</v>
          </cell>
          <cell r="D199" t="str">
            <v xml:space="preserve">330.40 0306         </v>
          </cell>
          <cell r="E199">
            <v>330.4</v>
          </cell>
          <cell r="F199" t="str">
            <v>Flood Rights</v>
          </cell>
          <cell r="H199">
            <v>90968.42</v>
          </cell>
          <cell r="J199">
            <v>0</v>
          </cell>
          <cell r="L199">
            <v>90968.42</v>
          </cell>
          <cell r="N199">
            <v>0</v>
          </cell>
          <cell r="P199">
            <v>90968.42</v>
          </cell>
          <cell r="R199">
            <v>53064</v>
          </cell>
          <cell r="T199">
            <v>2.5123608790392713</v>
          </cell>
          <cell r="V199">
            <v>2285</v>
          </cell>
          <cell r="X199">
            <v>0</v>
          </cell>
          <cell r="Z199">
            <v>0</v>
          </cell>
          <cell r="AB199">
            <v>0</v>
          </cell>
          <cell r="AD199">
            <v>55349</v>
          </cell>
          <cell r="AF199">
            <v>2.5123608790392713</v>
          </cell>
          <cell r="AH199">
            <v>2285</v>
          </cell>
          <cell r="AJ199">
            <v>0</v>
          </cell>
          <cell r="AL199">
            <v>0</v>
          </cell>
          <cell r="AN199">
            <v>0</v>
          </cell>
          <cell r="AP199">
            <v>57634</v>
          </cell>
        </row>
        <row r="200">
          <cell r="A200" t="str">
            <v xml:space="preserve">331.00 0306         </v>
          </cell>
          <cell r="B200">
            <v>306</v>
          </cell>
          <cell r="C200" t="str">
            <v>ProdTrans</v>
          </cell>
          <cell r="D200" t="str">
            <v xml:space="preserve">331.00 0306         </v>
          </cell>
          <cell r="E200">
            <v>331</v>
          </cell>
          <cell r="F200" t="str">
            <v>Structures and Improvements</v>
          </cell>
          <cell r="H200">
            <v>3968892.28</v>
          </cell>
          <cell r="J200">
            <v>-10181.610000000002</v>
          </cell>
          <cell r="L200">
            <v>3958710.67</v>
          </cell>
          <cell r="N200">
            <v>-10330.4</v>
          </cell>
          <cell r="P200">
            <v>3948380.27</v>
          </cell>
          <cell r="R200">
            <v>1565277</v>
          </cell>
          <cell r="T200">
            <v>3.5730551421973047</v>
          </cell>
          <cell r="V200">
            <v>141629</v>
          </cell>
          <cell r="X200">
            <v>-10181.610000000002</v>
          </cell>
          <cell r="Z200">
            <v>-40</v>
          </cell>
          <cell r="AB200">
            <v>-4072.6440000000007</v>
          </cell>
          <cell r="AD200">
            <v>1692651.7459999998</v>
          </cell>
          <cell r="AF200">
            <v>3.5730551421973047</v>
          </cell>
          <cell r="AH200">
            <v>141262</v>
          </cell>
          <cell r="AJ200">
            <v>-10330.4</v>
          </cell>
          <cell r="AL200">
            <v>-40</v>
          </cell>
          <cell r="AN200">
            <v>-4132.16</v>
          </cell>
          <cell r="AP200">
            <v>1819451.186</v>
          </cell>
        </row>
        <row r="201">
          <cell r="A201" t="str">
            <v xml:space="preserve">332.00 0306         </v>
          </cell>
          <cell r="B201">
            <v>306</v>
          </cell>
          <cell r="C201" t="str">
            <v>ProdTrans</v>
          </cell>
          <cell r="D201" t="str">
            <v xml:space="preserve">332.00 0306         </v>
          </cell>
          <cell r="E201">
            <v>332</v>
          </cell>
          <cell r="F201" t="str">
            <v>Reservoirs, Dams and Waterways</v>
          </cell>
          <cell r="H201">
            <v>7553630.7599999998</v>
          </cell>
          <cell r="J201">
            <v>-20906.499999999996</v>
          </cell>
          <cell r="L201">
            <v>7532724.2599999998</v>
          </cell>
          <cell r="N201">
            <v>-21326.660000000007</v>
          </cell>
          <cell r="P201">
            <v>7511397.5999999996</v>
          </cell>
          <cell r="R201">
            <v>3110868</v>
          </cell>
          <cell r="T201">
            <v>2.9960498283834496</v>
          </cell>
          <cell r="V201">
            <v>225997</v>
          </cell>
          <cell r="X201">
            <v>-20906.499999999996</v>
          </cell>
          <cell r="Z201">
            <v>-40</v>
          </cell>
          <cell r="AB201">
            <v>-8362.5999999999985</v>
          </cell>
          <cell r="AD201">
            <v>3307595.9</v>
          </cell>
          <cell r="AF201">
            <v>2.9960498283834496</v>
          </cell>
          <cell r="AH201">
            <v>225365</v>
          </cell>
          <cell r="AJ201">
            <v>-21326.660000000007</v>
          </cell>
          <cell r="AL201">
            <v>-40</v>
          </cell>
          <cell r="AN201">
            <v>-8530.6640000000025</v>
          </cell>
          <cell r="AP201">
            <v>3503103.5759999999</v>
          </cell>
        </row>
        <row r="202">
          <cell r="A202" t="str">
            <v xml:space="preserve">333.00 0306         </v>
          </cell>
          <cell r="B202">
            <v>306</v>
          </cell>
          <cell r="C202" t="str">
            <v>ProdTrans</v>
          </cell>
          <cell r="D202" t="str">
            <v xml:space="preserve">333.00 0306         </v>
          </cell>
          <cell r="E202">
            <v>333</v>
          </cell>
          <cell r="F202" t="str">
            <v>Waterwheels, Turbines and Generators</v>
          </cell>
          <cell r="H202">
            <v>11999063.029999999</v>
          </cell>
          <cell r="J202">
            <v>-15164.779999999997</v>
          </cell>
          <cell r="L202">
            <v>11983898.25</v>
          </cell>
          <cell r="N202">
            <v>-16072.03</v>
          </cell>
          <cell r="P202">
            <v>11967826.220000001</v>
          </cell>
          <cell r="R202">
            <v>2130854</v>
          </cell>
          <cell r="T202">
            <v>2.5866739492598643</v>
          </cell>
          <cell r="V202">
            <v>310181</v>
          </cell>
          <cell r="X202">
            <v>-15164.779999999997</v>
          </cell>
          <cell r="Z202">
            <v>-40</v>
          </cell>
          <cell r="AB202">
            <v>-6065.9119999999984</v>
          </cell>
          <cell r="AD202">
            <v>2419804.3080000002</v>
          </cell>
          <cell r="AF202">
            <v>2.5866739492598643</v>
          </cell>
          <cell r="AH202">
            <v>309777</v>
          </cell>
          <cell r="AJ202">
            <v>-16072.03</v>
          </cell>
          <cell r="AL202">
            <v>-40</v>
          </cell>
          <cell r="AN202">
            <v>-6428.8120000000008</v>
          </cell>
          <cell r="AP202">
            <v>2707080.4660000005</v>
          </cell>
        </row>
        <row r="203">
          <cell r="A203" t="str">
            <v xml:space="preserve">334.00 0306         </v>
          </cell>
          <cell r="B203">
            <v>306</v>
          </cell>
          <cell r="C203" t="str">
            <v>ProdTrans</v>
          </cell>
          <cell r="D203" t="str">
            <v xml:space="preserve">334.00 0306         </v>
          </cell>
          <cell r="E203">
            <v>334</v>
          </cell>
          <cell r="F203" t="str">
            <v>Accessory Electric Equipment</v>
          </cell>
          <cell r="H203">
            <v>2564703.0099999998</v>
          </cell>
          <cell r="J203">
            <v>-14780.76</v>
          </cell>
          <cell r="L203">
            <v>2549922.25</v>
          </cell>
          <cell r="N203">
            <v>-15661.689999999999</v>
          </cell>
          <cell r="P203">
            <v>2534260.56</v>
          </cell>
          <cell r="R203">
            <v>510863</v>
          </cell>
          <cell r="T203">
            <v>3.0716569624021646</v>
          </cell>
          <cell r="V203">
            <v>78552</v>
          </cell>
          <cell r="X203">
            <v>-14780.76</v>
          </cell>
          <cell r="Z203">
            <v>-20</v>
          </cell>
          <cell r="AB203">
            <v>-2956.152</v>
          </cell>
          <cell r="AD203">
            <v>571678.08799999999</v>
          </cell>
          <cell r="AF203">
            <v>3.0716569624021646</v>
          </cell>
          <cell r="AH203">
            <v>78084</v>
          </cell>
          <cell r="AJ203">
            <v>-15661.689999999999</v>
          </cell>
          <cell r="AL203">
            <v>-20</v>
          </cell>
          <cell r="AN203">
            <v>-3132.3379999999997</v>
          </cell>
          <cell r="AP203">
            <v>630968.06000000006</v>
          </cell>
        </row>
        <row r="204">
          <cell r="A204" t="str">
            <v xml:space="preserve">335.00 0306         </v>
          </cell>
          <cell r="B204">
            <v>306</v>
          </cell>
          <cell r="C204" t="str">
            <v>ProdTrans</v>
          </cell>
          <cell r="D204" t="str">
            <v xml:space="preserve">335.00 0306         </v>
          </cell>
          <cell r="E204">
            <v>335</v>
          </cell>
          <cell r="F204" t="str">
            <v>Miscellaneous Power Plant Equipment</v>
          </cell>
          <cell r="H204">
            <v>12554.11</v>
          </cell>
          <cell r="J204">
            <v>-88.29</v>
          </cell>
          <cell r="L204">
            <v>12465.82</v>
          </cell>
          <cell r="N204">
            <v>-88.87</v>
          </cell>
          <cell r="P204">
            <v>12376.949999999999</v>
          </cell>
          <cell r="R204">
            <v>5906</v>
          </cell>
          <cell r="T204">
            <v>3.5124058118111714</v>
          </cell>
          <cell r="V204">
            <v>439</v>
          </cell>
          <cell r="X204">
            <v>-88.29</v>
          </cell>
          <cell r="Z204">
            <v>-10</v>
          </cell>
          <cell r="AB204">
            <v>-8.8290000000000006</v>
          </cell>
          <cell r="AD204">
            <v>6247.8810000000003</v>
          </cell>
          <cell r="AF204">
            <v>3.5124058118111714</v>
          </cell>
          <cell r="AH204">
            <v>436</v>
          </cell>
          <cell r="AJ204">
            <v>-88.87</v>
          </cell>
          <cell r="AL204">
            <v>-10</v>
          </cell>
          <cell r="AN204">
            <v>-8.8870000000000005</v>
          </cell>
          <cell r="AP204">
            <v>6586.1240000000007</v>
          </cell>
        </row>
        <row r="205">
          <cell r="A205" t="str">
            <v xml:space="preserve">336.00 0306         </v>
          </cell>
          <cell r="B205">
            <v>306</v>
          </cell>
          <cell r="C205" t="str">
            <v>ProdTrans</v>
          </cell>
          <cell r="D205" t="str">
            <v xml:space="preserve">336.00 0306         </v>
          </cell>
          <cell r="E205">
            <v>336</v>
          </cell>
          <cell r="F205" t="str">
            <v>Roads, Railroads and Bridges</v>
          </cell>
          <cell r="H205">
            <v>572059.24</v>
          </cell>
          <cell r="J205">
            <v>-1420.18</v>
          </cell>
          <cell r="L205">
            <v>570639.05999999994</v>
          </cell>
          <cell r="N205">
            <v>-1440.52</v>
          </cell>
          <cell r="P205">
            <v>569198.53999999992</v>
          </cell>
          <cell r="R205">
            <v>259659</v>
          </cell>
          <cell r="T205">
            <v>3.4165922180778332</v>
          </cell>
          <cell r="V205">
            <v>19521</v>
          </cell>
          <cell r="X205">
            <v>-1420.18</v>
          </cell>
          <cell r="Z205">
            <v>-40</v>
          </cell>
          <cell r="AB205">
            <v>-568.072</v>
          </cell>
          <cell r="AD205">
            <v>277191.74800000002</v>
          </cell>
          <cell r="AF205">
            <v>3.4165922180778332</v>
          </cell>
          <cell r="AH205">
            <v>19472</v>
          </cell>
          <cell r="AJ205">
            <v>-1440.52</v>
          </cell>
          <cell r="AL205">
            <v>-40</v>
          </cell>
          <cell r="AN205">
            <v>-576.20800000000008</v>
          </cell>
          <cell r="AP205">
            <v>294647.02</v>
          </cell>
        </row>
        <row r="206">
          <cell r="A206">
            <v>0</v>
          </cell>
          <cell r="F206" t="str">
            <v>TOTAL CUTLER</v>
          </cell>
          <cell r="H206">
            <v>26766689.159999993</v>
          </cell>
          <cell r="J206">
            <v>-62542.12</v>
          </cell>
          <cell r="L206">
            <v>26704147.039999999</v>
          </cell>
          <cell r="N206">
            <v>-64920.17</v>
          </cell>
          <cell r="P206">
            <v>26639226.869999997</v>
          </cell>
          <cell r="R206">
            <v>7639440</v>
          </cell>
          <cell r="V206">
            <v>778713</v>
          </cell>
          <cell r="X206">
            <v>-62542.12</v>
          </cell>
          <cell r="AB206">
            <v>-22034.208999999999</v>
          </cell>
          <cell r="AD206">
            <v>8333576.6709999992</v>
          </cell>
          <cell r="AH206">
            <v>776790</v>
          </cell>
          <cell r="AJ206">
            <v>-64920.17</v>
          </cell>
          <cell r="AN206">
            <v>-22809.069</v>
          </cell>
          <cell r="AP206">
            <v>9022637.432</v>
          </cell>
        </row>
        <row r="207">
          <cell r="A207">
            <v>0</v>
          </cell>
        </row>
        <row r="208">
          <cell r="A208">
            <v>0</v>
          </cell>
          <cell r="F208" t="str">
            <v>EAGLE POINT</v>
          </cell>
        </row>
        <row r="209">
          <cell r="A209" t="str">
            <v xml:space="preserve">330.20 0307         </v>
          </cell>
          <cell r="B209">
            <v>307</v>
          </cell>
          <cell r="C209" t="str">
            <v>ProdTrans</v>
          </cell>
          <cell r="D209" t="str">
            <v xml:space="preserve">330.20 0307         </v>
          </cell>
          <cell r="E209">
            <v>330.2</v>
          </cell>
          <cell r="F209" t="str">
            <v>Land Rights</v>
          </cell>
          <cell r="H209">
            <v>12122.48</v>
          </cell>
          <cell r="J209">
            <v>0</v>
          </cell>
          <cell r="L209">
            <v>12122.48</v>
          </cell>
          <cell r="N209">
            <v>0</v>
          </cell>
          <cell r="P209">
            <v>12122.48</v>
          </cell>
          <cell r="R209">
            <v>12122</v>
          </cell>
          <cell r="T209">
            <v>7.2942627150287875E-2</v>
          </cell>
          <cell r="V209">
            <v>9</v>
          </cell>
          <cell r="X209">
            <v>0</v>
          </cell>
          <cell r="Z209">
            <v>0</v>
          </cell>
          <cell r="AB209">
            <v>0</v>
          </cell>
          <cell r="AD209">
            <v>12131</v>
          </cell>
          <cell r="AF209">
            <v>7.2942627150287875E-2</v>
          </cell>
          <cell r="AH209">
            <v>9</v>
          </cell>
          <cell r="AJ209">
            <v>0</v>
          </cell>
          <cell r="AL209">
            <v>0</v>
          </cell>
          <cell r="AN209">
            <v>0</v>
          </cell>
          <cell r="AP209">
            <v>12140</v>
          </cell>
        </row>
        <row r="210">
          <cell r="A210" t="str">
            <v xml:space="preserve">331.00 0307         </v>
          </cell>
          <cell r="B210">
            <v>307</v>
          </cell>
          <cell r="C210" t="str">
            <v>ProdTrans</v>
          </cell>
          <cell r="D210" t="str">
            <v xml:space="preserve">331.00 0307         </v>
          </cell>
          <cell r="E210">
            <v>331</v>
          </cell>
          <cell r="F210" t="str">
            <v>Structures and Improvements</v>
          </cell>
          <cell r="H210">
            <v>138479.88</v>
          </cell>
          <cell r="J210">
            <v>-354.88999999999993</v>
          </cell>
          <cell r="L210">
            <v>138124.99</v>
          </cell>
          <cell r="N210">
            <v>-360.01</v>
          </cell>
          <cell r="P210">
            <v>137764.97999999998</v>
          </cell>
          <cell r="R210">
            <v>115570</v>
          </cell>
          <cell r="T210">
            <v>1.1694642350154496</v>
          </cell>
          <cell r="V210">
            <v>1617</v>
          </cell>
          <cell r="X210">
            <v>-354.88999999999993</v>
          </cell>
          <cell r="Z210">
            <v>-40</v>
          </cell>
          <cell r="AB210">
            <v>-141.95599999999996</v>
          </cell>
          <cell r="AD210">
            <v>116690.15399999999</v>
          </cell>
          <cell r="AF210">
            <v>1.1694642350154496</v>
          </cell>
          <cell r="AH210">
            <v>1613</v>
          </cell>
          <cell r="AJ210">
            <v>-360.01</v>
          </cell>
          <cell r="AL210">
            <v>-40</v>
          </cell>
          <cell r="AN210">
            <v>-144.00399999999999</v>
          </cell>
          <cell r="AP210">
            <v>117799.14</v>
          </cell>
        </row>
        <row r="211">
          <cell r="A211" t="str">
            <v xml:space="preserve">332.00 0307         </v>
          </cell>
          <cell r="B211">
            <v>307</v>
          </cell>
          <cell r="C211" t="str">
            <v>ProdTrans</v>
          </cell>
          <cell r="D211" t="str">
            <v xml:space="preserve">332.00 0307         </v>
          </cell>
          <cell r="E211">
            <v>332</v>
          </cell>
          <cell r="F211" t="str">
            <v>Reservoirs, Dams and Waterways</v>
          </cell>
          <cell r="H211">
            <v>1227012.53</v>
          </cell>
          <cell r="J211">
            <v>-2059.11</v>
          </cell>
          <cell r="L211">
            <v>1224953.42</v>
          </cell>
          <cell r="N211">
            <v>-2107.35</v>
          </cell>
          <cell r="P211">
            <v>1222846.0699999998</v>
          </cell>
          <cell r="R211">
            <v>1017939</v>
          </cell>
          <cell r="T211">
            <v>1.6526839577760699</v>
          </cell>
          <cell r="V211">
            <v>20262</v>
          </cell>
          <cell r="X211">
            <v>-2059.11</v>
          </cell>
          <cell r="Z211">
            <v>-40</v>
          </cell>
          <cell r="AB211">
            <v>-823.64400000000012</v>
          </cell>
          <cell r="AD211">
            <v>1035318.246</v>
          </cell>
          <cell r="AF211">
            <v>1.6526839577760699</v>
          </cell>
          <cell r="AH211">
            <v>20227</v>
          </cell>
          <cell r="AJ211">
            <v>-2107.35</v>
          </cell>
          <cell r="AL211">
            <v>-40</v>
          </cell>
          <cell r="AN211">
            <v>-842.94</v>
          </cell>
          <cell r="AP211">
            <v>1052594.956</v>
          </cell>
        </row>
        <row r="212">
          <cell r="A212" t="str">
            <v xml:space="preserve">333.00 0307         </v>
          </cell>
          <cell r="B212">
            <v>307</v>
          </cell>
          <cell r="C212" t="str">
            <v>ProdTrans</v>
          </cell>
          <cell r="D212" t="str">
            <v xml:space="preserve">333.00 0307         </v>
          </cell>
          <cell r="E212">
            <v>333</v>
          </cell>
          <cell r="F212" t="str">
            <v>Waterwheels, Turbines and Generators</v>
          </cell>
          <cell r="H212">
            <v>251541.42</v>
          </cell>
          <cell r="J212">
            <v>-1901.5500000000002</v>
          </cell>
          <cell r="L212">
            <v>249639.87000000002</v>
          </cell>
          <cell r="N212">
            <v>-1938.9200000000003</v>
          </cell>
          <cell r="P212">
            <v>247700.95</v>
          </cell>
          <cell r="R212">
            <v>249873</v>
          </cell>
          <cell r="T212">
            <v>0.81335808985811919</v>
          </cell>
          <cell r="V212">
            <v>2038</v>
          </cell>
          <cell r="X212">
            <v>-1901.5500000000002</v>
          </cell>
          <cell r="Z212">
            <v>-40</v>
          </cell>
          <cell r="AB212">
            <v>-760.62</v>
          </cell>
          <cell r="AD212">
            <v>249248.83000000002</v>
          </cell>
          <cell r="AF212">
            <v>0.81335808985811919</v>
          </cell>
          <cell r="AH212">
            <v>2023</v>
          </cell>
          <cell r="AJ212">
            <v>-1938.9200000000003</v>
          </cell>
          <cell r="AL212">
            <v>-40</v>
          </cell>
          <cell r="AN212">
            <v>-775.56800000000021</v>
          </cell>
          <cell r="AP212">
            <v>248557.342</v>
          </cell>
        </row>
        <row r="213">
          <cell r="A213" t="str">
            <v xml:space="preserve">334.00 0307         </v>
          </cell>
          <cell r="B213">
            <v>307</v>
          </cell>
          <cell r="C213" t="str">
            <v>ProdTrans</v>
          </cell>
          <cell r="D213" t="str">
            <v xml:space="preserve">334.00 0307         </v>
          </cell>
          <cell r="E213">
            <v>334</v>
          </cell>
          <cell r="F213" t="str">
            <v>Accessory Electric Equipment</v>
          </cell>
          <cell r="H213">
            <v>98714.47</v>
          </cell>
          <cell r="J213">
            <v>-928.99</v>
          </cell>
          <cell r="L213">
            <v>97785.48</v>
          </cell>
          <cell r="N213">
            <v>-955.18999999999994</v>
          </cell>
          <cell r="P213">
            <v>96830.29</v>
          </cell>
          <cell r="R213">
            <v>69132</v>
          </cell>
          <cell r="T213">
            <v>1.0560680823591184</v>
          </cell>
          <cell r="V213">
            <v>1038</v>
          </cell>
          <cell r="X213">
            <v>-928.99</v>
          </cell>
          <cell r="Z213">
            <v>-20</v>
          </cell>
          <cell r="AB213">
            <v>-185.798</v>
          </cell>
          <cell r="AD213">
            <v>69055.212</v>
          </cell>
          <cell r="AF213">
            <v>1.0560680823591184</v>
          </cell>
          <cell r="AH213">
            <v>1028</v>
          </cell>
          <cell r="AJ213">
            <v>-955.18999999999994</v>
          </cell>
          <cell r="AL213">
            <v>-20</v>
          </cell>
          <cell r="AN213">
            <v>-191.03799999999998</v>
          </cell>
          <cell r="AP213">
            <v>68936.983999999997</v>
          </cell>
        </row>
        <row r="214">
          <cell r="A214" t="str">
            <v xml:space="preserve">336.00 0307         </v>
          </cell>
          <cell r="B214">
            <v>307</v>
          </cell>
          <cell r="C214" t="str">
            <v>ProdTrans</v>
          </cell>
          <cell r="D214" t="str">
            <v xml:space="preserve">336.00 0307         </v>
          </cell>
          <cell r="E214">
            <v>336</v>
          </cell>
          <cell r="F214" t="str">
            <v>Roads, Railroads and Bridges</v>
          </cell>
          <cell r="H214">
            <v>105740.65</v>
          </cell>
          <cell r="J214">
            <v>-199.65</v>
          </cell>
          <cell r="L214">
            <v>105541</v>
          </cell>
          <cell r="N214">
            <v>-202.76000000000002</v>
          </cell>
          <cell r="P214">
            <v>105338.24000000001</v>
          </cell>
          <cell r="R214">
            <v>63989</v>
          </cell>
          <cell r="T214">
            <v>2.8241577739242083</v>
          </cell>
          <cell r="V214">
            <v>2983</v>
          </cell>
          <cell r="X214">
            <v>-199.65</v>
          </cell>
          <cell r="Z214">
            <v>-40</v>
          </cell>
          <cell r="AB214">
            <v>-79.86</v>
          </cell>
          <cell r="AD214">
            <v>66692.490000000005</v>
          </cell>
          <cell r="AF214">
            <v>2.8241577739242083</v>
          </cell>
          <cell r="AH214">
            <v>2978</v>
          </cell>
          <cell r="AJ214">
            <v>-202.76000000000002</v>
          </cell>
          <cell r="AL214">
            <v>-40</v>
          </cell>
          <cell r="AN214">
            <v>-81.103999999999999</v>
          </cell>
          <cell r="AP214">
            <v>69386.626000000004</v>
          </cell>
        </row>
        <row r="215">
          <cell r="A215">
            <v>0</v>
          </cell>
          <cell r="F215" t="str">
            <v>TOTAL EAGLE POINT</v>
          </cell>
          <cell r="H215">
            <v>1833611.43</v>
          </cell>
          <cell r="J215">
            <v>-5444.19</v>
          </cell>
          <cell r="L215">
            <v>1828167.24</v>
          </cell>
          <cell r="N215">
            <v>-5564.23</v>
          </cell>
          <cell r="P215">
            <v>1822603.0099999998</v>
          </cell>
          <cell r="R215">
            <v>1528625</v>
          </cell>
          <cell r="V215">
            <v>27947</v>
          </cell>
          <cell r="X215">
            <v>-5444.19</v>
          </cell>
          <cell r="AB215">
            <v>-1991.8780000000002</v>
          </cell>
          <cell r="AD215">
            <v>1549135.9320000003</v>
          </cell>
          <cell r="AH215">
            <v>27878</v>
          </cell>
          <cell r="AJ215">
            <v>-5564.23</v>
          </cell>
          <cell r="AN215">
            <v>-2034.6540000000002</v>
          </cell>
          <cell r="AP215">
            <v>1569415.0479999997</v>
          </cell>
        </row>
        <row r="216">
          <cell r="A216">
            <v>0</v>
          </cell>
        </row>
        <row r="217">
          <cell r="A217">
            <v>0</v>
          </cell>
          <cell r="F217" t="str">
            <v>FOUNTAIN GREEN</v>
          </cell>
        </row>
        <row r="218">
          <cell r="A218" t="str">
            <v xml:space="preserve">331.00 0308         </v>
          </cell>
          <cell r="B218">
            <v>308</v>
          </cell>
          <cell r="C218" t="str">
            <v>ProdTrans</v>
          </cell>
          <cell r="D218" t="str">
            <v xml:space="preserve">331.00 0308         </v>
          </cell>
          <cell r="E218">
            <v>331</v>
          </cell>
          <cell r="F218" t="str">
            <v>Structures and Improvements</v>
          </cell>
          <cell r="H218">
            <v>35549.64</v>
          </cell>
          <cell r="J218">
            <v>-35549.64</v>
          </cell>
          <cell r="L218">
            <v>0</v>
          </cell>
          <cell r="N218">
            <v>0</v>
          </cell>
          <cell r="P218">
            <v>0</v>
          </cell>
          <cell r="R218">
            <v>35550</v>
          </cell>
          <cell r="T218">
            <v>0</v>
          </cell>
          <cell r="V218">
            <v>0</v>
          </cell>
          <cell r="X218">
            <v>-35549.64</v>
          </cell>
          <cell r="AB218">
            <v>0</v>
          </cell>
          <cell r="AD218">
            <v>0.36000000000058208</v>
          </cell>
          <cell r="AF218">
            <v>0</v>
          </cell>
          <cell r="AH218">
            <v>0</v>
          </cell>
          <cell r="AJ218">
            <v>0</v>
          </cell>
          <cell r="AN218">
            <v>0</v>
          </cell>
          <cell r="AP218">
            <v>0.36000000000058208</v>
          </cell>
        </row>
        <row r="219">
          <cell r="A219" t="str">
            <v xml:space="preserve">332.00 0308         </v>
          </cell>
          <cell r="B219">
            <v>308</v>
          </cell>
          <cell r="C219" t="str">
            <v>ProdTrans</v>
          </cell>
          <cell r="D219" t="str">
            <v xml:space="preserve">332.00 0308         </v>
          </cell>
          <cell r="E219">
            <v>332</v>
          </cell>
          <cell r="F219" t="str">
            <v>Reservoirs, Dams and Waterways</v>
          </cell>
          <cell r="H219">
            <v>318832.62</v>
          </cell>
          <cell r="J219">
            <v>-318832.62</v>
          </cell>
          <cell r="L219">
            <v>0</v>
          </cell>
          <cell r="N219">
            <v>0</v>
          </cell>
          <cell r="P219">
            <v>0</v>
          </cell>
          <cell r="R219">
            <v>228155</v>
          </cell>
          <cell r="T219">
            <v>1.3024407922900259</v>
          </cell>
          <cell r="V219">
            <v>2076</v>
          </cell>
          <cell r="X219">
            <v>-318832.62</v>
          </cell>
          <cell r="AB219">
            <v>0</v>
          </cell>
          <cell r="AD219">
            <v>-88601.62</v>
          </cell>
          <cell r="AF219">
            <v>1.3024407922900259</v>
          </cell>
          <cell r="AH219">
            <v>0</v>
          </cell>
          <cell r="AJ219">
            <v>0</v>
          </cell>
          <cell r="AN219">
            <v>0</v>
          </cell>
          <cell r="AP219">
            <v>-88601.62</v>
          </cell>
        </row>
        <row r="220">
          <cell r="A220" t="str">
            <v xml:space="preserve">333.00 0308         </v>
          </cell>
          <cell r="B220">
            <v>308</v>
          </cell>
          <cell r="C220" t="str">
            <v>ProdTrans</v>
          </cell>
          <cell r="D220" t="str">
            <v xml:space="preserve">333.00 0308         </v>
          </cell>
          <cell r="E220">
            <v>333</v>
          </cell>
          <cell r="F220" t="str">
            <v>Waterwheels, Turbines and Generators</v>
          </cell>
          <cell r="H220">
            <v>92199.14</v>
          </cell>
          <cell r="J220">
            <v>-92199.14</v>
          </cell>
          <cell r="L220">
            <v>0</v>
          </cell>
          <cell r="N220">
            <v>0</v>
          </cell>
          <cell r="P220">
            <v>0</v>
          </cell>
          <cell r="R220">
            <v>92199</v>
          </cell>
          <cell r="T220">
            <v>0</v>
          </cell>
          <cell r="V220">
            <v>0</v>
          </cell>
          <cell r="X220">
            <v>-92199.14</v>
          </cell>
          <cell r="AB220">
            <v>0</v>
          </cell>
          <cell r="AD220">
            <v>-0.13999999999941792</v>
          </cell>
          <cell r="AF220">
            <v>0</v>
          </cell>
          <cell r="AH220">
            <v>0</v>
          </cell>
          <cell r="AJ220">
            <v>0</v>
          </cell>
          <cell r="AN220">
            <v>0</v>
          </cell>
          <cell r="AP220">
            <v>-0.13999999999941792</v>
          </cell>
        </row>
        <row r="221">
          <cell r="A221" t="str">
            <v xml:space="preserve">334.00 0308         </v>
          </cell>
          <cell r="B221">
            <v>308</v>
          </cell>
          <cell r="C221" t="str">
            <v>ProdTrans</v>
          </cell>
          <cell r="D221" t="str">
            <v xml:space="preserve">334.00 0308         </v>
          </cell>
          <cell r="E221">
            <v>334</v>
          </cell>
          <cell r="F221" t="str">
            <v>Accessory Electric Equipment</v>
          </cell>
          <cell r="H221">
            <v>145374.73000000001</v>
          </cell>
          <cell r="J221">
            <v>-145374.72999999998</v>
          </cell>
          <cell r="L221">
            <v>0</v>
          </cell>
          <cell r="N221">
            <v>0</v>
          </cell>
          <cell r="P221">
            <v>0</v>
          </cell>
          <cell r="R221">
            <v>78464</v>
          </cell>
          <cell r="T221">
            <v>0.23831225654046118</v>
          </cell>
          <cell r="V221">
            <v>173</v>
          </cell>
          <cell r="X221">
            <v>-145374.72999999998</v>
          </cell>
          <cell r="AB221">
            <v>0</v>
          </cell>
          <cell r="AD221">
            <v>-66737.729999999981</v>
          </cell>
          <cell r="AF221">
            <v>0.23831225654046118</v>
          </cell>
          <cell r="AH221">
            <v>0</v>
          </cell>
          <cell r="AJ221">
            <v>0</v>
          </cell>
          <cell r="AN221">
            <v>0</v>
          </cell>
          <cell r="AP221">
            <v>-66737.729999999981</v>
          </cell>
        </row>
        <row r="222">
          <cell r="A222" t="str">
            <v xml:space="preserve">336.00 0308         </v>
          </cell>
          <cell r="B222">
            <v>308</v>
          </cell>
          <cell r="C222" t="str">
            <v>ProdTrans</v>
          </cell>
          <cell r="D222" t="str">
            <v xml:space="preserve">336.00 0308         </v>
          </cell>
          <cell r="E222">
            <v>336</v>
          </cell>
          <cell r="F222" t="str">
            <v>Roads, Railroads and Bridges</v>
          </cell>
          <cell r="H222">
            <v>1261.1500000000001</v>
          </cell>
          <cell r="J222">
            <v>-1261.1500000000001</v>
          </cell>
          <cell r="L222">
            <v>0</v>
          </cell>
          <cell r="N222">
            <v>0</v>
          </cell>
          <cell r="P222">
            <v>0</v>
          </cell>
          <cell r="R222">
            <v>1261</v>
          </cell>
          <cell r="T222">
            <v>0</v>
          </cell>
          <cell r="V222">
            <v>0</v>
          </cell>
          <cell r="X222">
            <v>-1261.1500000000001</v>
          </cell>
          <cell r="AB222">
            <v>0</v>
          </cell>
          <cell r="AD222">
            <v>-0.15000000000009095</v>
          </cell>
          <cell r="AF222">
            <v>0</v>
          </cell>
          <cell r="AH222">
            <v>0</v>
          </cell>
          <cell r="AJ222">
            <v>0</v>
          </cell>
          <cell r="AN222">
            <v>0</v>
          </cell>
          <cell r="AP222">
            <v>-0.15000000000009095</v>
          </cell>
        </row>
        <row r="223">
          <cell r="A223">
            <v>0</v>
          </cell>
          <cell r="F223" t="str">
            <v>TOTAL FOUNTAIN GREEN</v>
          </cell>
          <cell r="H223">
            <v>593217.28000000003</v>
          </cell>
          <cell r="J223">
            <v>-593217.28000000003</v>
          </cell>
          <cell r="L223">
            <v>0</v>
          </cell>
          <cell r="N223">
            <v>0</v>
          </cell>
          <cell r="P223">
            <v>0</v>
          </cell>
          <cell r="R223">
            <v>435629</v>
          </cell>
          <cell r="V223">
            <v>2249</v>
          </cell>
          <cell r="X223">
            <v>-593217.28000000003</v>
          </cell>
          <cell r="AB223">
            <v>0</v>
          </cell>
          <cell r="AD223">
            <v>-155339.27999999997</v>
          </cell>
          <cell r="AH223">
            <v>0</v>
          </cell>
          <cell r="AJ223">
            <v>0</v>
          </cell>
          <cell r="AN223">
            <v>0</v>
          </cell>
          <cell r="AP223">
            <v>-155339.27999999997</v>
          </cell>
        </row>
        <row r="224">
          <cell r="A224">
            <v>0</v>
          </cell>
        </row>
        <row r="225">
          <cell r="A225">
            <v>0</v>
          </cell>
          <cell r="F225" t="str">
            <v>GRANITE</v>
          </cell>
        </row>
        <row r="226">
          <cell r="A226" t="str">
            <v xml:space="preserve">331.00 0309         </v>
          </cell>
          <cell r="B226">
            <v>309</v>
          </cell>
          <cell r="C226" t="str">
            <v>ProdTrans</v>
          </cell>
          <cell r="D226" t="str">
            <v xml:space="preserve">331.00 0309         </v>
          </cell>
          <cell r="E226">
            <v>331</v>
          </cell>
          <cell r="F226" t="str">
            <v>Structures and Improvements</v>
          </cell>
          <cell r="H226">
            <v>534780.84</v>
          </cell>
          <cell r="J226">
            <v>-1168.6200000000001</v>
          </cell>
          <cell r="L226">
            <v>533612.22</v>
          </cell>
          <cell r="N226">
            <v>-1184.5800000000002</v>
          </cell>
          <cell r="P226">
            <v>532427.64</v>
          </cell>
          <cell r="R226">
            <v>130303</v>
          </cell>
          <cell r="T226">
            <v>2.164497105249513</v>
          </cell>
          <cell r="V226">
            <v>11563</v>
          </cell>
          <cell r="X226">
            <v>-1168.6200000000001</v>
          </cell>
          <cell r="Z226">
            <v>-40</v>
          </cell>
          <cell r="AB226">
            <v>-467.44800000000004</v>
          </cell>
          <cell r="AD226">
            <v>140229.932</v>
          </cell>
          <cell r="AF226">
            <v>2.164497105249513</v>
          </cell>
          <cell r="AH226">
            <v>11537</v>
          </cell>
          <cell r="AJ226">
            <v>-1184.5800000000002</v>
          </cell>
          <cell r="AL226">
            <v>-40</v>
          </cell>
          <cell r="AN226">
            <v>-473.83200000000005</v>
          </cell>
          <cell r="AP226">
            <v>150108.52000000002</v>
          </cell>
        </row>
        <row r="227">
          <cell r="A227" t="str">
            <v xml:space="preserve">332.00 0309         </v>
          </cell>
          <cell r="B227">
            <v>309</v>
          </cell>
          <cell r="C227" t="str">
            <v>ProdTrans</v>
          </cell>
          <cell r="D227" t="str">
            <v xml:space="preserve">332.00 0309         </v>
          </cell>
          <cell r="E227">
            <v>332</v>
          </cell>
          <cell r="F227" t="str">
            <v>Reservoirs, Dams and Waterways</v>
          </cell>
          <cell r="H227">
            <v>3769782.29</v>
          </cell>
          <cell r="J227">
            <v>-5048.33</v>
          </cell>
          <cell r="L227">
            <v>3764733.96</v>
          </cell>
          <cell r="N227">
            <v>-5165.7800000000007</v>
          </cell>
          <cell r="P227">
            <v>3759568.18</v>
          </cell>
          <cell r="R227">
            <v>1289268</v>
          </cell>
          <cell r="T227">
            <v>3.29072038816782</v>
          </cell>
          <cell r="V227">
            <v>123970</v>
          </cell>
          <cell r="X227">
            <v>-5048.33</v>
          </cell>
          <cell r="Z227">
            <v>-40</v>
          </cell>
          <cell r="AB227">
            <v>-2019.3320000000001</v>
          </cell>
          <cell r="AD227">
            <v>1406170.338</v>
          </cell>
          <cell r="AF227">
            <v>3.29072038816782</v>
          </cell>
          <cell r="AH227">
            <v>123802</v>
          </cell>
          <cell r="AJ227">
            <v>-5165.7800000000007</v>
          </cell>
          <cell r="AL227">
            <v>-40</v>
          </cell>
          <cell r="AN227">
            <v>-2066.3119999999999</v>
          </cell>
          <cell r="AP227">
            <v>1522740.246</v>
          </cell>
        </row>
        <row r="228">
          <cell r="A228" t="str">
            <v xml:space="preserve">333.00 0309         </v>
          </cell>
          <cell r="B228">
            <v>309</v>
          </cell>
          <cell r="C228" t="str">
            <v>ProdTrans</v>
          </cell>
          <cell r="D228" t="str">
            <v xml:space="preserve">333.00 0309         </v>
          </cell>
          <cell r="E228">
            <v>333</v>
          </cell>
          <cell r="F228" t="str">
            <v>Waterwheels, Turbines and Generators</v>
          </cell>
          <cell r="H228">
            <v>720702.06</v>
          </cell>
          <cell r="J228">
            <v>-2666.7000000000003</v>
          </cell>
          <cell r="L228">
            <v>718035.3600000001</v>
          </cell>
          <cell r="N228">
            <v>-2788.06</v>
          </cell>
          <cell r="P228">
            <v>715247.3</v>
          </cell>
          <cell r="R228">
            <v>356684</v>
          </cell>
          <cell r="T228">
            <v>2.5991505221554254</v>
          </cell>
          <cell r="V228">
            <v>18697</v>
          </cell>
          <cell r="X228">
            <v>-2666.7000000000003</v>
          </cell>
          <cell r="Z228">
            <v>-40</v>
          </cell>
          <cell r="AB228">
            <v>-1066.68</v>
          </cell>
          <cell r="AD228">
            <v>371647.62</v>
          </cell>
          <cell r="AF228">
            <v>2.5991505221554254</v>
          </cell>
          <cell r="AH228">
            <v>18627</v>
          </cell>
          <cell r="AJ228">
            <v>-2788.06</v>
          </cell>
          <cell r="AL228">
            <v>-40</v>
          </cell>
          <cell r="AN228">
            <v>-1115.2239999999999</v>
          </cell>
          <cell r="AP228">
            <v>386371.33600000001</v>
          </cell>
        </row>
        <row r="229">
          <cell r="A229" t="str">
            <v xml:space="preserve">334.00 0309         </v>
          </cell>
          <cell r="B229">
            <v>309</v>
          </cell>
          <cell r="C229" t="str">
            <v>ProdTrans</v>
          </cell>
          <cell r="D229" t="str">
            <v xml:space="preserve">334.00 0309         </v>
          </cell>
          <cell r="E229">
            <v>334</v>
          </cell>
          <cell r="F229" t="str">
            <v>Accessory Electric Equipment</v>
          </cell>
          <cell r="H229">
            <v>210624.63</v>
          </cell>
          <cell r="J229">
            <v>-1919.35</v>
          </cell>
          <cell r="L229">
            <v>208705.28</v>
          </cell>
          <cell r="N229">
            <v>-1957.5699999999997</v>
          </cell>
          <cell r="P229">
            <v>206747.71</v>
          </cell>
          <cell r="R229">
            <v>88372</v>
          </cell>
          <cell r="T229">
            <v>2.870011370390853</v>
          </cell>
          <cell r="V229">
            <v>6017</v>
          </cell>
          <cell r="X229">
            <v>-1919.35</v>
          </cell>
          <cell r="Z229">
            <v>-20</v>
          </cell>
          <cell r="AB229">
            <v>-383.87</v>
          </cell>
          <cell r="AD229">
            <v>92085.78</v>
          </cell>
          <cell r="AF229">
            <v>2.870011370390853</v>
          </cell>
          <cell r="AH229">
            <v>5962</v>
          </cell>
          <cell r="AJ229">
            <v>-1957.5699999999997</v>
          </cell>
          <cell r="AL229">
            <v>-20</v>
          </cell>
          <cell r="AN229">
            <v>-391.51399999999995</v>
          </cell>
          <cell r="AP229">
            <v>95698.695999999996</v>
          </cell>
        </row>
        <row r="230">
          <cell r="A230" t="str">
            <v xml:space="preserve">335.00 0309         </v>
          </cell>
          <cell r="B230">
            <v>309</v>
          </cell>
          <cell r="C230" t="str">
            <v>ProdTrans</v>
          </cell>
          <cell r="D230" t="str">
            <v xml:space="preserve">335.00 0309         </v>
          </cell>
          <cell r="E230">
            <v>335</v>
          </cell>
          <cell r="F230" t="str">
            <v>Miscellaneous Power Plant Equipment</v>
          </cell>
          <cell r="H230">
            <v>1409.81</v>
          </cell>
          <cell r="J230">
            <v>-12.18</v>
          </cell>
          <cell r="L230">
            <v>1397.6299999999999</v>
          </cell>
          <cell r="N230">
            <v>-12.28</v>
          </cell>
          <cell r="P230">
            <v>1385.35</v>
          </cell>
          <cell r="R230">
            <v>832</v>
          </cell>
          <cell r="T230">
            <v>2.3201483352453667</v>
          </cell>
          <cell r="V230">
            <v>33</v>
          </cell>
          <cell r="X230">
            <v>-12.18</v>
          </cell>
          <cell r="Z230">
            <v>-10</v>
          </cell>
          <cell r="AB230">
            <v>-1.218</v>
          </cell>
          <cell r="AD230">
            <v>851.60200000000009</v>
          </cell>
          <cell r="AF230">
            <v>2.3201483352453667</v>
          </cell>
          <cell r="AH230">
            <v>32</v>
          </cell>
          <cell r="AJ230">
            <v>-12.28</v>
          </cell>
          <cell r="AL230">
            <v>-10</v>
          </cell>
          <cell r="AN230">
            <v>-1.228</v>
          </cell>
          <cell r="AP230">
            <v>870.09400000000016</v>
          </cell>
        </row>
        <row r="231">
          <cell r="A231">
            <v>0</v>
          </cell>
          <cell r="F231" t="str">
            <v>TOTAL GRANITE</v>
          </cell>
          <cell r="H231">
            <v>5237299.629999999</v>
          </cell>
          <cell r="J231">
            <v>-10815.18</v>
          </cell>
          <cell r="L231">
            <v>5226484.45</v>
          </cell>
          <cell r="N231">
            <v>-11108.27</v>
          </cell>
          <cell r="P231">
            <v>5215376.18</v>
          </cell>
          <cell r="R231">
            <v>1865459</v>
          </cell>
          <cell r="V231">
            <v>160280</v>
          </cell>
          <cell r="X231">
            <v>-10815.18</v>
          </cell>
          <cell r="AB231">
            <v>-3938.5479999999998</v>
          </cell>
          <cell r="AD231">
            <v>2010985.2720000001</v>
          </cell>
          <cell r="AH231">
            <v>159960</v>
          </cell>
          <cell r="AJ231">
            <v>-11108.27</v>
          </cell>
          <cell r="AN231">
            <v>-4048.1099999999997</v>
          </cell>
          <cell r="AP231">
            <v>2155788.892</v>
          </cell>
        </row>
        <row r="232">
          <cell r="A232">
            <v>0</v>
          </cell>
        </row>
        <row r="233">
          <cell r="A233">
            <v>0</v>
          </cell>
          <cell r="F233" t="str">
            <v>KLAMATH RIVER</v>
          </cell>
          <cell r="Z233">
            <v>0</v>
          </cell>
          <cell r="AL233">
            <v>0</v>
          </cell>
        </row>
        <row r="234">
          <cell r="A234" t="str">
            <v xml:space="preserve">330.20 0310         </v>
          </cell>
          <cell r="B234">
            <v>310</v>
          </cell>
          <cell r="C234" t="str">
            <v>ProdTrans</v>
          </cell>
          <cell r="D234" t="str">
            <v xml:space="preserve">330.20 0310         </v>
          </cell>
          <cell r="E234">
            <v>330.2</v>
          </cell>
          <cell r="F234" t="str">
            <v>Land Rights</v>
          </cell>
          <cell r="H234">
            <v>638992.96</v>
          </cell>
          <cell r="J234">
            <v>0</v>
          </cell>
          <cell r="L234">
            <v>638992.96</v>
          </cell>
          <cell r="N234">
            <v>0</v>
          </cell>
          <cell r="P234">
            <v>638992.96</v>
          </cell>
          <cell r="R234">
            <v>301660</v>
          </cell>
          <cell r="T234">
            <v>1.8115655343018586</v>
          </cell>
          <cell r="V234">
            <v>11576</v>
          </cell>
          <cell r="X234">
            <v>0</v>
          </cell>
          <cell r="Z234">
            <v>0</v>
          </cell>
          <cell r="AB234">
            <v>0</v>
          </cell>
          <cell r="AD234">
            <v>313236</v>
          </cell>
          <cell r="AF234">
            <v>1.8115655343018586</v>
          </cell>
          <cell r="AH234">
            <v>11576</v>
          </cell>
          <cell r="AJ234">
            <v>0</v>
          </cell>
          <cell r="AL234">
            <v>0</v>
          </cell>
          <cell r="AN234">
            <v>0</v>
          </cell>
          <cell r="AP234">
            <v>324812</v>
          </cell>
        </row>
        <row r="235">
          <cell r="A235" t="str">
            <v xml:space="preserve">330.40 0310         </v>
          </cell>
          <cell r="B235">
            <v>310</v>
          </cell>
          <cell r="C235" t="str">
            <v>ProdTrans</v>
          </cell>
          <cell r="D235" t="str">
            <v xml:space="preserve">330.40 0310         </v>
          </cell>
          <cell r="E235">
            <v>330.4</v>
          </cell>
          <cell r="F235" t="str">
            <v>Flood Rights</v>
          </cell>
          <cell r="H235">
            <v>252509.75</v>
          </cell>
          <cell r="J235">
            <v>0</v>
          </cell>
          <cell r="L235">
            <v>252509.75</v>
          </cell>
          <cell r="N235">
            <v>0</v>
          </cell>
          <cell r="P235">
            <v>252509.75</v>
          </cell>
          <cell r="R235">
            <v>152481</v>
          </cell>
          <cell r="T235">
            <v>1.3507192187395232</v>
          </cell>
          <cell r="V235">
            <v>3411</v>
          </cell>
          <cell r="X235">
            <v>0</v>
          </cell>
          <cell r="Z235">
            <v>0</v>
          </cell>
          <cell r="AB235">
            <v>0</v>
          </cell>
          <cell r="AD235">
            <v>155892</v>
          </cell>
          <cell r="AF235">
            <v>1.3507192187395232</v>
          </cell>
          <cell r="AH235">
            <v>3411</v>
          </cell>
          <cell r="AJ235">
            <v>0</v>
          </cell>
          <cell r="AL235">
            <v>0</v>
          </cell>
          <cell r="AN235">
            <v>0</v>
          </cell>
          <cell r="AP235">
            <v>159303</v>
          </cell>
        </row>
        <row r="236">
          <cell r="A236" t="str">
            <v xml:space="preserve">331.00 0310         </v>
          </cell>
          <cell r="B236">
            <v>310</v>
          </cell>
          <cell r="C236" t="str">
            <v>ProdTrans</v>
          </cell>
          <cell r="D236" t="str">
            <v xml:space="preserve">331.00 0310         </v>
          </cell>
          <cell r="E236">
            <v>331</v>
          </cell>
          <cell r="F236" t="str">
            <v>Structures and Improvements</v>
          </cell>
          <cell r="H236">
            <v>902611.29</v>
          </cell>
          <cell r="J236">
            <v>-2434.4500000000003</v>
          </cell>
          <cell r="L236">
            <v>900176.84000000008</v>
          </cell>
          <cell r="N236">
            <v>-2468.6</v>
          </cell>
          <cell r="P236">
            <v>897708.24000000011</v>
          </cell>
          <cell r="R236">
            <v>394187</v>
          </cell>
          <cell r="T236">
            <v>1.6240967096476795</v>
          </cell>
          <cell r="V236">
            <v>14640</v>
          </cell>
          <cell r="X236">
            <v>-2434.4500000000003</v>
          </cell>
          <cell r="Z236">
            <v>-40</v>
          </cell>
          <cell r="AB236">
            <v>-973.7800000000002</v>
          </cell>
          <cell r="AD236">
            <v>405418.76999999996</v>
          </cell>
          <cell r="AF236">
            <v>1.6240967096476795</v>
          </cell>
          <cell r="AH236">
            <v>14600</v>
          </cell>
          <cell r="AJ236">
            <v>-2468.6</v>
          </cell>
          <cell r="AL236">
            <v>-40</v>
          </cell>
          <cell r="AN236">
            <v>-987.44</v>
          </cell>
          <cell r="AP236">
            <v>416562.73</v>
          </cell>
        </row>
        <row r="237">
          <cell r="A237" t="str">
            <v xml:space="preserve">332.00 0310         </v>
          </cell>
          <cell r="B237">
            <v>310</v>
          </cell>
          <cell r="C237" t="str">
            <v>ProdTrans</v>
          </cell>
          <cell r="D237" t="str">
            <v xml:space="preserve">332.00 0310         </v>
          </cell>
          <cell r="E237">
            <v>332</v>
          </cell>
          <cell r="F237" t="str">
            <v>Reservoirs, Dams and Waterways</v>
          </cell>
          <cell r="H237">
            <v>11773874.4</v>
          </cell>
          <cell r="J237">
            <v>-28665.649999999998</v>
          </cell>
          <cell r="L237">
            <v>11745208.75</v>
          </cell>
          <cell r="N237">
            <v>-29287.499999999996</v>
          </cell>
          <cell r="P237">
            <v>11715921.25</v>
          </cell>
          <cell r="R237">
            <v>6851048</v>
          </cell>
          <cell r="T237">
            <v>1.5260961681651486</v>
          </cell>
          <cell r="V237">
            <v>179462</v>
          </cell>
          <cell r="X237">
            <v>-28665.649999999998</v>
          </cell>
          <cell r="Z237">
            <v>-40</v>
          </cell>
          <cell r="AB237">
            <v>-11466.26</v>
          </cell>
          <cell r="AD237">
            <v>6990378.0899999999</v>
          </cell>
          <cell r="AF237">
            <v>1.5260961681651486</v>
          </cell>
          <cell r="AH237">
            <v>179020</v>
          </cell>
          <cell r="AJ237">
            <v>-29287.499999999996</v>
          </cell>
          <cell r="AL237">
            <v>-40</v>
          </cell>
          <cell r="AN237">
            <v>-11714.999999999998</v>
          </cell>
          <cell r="AP237">
            <v>7128395.5899999999</v>
          </cell>
        </row>
        <row r="238">
          <cell r="A238" t="str">
            <v xml:space="preserve">333.00 0310         </v>
          </cell>
          <cell r="B238">
            <v>310</v>
          </cell>
          <cell r="C238" t="str">
            <v>ProdTrans</v>
          </cell>
          <cell r="D238" t="str">
            <v xml:space="preserve">333.00 0310         </v>
          </cell>
          <cell r="E238">
            <v>333</v>
          </cell>
          <cell r="F238" t="str">
            <v>Waterwheels, Turbines and Generators</v>
          </cell>
          <cell r="H238">
            <v>284202.95</v>
          </cell>
          <cell r="J238">
            <v>-3496.5899999999997</v>
          </cell>
          <cell r="L238">
            <v>280706.36</v>
          </cell>
          <cell r="N238">
            <v>-3481.72</v>
          </cell>
          <cell r="P238">
            <v>277224.64</v>
          </cell>
          <cell r="R238">
            <v>175105</v>
          </cell>
          <cell r="T238">
            <v>2.0138392488502475</v>
          </cell>
          <cell r="V238">
            <v>5688</v>
          </cell>
          <cell r="X238">
            <v>-3496.5899999999997</v>
          </cell>
          <cell r="Z238">
            <v>-40</v>
          </cell>
          <cell r="AB238">
            <v>-1398.6359999999997</v>
          </cell>
          <cell r="AD238">
            <v>175897.774</v>
          </cell>
          <cell r="AF238">
            <v>2.0138392488502475</v>
          </cell>
          <cell r="AH238">
            <v>5618</v>
          </cell>
          <cell r="AJ238">
            <v>-3481.72</v>
          </cell>
          <cell r="AL238">
            <v>-40</v>
          </cell>
          <cell r="AN238">
            <v>-1392.6879999999999</v>
          </cell>
          <cell r="AP238">
            <v>176641.36600000001</v>
          </cell>
        </row>
        <row r="239">
          <cell r="A239" t="str">
            <v xml:space="preserve">334.00 0310         </v>
          </cell>
          <cell r="B239">
            <v>310</v>
          </cell>
          <cell r="C239" t="str">
            <v>ProdTrans</v>
          </cell>
          <cell r="D239" t="str">
            <v xml:space="preserve">334.00 0310         </v>
          </cell>
          <cell r="E239">
            <v>334</v>
          </cell>
          <cell r="F239" t="str">
            <v>Accessory Electric Equipment</v>
          </cell>
          <cell r="H239">
            <v>850584.91</v>
          </cell>
          <cell r="J239">
            <v>-6897.67</v>
          </cell>
          <cell r="L239">
            <v>843687.24</v>
          </cell>
          <cell r="N239">
            <v>-7073.21</v>
          </cell>
          <cell r="P239">
            <v>836614.03</v>
          </cell>
          <cell r="R239">
            <v>349150</v>
          </cell>
          <cell r="T239">
            <v>2.3552261041477278</v>
          </cell>
          <cell r="V239">
            <v>19952</v>
          </cell>
          <cell r="X239">
            <v>-6897.67</v>
          </cell>
          <cell r="Z239">
            <v>-20</v>
          </cell>
          <cell r="AB239">
            <v>-1379.5339999999999</v>
          </cell>
          <cell r="AD239">
            <v>360824.79600000003</v>
          </cell>
          <cell r="AF239">
            <v>2.3552261041477278</v>
          </cell>
          <cell r="AH239">
            <v>19787</v>
          </cell>
          <cell r="AJ239">
            <v>-7073.21</v>
          </cell>
          <cell r="AL239">
            <v>-20</v>
          </cell>
          <cell r="AN239">
            <v>-1414.6420000000001</v>
          </cell>
          <cell r="AP239">
            <v>372123.94400000002</v>
          </cell>
        </row>
        <row r="240">
          <cell r="A240" t="str">
            <v xml:space="preserve">335.00 0310         </v>
          </cell>
          <cell r="B240">
            <v>310</v>
          </cell>
          <cell r="C240" t="str">
            <v>ProdTrans</v>
          </cell>
          <cell r="D240" t="str">
            <v xml:space="preserve">335.00 0310         </v>
          </cell>
          <cell r="E240">
            <v>335</v>
          </cell>
          <cell r="F240" t="str">
            <v>Miscellaneous Power Plant Equipment</v>
          </cell>
          <cell r="H240">
            <v>61787.58</v>
          </cell>
          <cell r="J240">
            <v>-647.87</v>
          </cell>
          <cell r="L240">
            <v>61139.71</v>
          </cell>
          <cell r="N240">
            <v>-651.02</v>
          </cell>
          <cell r="P240">
            <v>60488.69</v>
          </cell>
          <cell r="R240">
            <v>32488</v>
          </cell>
          <cell r="T240">
            <v>1.4512088393941012</v>
          </cell>
          <cell r="V240">
            <v>892</v>
          </cell>
          <cell r="X240">
            <v>-647.87</v>
          </cell>
          <cell r="Z240">
            <v>-10</v>
          </cell>
          <cell r="AB240">
            <v>-64.786999999999992</v>
          </cell>
          <cell r="AD240">
            <v>32667.343000000001</v>
          </cell>
          <cell r="AF240">
            <v>1.4512088393941012</v>
          </cell>
          <cell r="AH240">
            <v>883</v>
          </cell>
          <cell r="AJ240">
            <v>-651.02</v>
          </cell>
          <cell r="AL240">
            <v>-10</v>
          </cell>
          <cell r="AN240">
            <v>-65.102000000000004</v>
          </cell>
          <cell r="AP240">
            <v>32834.221000000005</v>
          </cell>
        </row>
        <row r="241">
          <cell r="A241" t="str">
            <v xml:space="preserve">336.00 0310         </v>
          </cell>
          <cell r="B241">
            <v>310</v>
          </cell>
          <cell r="C241" t="str">
            <v>ProdTrans</v>
          </cell>
          <cell r="D241" t="str">
            <v xml:space="preserve">336.00 0310         </v>
          </cell>
          <cell r="E241">
            <v>336</v>
          </cell>
          <cell r="F241" t="str">
            <v>Roads, Railroads and Bridges</v>
          </cell>
          <cell r="H241">
            <v>241074.81</v>
          </cell>
          <cell r="J241">
            <v>-615.86</v>
          </cell>
          <cell r="L241">
            <v>240458.95</v>
          </cell>
          <cell r="N241">
            <v>-624.79000000000008</v>
          </cell>
          <cell r="P241">
            <v>239834.16</v>
          </cell>
          <cell r="R241">
            <v>112137</v>
          </cell>
          <cell r="T241">
            <v>1.757372347736557</v>
          </cell>
          <cell r="V241">
            <v>4231</v>
          </cell>
          <cell r="X241">
            <v>-615.86</v>
          </cell>
          <cell r="Z241">
            <v>-40</v>
          </cell>
          <cell r="AB241">
            <v>-246.34400000000002</v>
          </cell>
          <cell r="AD241">
            <v>115505.796</v>
          </cell>
          <cell r="AF241">
            <v>1.757372347736557</v>
          </cell>
          <cell r="AH241">
            <v>4220</v>
          </cell>
          <cell r="AJ241">
            <v>-624.79000000000008</v>
          </cell>
          <cell r="AL241">
            <v>-40</v>
          </cell>
          <cell r="AN241">
            <v>-249.91600000000003</v>
          </cell>
          <cell r="AP241">
            <v>118851.09000000001</v>
          </cell>
        </row>
        <row r="242">
          <cell r="A242">
            <v>0</v>
          </cell>
          <cell r="F242" t="str">
            <v>TOTAL KLAMATH RIVER</v>
          </cell>
          <cell r="H242">
            <v>15005638.65</v>
          </cell>
          <cell r="J242">
            <v>-42758.09</v>
          </cell>
          <cell r="L242">
            <v>14962880.560000001</v>
          </cell>
          <cell r="N242">
            <v>-43586.839999999989</v>
          </cell>
          <cell r="P242">
            <v>14919293.719999999</v>
          </cell>
          <cell r="R242">
            <v>8368256</v>
          </cell>
          <cell r="V242">
            <v>239852</v>
          </cell>
          <cell r="X242">
            <v>-42758.09</v>
          </cell>
          <cell r="AB242">
            <v>-15529.341</v>
          </cell>
          <cell r="AD242">
            <v>8549820.5690000001</v>
          </cell>
          <cell r="AH242">
            <v>239115</v>
          </cell>
          <cell r="AJ242">
            <v>-43586.839999999989</v>
          </cell>
          <cell r="AN242">
            <v>-15824.787999999999</v>
          </cell>
          <cell r="AP242">
            <v>8729523.9410000015</v>
          </cell>
        </row>
        <row r="243">
          <cell r="A243">
            <v>0</v>
          </cell>
        </row>
        <row r="244">
          <cell r="A244">
            <v>0</v>
          </cell>
          <cell r="F244" t="str">
            <v>KLAMATH RIVER - ACCELERATED</v>
          </cell>
        </row>
        <row r="245">
          <cell r="A245" t="str">
            <v xml:space="preserve">330.20 0311         </v>
          </cell>
          <cell r="B245">
            <v>311</v>
          </cell>
          <cell r="C245" t="str">
            <v>ProdTrans</v>
          </cell>
          <cell r="D245" t="str">
            <v xml:space="preserve">330.20 0311         </v>
          </cell>
          <cell r="E245">
            <v>330.2</v>
          </cell>
          <cell r="F245" t="str">
            <v>Land Rights</v>
          </cell>
          <cell r="H245">
            <v>40941.300000000003</v>
          </cell>
          <cell r="J245">
            <v>0</v>
          </cell>
          <cell r="L245">
            <v>40941.300000000003</v>
          </cell>
          <cell r="N245">
            <v>0</v>
          </cell>
          <cell r="P245">
            <v>40941.300000000003</v>
          </cell>
          <cell r="R245">
            <v>22851</v>
          </cell>
          <cell r="T245">
            <v>5.45</v>
          </cell>
          <cell r="V245">
            <v>2231</v>
          </cell>
          <cell r="X245">
            <v>0</v>
          </cell>
          <cell r="Z245">
            <v>0</v>
          </cell>
          <cell r="AB245">
            <v>0</v>
          </cell>
          <cell r="AD245">
            <v>25082</v>
          </cell>
          <cell r="AF245">
            <v>5.45</v>
          </cell>
          <cell r="AH245">
            <v>2231</v>
          </cell>
          <cell r="AJ245">
            <v>0</v>
          </cell>
          <cell r="AL245">
            <v>0</v>
          </cell>
          <cell r="AN245">
            <v>0</v>
          </cell>
          <cell r="AP245">
            <v>27313</v>
          </cell>
        </row>
        <row r="246">
          <cell r="A246" t="str">
            <v xml:space="preserve">330.40 0311         </v>
          </cell>
          <cell r="B246">
            <v>311</v>
          </cell>
          <cell r="C246" t="str">
            <v>ProdTrans</v>
          </cell>
          <cell r="D246" t="str">
            <v xml:space="preserve">330.40 0311         </v>
          </cell>
          <cell r="E246">
            <v>330.4</v>
          </cell>
          <cell r="F246" t="str">
            <v>Flood Rights</v>
          </cell>
          <cell r="H246">
            <v>1029.5</v>
          </cell>
          <cell r="J246">
            <v>0</v>
          </cell>
          <cell r="L246">
            <v>1029.5</v>
          </cell>
          <cell r="N246">
            <v>0</v>
          </cell>
          <cell r="P246">
            <v>1029.5</v>
          </cell>
          <cell r="R246">
            <v>575</v>
          </cell>
          <cell r="T246">
            <v>5.44</v>
          </cell>
          <cell r="V246">
            <v>56</v>
          </cell>
          <cell r="X246">
            <v>0</v>
          </cell>
          <cell r="Z246">
            <v>0</v>
          </cell>
          <cell r="AB246">
            <v>0</v>
          </cell>
          <cell r="AD246">
            <v>631</v>
          </cell>
          <cell r="AF246">
            <v>5.44</v>
          </cell>
          <cell r="AH246">
            <v>56</v>
          </cell>
          <cell r="AJ246">
            <v>0</v>
          </cell>
          <cell r="AL246">
            <v>0</v>
          </cell>
          <cell r="AN246">
            <v>0</v>
          </cell>
          <cell r="AP246">
            <v>687</v>
          </cell>
        </row>
        <row r="247">
          <cell r="A247" t="str">
            <v xml:space="preserve">331.00 0311         </v>
          </cell>
          <cell r="B247">
            <v>311</v>
          </cell>
          <cell r="C247" t="str">
            <v>ProdTrans</v>
          </cell>
          <cell r="D247" t="str">
            <v xml:space="preserve">331.00 0311         </v>
          </cell>
          <cell r="E247">
            <v>331</v>
          </cell>
          <cell r="F247" t="str">
            <v>Structures and Improvements</v>
          </cell>
          <cell r="H247">
            <v>13625273.83</v>
          </cell>
          <cell r="J247">
            <v>0</v>
          </cell>
          <cell r="L247">
            <v>13625273.83</v>
          </cell>
          <cell r="N247">
            <v>0</v>
          </cell>
          <cell r="P247">
            <v>13625273.83</v>
          </cell>
          <cell r="R247">
            <v>4600664</v>
          </cell>
          <cell r="T247">
            <v>8.2799999999999994</v>
          </cell>
          <cell r="V247">
            <v>1128173</v>
          </cell>
          <cell r="X247">
            <v>0</v>
          </cell>
          <cell r="Z247">
            <v>-40</v>
          </cell>
          <cell r="AB247">
            <v>0</v>
          </cell>
          <cell r="AD247">
            <v>5728837</v>
          </cell>
          <cell r="AF247">
            <v>8.2799999999999994</v>
          </cell>
          <cell r="AH247">
            <v>1128173</v>
          </cell>
          <cell r="AJ247">
            <v>0</v>
          </cell>
          <cell r="AL247">
            <v>-40</v>
          </cell>
          <cell r="AN247">
            <v>0</v>
          </cell>
          <cell r="AP247">
            <v>6857010</v>
          </cell>
        </row>
        <row r="248">
          <cell r="A248" t="str">
            <v xml:space="preserve">332.00 0311         </v>
          </cell>
          <cell r="B248">
            <v>311</v>
          </cell>
          <cell r="C248" t="str">
            <v>ProdTrans</v>
          </cell>
          <cell r="D248" t="str">
            <v xml:space="preserve">332.00 0311         </v>
          </cell>
          <cell r="E248">
            <v>332</v>
          </cell>
          <cell r="F248" t="str">
            <v>Reservoirs, Dams and Waterways</v>
          </cell>
          <cell r="H248">
            <v>33571693.159999996</v>
          </cell>
          <cell r="J248">
            <v>0</v>
          </cell>
          <cell r="L248">
            <v>33571693.159999996</v>
          </cell>
          <cell r="N248">
            <v>0</v>
          </cell>
          <cell r="P248">
            <v>33571693.159999996</v>
          </cell>
          <cell r="R248">
            <v>14772572</v>
          </cell>
          <cell r="T248">
            <v>7</v>
          </cell>
          <cell r="V248">
            <v>2350019</v>
          </cell>
          <cell r="X248">
            <v>0</v>
          </cell>
          <cell r="Z248">
            <v>-40</v>
          </cell>
          <cell r="AB248">
            <v>0</v>
          </cell>
          <cell r="AD248">
            <v>17122591</v>
          </cell>
          <cell r="AF248">
            <v>7</v>
          </cell>
          <cell r="AH248">
            <v>2350019</v>
          </cell>
          <cell r="AJ248">
            <v>0</v>
          </cell>
          <cell r="AL248">
            <v>-40</v>
          </cell>
          <cell r="AN248">
            <v>0</v>
          </cell>
          <cell r="AP248">
            <v>19472610</v>
          </cell>
        </row>
        <row r="249">
          <cell r="A249" t="str">
            <v xml:space="preserve">333.00 0311         </v>
          </cell>
          <cell r="B249">
            <v>311</v>
          </cell>
          <cell r="C249" t="str">
            <v>ProdTrans</v>
          </cell>
          <cell r="D249" t="str">
            <v xml:space="preserve">333.00 0311         </v>
          </cell>
          <cell r="E249">
            <v>333</v>
          </cell>
          <cell r="F249" t="str">
            <v>Waterwheels, Turbines and Generators</v>
          </cell>
          <cell r="H249">
            <v>17770236.870000001</v>
          </cell>
          <cell r="J249">
            <v>0</v>
          </cell>
          <cell r="L249">
            <v>17770236.870000001</v>
          </cell>
          <cell r="N249">
            <v>0</v>
          </cell>
          <cell r="P249">
            <v>17770236.870000001</v>
          </cell>
          <cell r="R249">
            <v>6645186</v>
          </cell>
          <cell r="T249">
            <v>7.83</v>
          </cell>
          <cell r="V249">
            <v>1391410</v>
          </cell>
          <cell r="X249">
            <v>0</v>
          </cell>
          <cell r="Z249">
            <v>-40</v>
          </cell>
          <cell r="AB249">
            <v>0</v>
          </cell>
          <cell r="AD249">
            <v>8036596</v>
          </cell>
          <cell r="AF249">
            <v>7.83</v>
          </cell>
          <cell r="AH249">
            <v>1391410</v>
          </cell>
          <cell r="AJ249">
            <v>0</v>
          </cell>
          <cell r="AL249">
            <v>-40</v>
          </cell>
          <cell r="AN249">
            <v>0</v>
          </cell>
          <cell r="AP249">
            <v>9428006</v>
          </cell>
        </row>
        <row r="250">
          <cell r="A250" t="str">
            <v xml:space="preserve">334.00 0311         </v>
          </cell>
          <cell r="B250">
            <v>311</v>
          </cell>
          <cell r="C250" t="str">
            <v>ProdTrans</v>
          </cell>
          <cell r="D250" t="str">
            <v xml:space="preserve">334.00 0311         </v>
          </cell>
          <cell r="E250">
            <v>334</v>
          </cell>
          <cell r="F250" t="str">
            <v>Accessory Electric Equipment</v>
          </cell>
          <cell r="H250">
            <v>15513216.33</v>
          </cell>
          <cell r="J250">
            <v>0</v>
          </cell>
          <cell r="L250">
            <v>15513216.33</v>
          </cell>
          <cell r="N250">
            <v>0</v>
          </cell>
          <cell r="P250">
            <v>15513216.33</v>
          </cell>
          <cell r="R250">
            <v>4197579</v>
          </cell>
          <cell r="T250">
            <v>9.1199999999999992</v>
          </cell>
          <cell r="V250">
            <v>1414805</v>
          </cell>
          <cell r="X250">
            <v>0</v>
          </cell>
          <cell r="Z250">
            <v>-20</v>
          </cell>
          <cell r="AB250">
            <v>0</v>
          </cell>
          <cell r="AD250">
            <v>5612384</v>
          </cell>
          <cell r="AF250">
            <v>9.1199999999999992</v>
          </cell>
          <cell r="AH250">
            <v>1414805</v>
          </cell>
          <cell r="AJ250">
            <v>0</v>
          </cell>
          <cell r="AL250">
            <v>-20</v>
          </cell>
          <cell r="AN250">
            <v>0</v>
          </cell>
          <cell r="AP250">
            <v>7027189</v>
          </cell>
        </row>
        <row r="251">
          <cell r="A251" t="str">
            <v xml:space="preserve">335.00 0311         </v>
          </cell>
          <cell r="B251">
            <v>311</v>
          </cell>
          <cell r="C251" t="str">
            <v>ProdTrans</v>
          </cell>
          <cell r="D251" t="str">
            <v xml:space="preserve">335.00 0311         </v>
          </cell>
          <cell r="E251">
            <v>335</v>
          </cell>
          <cell r="F251" t="str">
            <v>Miscellaneous Power Plant Equipment</v>
          </cell>
          <cell r="H251">
            <v>169253.74</v>
          </cell>
          <cell r="J251">
            <v>0</v>
          </cell>
          <cell r="L251">
            <v>169253.74</v>
          </cell>
          <cell r="N251">
            <v>0</v>
          </cell>
          <cell r="P251">
            <v>169253.74</v>
          </cell>
          <cell r="R251">
            <v>84767</v>
          </cell>
          <cell r="T251">
            <v>6.24</v>
          </cell>
          <cell r="V251">
            <v>10561</v>
          </cell>
          <cell r="X251">
            <v>0</v>
          </cell>
          <cell r="Z251">
            <v>-10</v>
          </cell>
          <cell r="AB251">
            <v>0</v>
          </cell>
          <cell r="AD251">
            <v>95328</v>
          </cell>
          <cell r="AF251">
            <v>6.24</v>
          </cell>
          <cell r="AH251">
            <v>10561</v>
          </cell>
          <cell r="AJ251">
            <v>0</v>
          </cell>
          <cell r="AL251">
            <v>-10</v>
          </cell>
          <cell r="AN251">
            <v>0</v>
          </cell>
          <cell r="AP251">
            <v>105889</v>
          </cell>
        </row>
        <row r="252">
          <cell r="A252" t="str">
            <v xml:space="preserve">336.00 0311         </v>
          </cell>
          <cell r="B252">
            <v>311</v>
          </cell>
          <cell r="C252" t="str">
            <v>ProdTrans</v>
          </cell>
          <cell r="D252" t="str">
            <v xml:space="preserve">336.00 0311         </v>
          </cell>
          <cell r="E252">
            <v>336</v>
          </cell>
          <cell r="F252" t="str">
            <v>Roads, Railroads and Bridges</v>
          </cell>
          <cell r="H252">
            <v>2547856.13</v>
          </cell>
          <cell r="J252">
            <v>0</v>
          </cell>
          <cell r="L252">
            <v>2547856.13</v>
          </cell>
          <cell r="N252">
            <v>0</v>
          </cell>
          <cell r="P252">
            <v>2547856.13</v>
          </cell>
          <cell r="R252">
            <v>1023786</v>
          </cell>
          <cell r="T252">
            <v>7.48</v>
          </cell>
          <cell r="V252">
            <v>190580</v>
          </cell>
          <cell r="X252">
            <v>0</v>
          </cell>
          <cell r="Z252">
            <v>-40</v>
          </cell>
          <cell r="AB252">
            <v>0</v>
          </cell>
          <cell r="AD252">
            <v>1214366</v>
          </cell>
          <cell r="AF252">
            <v>7.48</v>
          </cell>
          <cell r="AH252">
            <v>190580</v>
          </cell>
          <cell r="AJ252">
            <v>0</v>
          </cell>
          <cell r="AL252">
            <v>-40</v>
          </cell>
          <cell r="AN252">
            <v>0</v>
          </cell>
          <cell r="AP252">
            <v>1404946</v>
          </cell>
        </row>
        <row r="253">
          <cell r="A253">
            <v>0</v>
          </cell>
          <cell r="F253" t="str">
            <v>TOTAL KLAMATH RIVER ACCELERATED</v>
          </cell>
          <cell r="H253">
            <v>83239500.859999985</v>
          </cell>
          <cell r="J253">
            <v>0</v>
          </cell>
          <cell r="L253">
            <v>83239500.859999985</v>
          </cell>
          <cell r="N253">
            <v>0</v>
          </cell>
          <cell r="P253">
            <v>83239500.859999985</v>
          </cell>
          <cell r="R253">
            <v>31347980</v>
          </cell>
          <cell r="V253">
            <v>6487835</v>
          </cell>
          <cell r="X253">
            <v>0</v>
          </cell>
          <cell r="AB253">
            <v>0</v>
          </cell>
          <cell r="AD253">
            <v>37835815</v>
          </cell>
          <cell r="AH253">
            <v>6487835</v>
          </cell>
          <cell r="AJ253">
            <v>0</v>
          </cell>
          <cell r="AN253">
            <v>0</v>
          </cell>
          <cell r="AP253">
            <v>44323650</v>
          </cell>
        </row>
        <row r="254">
          <cell r="A254">
            <v>0</v>
          </cell>
        </row>
        <row r="255">
          <cell r="A255">
            <v>0</v>
          </cell>
          <cell r="F255" t="str">
            <v>LAST CHANCE</v>
          </cell>
        </row>
        <row r="256">
          <cell r="A256" t="str">
            <v xml:space="preserve">331.00 0312         </v>
          </cell>
          <cell r="B256">
            <v>312</v>
          </cell>
          <cell r="C256" t="str">
            <v>ProdTrans</v>
          </cell>
          <cell r="D256" t="str">
            <v xml:space="preserve">331.00 0312         </v>
          </cell>
          <cell r="E256">
            <v>331</v>
          </cell>
          <cell r="F256" t="str">
            <v>Structures and Improvements</v>
          </cell>
          <cell r="H256">
            <v>448394.01</v>
          </cell>
          <cell r="J256">
            <v>-1006.52</v>
          </cell>
          <cell r="L256">
            <v>447387.49</v>
          </cell>
          <cell r="N256">
            <v>-1020.6200000000001</v>
          </cell>
          <cell r="P256">
            <v>446366.87</v>
          </cell>
          <cell r="R256">
            <v>244819</v>
          </cell>
          <cell r="T256">
            <v>2.9793977598763832</v>
          </cell>
          <cell r="V256">
            <v>13344</v>
          </cell>
          <cell r="X256">
            <v>-1006.52</v>
          </cell>
          <cell r="Z256">
            <v>-40</v>
          </cell>
          <cell r="AB256">
            <v>-402.608</v>
          </cell>
          <cell r="AD256">
            <v>256753.872</v>
          </cell>
          <cell r="AF256">
            <v>2.9793977598763832</v>
          </cell>
          <cell r="AH256">
            <v>13314</v>
          </cell>
          <cell r="AJ256">
            <v>-1020.6200000000001</v>
          </cell>
          <cell r="AL256">
            <v>-40</v>
          </cell>
          <cell r="AN256">
            <v>-408.24800000000005</v>
          </cell>
          <cell r="AP256">
            <v>268639.00399999996</v>
          </cell>
        </row>
        <row r="257">
          <cell r="A257" t="str">
            <v xml:space="preserve">332.00 0312         </v>
          </cell>
          <cell r="B257">
            <v>312</v>
          </cell>
          <cell r="C257" t="str">
            <v>ProdTrans</v>
          </cell>
          <cell r="D257" t="str">
            <v xml:space="preserve">332.00 0312         </v>
          </cell>
          <cell r="E257">
            <v>332</v>
          </cell>
          <cell r="F257" t="str">
            <v>Reservoirs, Dams and Waterways</v>
          </cell>
          <cell r="H257">
            <v>959002.13</v>
          </cell>
          <cell r="J257">
            <v>-1369.63</v>
          </cell>
          <cell r="L257">
            <v>957632.5</v>
          </cell>
          <cell r="N257">
            <v>-1403.1</v>
          </cell>
          <cell r="P257">
            <v>956229.4</v>
          </cell>
          <cell r="R257">
            <v>454436</v>
          </cell>
          <cell r="T257">
            <v>2.9881890259291586</v>
          </cell>
          <cell r="V257">
            <v>28636</v>
          </cell>
          <cell r="X257">
            <v>-1369.63</v>
          </cell>
          <cell r="Z257">
            <v>-40</v>
          </cell>
          <cell r="AB257">
            <v>-547.85200000000009</v>
          </cell>
          <cell r="AD257">
            <v>481154.51799999998</v>
          </cell>
          <cell r="AF257">
            <v>2.9881890259291586</v>
          </cell>
          <cell r="AH257">
            <v>28595</v>
          </cell>
          <cell r="AJ257">
            <v>-1403.1</v>
          </cell>
          <cell r="AL257">
            <v>-40</v>
          </cell>
          <cell r="AN257">
            <v>-561.24</v>
          </cell>
          <cell r="AP257">
            <v>507785.17800000001</v>
          </cell>
        </row>
        <row r="258">
          <cell r="A258" t="str">
            <v xml:space="preserve">333.00 0312         </v>
          </cell>
          <cell r="B258">
            <v>312</v>
          </cell>
          <cell r="C258" t="str">
            <v>ProdTrans</v>
          </cell>
          <cell r="D258" t="str">
            <v xml:space="preserve">333.00 0312         </v>
          </cell>
          <cell r="E258">
            <v>333</v>
          </cell>
          <cell r="F258" t="str">
            <v>Waterwheels, Turbines and Generators</v>
          </cell>
          <cell r="H258">
            <v>1068019.67</v>
          </cell>
          <cell r="J258">
            <v>-3901.5499999999997</v>
          </cell>
          <cell r="L258">
            <v>1064118.1199999999</v>
          </cell>
          <cell r="N258">
            <v>-4083.14</v>
          </cell>
          <cell r="P258">
            <v>1060034.98</v>
          </cell>
          <cell r="R258">
            <v>612312</v>
          </cell>
          <cell r="T258">
            <v>3.0447646606703005</v>
          </cell>
          <cell r="V258">
            <v>32459</v>
          </cell>
          <cell r="X258">
            <v>-3901.5499999999997</v>
          </cell>
          <cell r="Z258">
            <v>-40</v>
          </cell>
          <cell r="AB258">
            <v>-1560.62</v>
          </cell>
          <cell r="AD258">
            <v>639308.82999999996</v>
          </cell>
          <cell r="AF258">
            <v>3.0447646606703005</v>
          </cell>
          <cell r="AH258">
            <v>32338</v>
          </cell>
          <cell r="AJ258">
            <v>-4083.14</v>
          </cell>
          <cell r="AL258">
            <v>-40</v>
          </cell>
          <cell r="AN258">
            <v>-1633.2560000000001</v>
          </cell>
          <cell r="AP258">
            <v>665930.43399999989</v>
          </cell>
        </row>
        <row r="259">
          <cell r="A259" t="str">
            <v xml:space="preserve">334.00 0312         </v>
          </cell>
          <cell r="B259">
            <v>312</v>
          </cell>
          <cell r="C259" t="str">
            <v>ProdTrans</v>
          </cell>
          <cell r="D259" t="str">
            <v xml:space="preserve">334.00 0312         </v>
          </cell>
          <cell r="E259">
            <v>334</v>
          </cell>
          <cell r="F259" t="str">
            <v>Accessory Electric Equipment</v>
          </cell>
          <cell r="H259">
            <v>261833.29</v>
          </cell>
          <cell r="J259">
            <v>-1972.3500000000001</v>
          </cell>
          <cell r="L259">
            <v>259860.94</v>
          </cell>
          <cell r="N259">
            <v>-2037.39</v>
          </cell>
          <cell r="P259">
            <v>257823.55</v>
          </cell>
          <cell r="R259">
            <v>99338</v>
          </cell>
          <cell r="T259">
            <v>3.9217952792071049</v>
          </cell>
          <cell r="V259">
            <v>10230</v>
          </cell>
          <cell r="X259">
            <v>-1972.3500000000001</v>
          </cell>
          <cell r="Z259">
            <v>-20</v>
          </cell>
          <cell r="AB259">
            <v>-394.47</v>
          </cell>
          <cell r="AD259">
            <v>107201.18</v>
          </cell>
          <cell r="AF259">
            <v>3.9217952792071049</v>
          </cell>
          <cell r="AH259">
            <v>10151</v>
          </cell>
          <cell r="AJ259">
            <v>-2037.39</v>
          </cell>
          <cell r="AL259">
            <v>-20</v>
          </cell>
          <cell r="AN259">
            <v>-407.47800000000001</v>
          </cell>
          <cell r="AP259">
            <v>114907.31199999999</v>
          </cell>
        </row>
        <row r="260">
          <cell r="A260" t="str">
            <v xml:space="preserve">336.00 0312         </v>
          </cell>
          <cell r="B260">
            <v>312</v>
          </cell>
          <cell r="C260" t="str">
            <v>ProdTrans</v>
          </cell>
          <cell r="D260" t="str">
            <v xml:space="preserve">336.00 0312         </v>
          </cell>
          <cell r="E260">
            <v>336</v>
          </cell>
          <cell r="F260" t="str">
            <v>Roads, Railroads and Bridges</v>
          </cell>
          <cell r="H260">
            <v>65286.71</v>
          </cell>
          <cell r="J260">
            <v>-155.63</v>
          </cell>
          <cell r="L260">
            <v>65131.08</v>
          </cell>
          <cell r="N260">
            <v>-157.76</v>
          </cell>
          <cell r="P260">
            <v>64973.32</v>
          </cell>
          <cell r="R260">
            <v>38833</v>
          </cell>
          <cell r="T260">
            <v>2.8149598875023067</v>
          </cell>
          <cell r="V260">
            <v>1836</v>
          </cell>
          <cell r="X260">
            <v>-155.63</v>
          </cell>
          <cell r="Z260">
            <v>-40</v>
          </cell>
          <cell r="AB260">
            <v>-62.251999999999995</v>
          </cell>
          <cell r="AD260">
            <v>40451.118000000002</v>
          </cell>
          <cell r="AF260">
            <v>2.8149598875023067</v>
          </cell>
          <cell r="AH260">
            <v>1831</v>
          </cell>
          <cell r="AJ260">
            <v>-157.76</v>
          </cell>
          <cell r="AL260">
            <v>-40</v>
          </cell>
          <cell r="AN260">
            <v>-63.103999999999999</v>
          </cell>
          <cell r="AP260">
            <v>42061.254000000001</v>
          </cell>
        </row>
        <row r="261">
          <cell r="A261">
            <v>0</v>
          </cell>
          <cell r="F261" t="str">
            <v>TOTAL LAST CHANCE</v>
          </cell>
          <cell r="H261">
            <v>2802535.81</v>
          </cell>
          <cell r="J261">
            <v>-8405.6799999999985</v>
          </cell>
          <cell r="L261">
            <v>2794130.13</v>
          </cell>
          <cell r="N261">
            <v>-8702.01</v>
          </cell>
          <cell r="P261">
            <v>2785428.1199999996</v>
          </cell>
          <cell r="R261">
            <v>1449738</v>
          </cell>
          <cell r="V261">
            <v>86505</v>
          </cell>
          <cell r="X261">
            <v>-8405.6799999999985</v>
          </cell>
          <cell r="AB261">
            <v>-2967.8020000000001</v>
          </cell>
          <cell r="AD261">
            <v>1524869.5179999999</v>
          </cell>
          <cell r="AH261">
            <v>86229</v>
          </cell>
          <cell r="AJ261">
            <v>-8702.01</v>
          </cell>
          <cell r="AN261">
            <v>-3073.326</v>
          </cell>
          <cell r="AP261">
            <v>1599323.1819999998</v>
          </cell>
        </row>
        <row r="262">
          <cell r="A262">
            <v>0</v>
          </cell>
        </row>
        <row r="263">
          <cell r="A263">
            <v>0</v>
          </cell>
          <cell r="F263" t="str">
            <v>LIFTON</v>
          </cell>
        </row>
        <row r="264">
          <cell r="A264" t="str">
            <v xml:space="preserve">330.20 0313         </v>
          </cell>
          <cell r="B264">
            <v>313</v>
          </cell>
          <cell r="C264" t="str">
            <v>ProdTrans</v>
          </cell>
          <cell r="D264" t="str">
            <v xml:space="preserve">330.20 0313         </v>
          </cell>
          <cell r="E264">
            <v>330.2</v>
          </cell>
          <cell r="F264" t="str">
            <v>Land Rights</v>
          </cell>
          <cell r="H264">
            <v>20758.93</v>
          </cell>
          <cell r="J264">
            <v>0</v>
          </cell>
          <cell r="L264">
            <v>20758.93</v>
          </cell>
          <cell r="N264">
            <v>0</v>
          </cell>
          <cell r="P264">
            <v>20758.93</v>
          </cell>
          <cell r="R264">
            <v>12173</v>
          </cell>
          <cell r="T264">
            <v>1.9130330975617036</v>
          </cell>
          <cell r="V264">
            <v>397</v>
          </cell>
          <cell r="X264">
            <v>0</v>
          </cell>
          <cell r="Z264">
            <v>0</v>
          </cell>
          <cell r="AB264">
            <v>0</v>
          </cell>
          <cell r="AD264">
            <v>12570</v>
          </cell>
          <cell r="AF264">
            <v>1.9130330975617036</v>
          </cell>
          <cell r="AH264">
            <v>397</v>
          </cell>
          <cell r="AJ264">
            <v>0</v>
          </cell>
          <cell r="AL264">
            <v>0</v>
          </cell>
          <cell r="AN264">
            <v>0</v>
          </cell>
          <cell r="AP264">
            <v>12967</v>
          </cell>
        </row>
        <row r="265">
          <cell r="A265" t="str">
            <v xml:space="preserve">330.30 0313         </v>
          </cell>
          <cell r="B265">
            <v>313</v>
          </cell>
          <cell r="C265" t="str">
            <v>ProdTrans</v>
          </cell>
          <cell r="D265" t="str">
            <v xml:space="preserve">330.30 0313         </v>
          </cell>
          <cell r="E265">
            <v>330.3</v>
          </cell>
          <cell r="F265" t="str">
            <v>Water Rights</v>
          </cell>
          <cell r="H265">
            <v>24129.94</v>
          </cell>
          <cell r="J265">
            <v>0</v>
          </cell>
          <cell r="L265">
            <v>24129.94</v>
          </cell>
          <cell r="N265">
            <v>0</v>
          </cell>
          <cell r="P265">
            <v>24129.94</v>
          </cell>
          <cell r="R265">
            <v>13866</v>
          </cell>
          <cell r="T265">
            <v>1.9579131555923932</v>
          </cell>
          <cell r="V265">
            <v>472</v>
          </cell>
          <cell r="X265">
            <v>0</v>
          </cell>
          <cell r="Z265">
            <v>0</v>
          </cell>
          <cell r="AB265">
            <v>0</v>
          </cell>
          <cell r="AD265">
            <v>14338</v>
          </cell>
          <cell r="AF265">
            <v>1.9579131555923932</v>
          </cell>
          <cell r="AH265">
            <v>472</v>
          </cell>
          <cell r="AJ265">
            <v>0</v>
          </cell>
          <cell r="AL265">
            <v>0</v>
          </cell>
          <cell r="AN265">
            <v>0</v>
          </cell>
          <cell r="AP265">
            <v>14810</v>
          </cell>
        </row>
        <row r="266">
          <cell r="A266" t="str">
            <v xml:space="preserve">331.00 0313         </v>
          </cell>
          <cell r="B266">
            <v>313</v>
          </cell>
          <cell r="C266" t="str">
            <v>ProdTrans</v>
          </cell>
          <cell r="D266" t="str">
            <v xml:space="preserve">331.00 0313         </v>
          </cell>
          <cell r="E266">
            <v>331</v>
          </cell>
          <cell r="F266" t="str">
            <v>Structures and Improvements</v>
          </cell>
          <cell r="H266">
            <v>1202030.3500000001</v>
          </cell>
          <cell r="J266">
            <v>-5520.1499999999987</v>
          </cell>
          <cell r="L266">
            <v>1196510.2000000002</v>
          </cell>
          <cell r="N266">
            <v>-5590.4999999999991</v>
          </cell>
          <cell r="P266">
            <v>1190919.7000000002</v>
          </cell>
          <cell r="R266">
            <v>560157</v>
          </cell>
          <cell r="T266">
            <v>2.4115442263942697</v>
          </cell>
          <cell r="V266">
            <v>28921</v>
          </cell>
          <cell r="X266">
            <v>-5520.1499999999987</v>
          </cell>
          <cell r="Z266">
            <v>-40</v>
          </cell>
          <cell r="AB266">
            <v>-2208.0599999999995</v>
          </cell>
          <cell r="AD266">
            <v>581349.78999999992</v>
          </cell>
          <cell r="AF266">
            <v>2.4115442263942697</v>
          </cell>
          <cell r="AH266">
            <v>28787</v>
          </cell>
          <cell r="AJ266">
            <v>-5590.4999999999991</v>
          </cell>
          <cell r="AL266">
            <v>-40</v>
          </cell>
          <cell r="AN266">
            <v>-2236.1999999999998</v>
          </cell>
          <cell r="AP266">
            <v>602310.09</v>
          </cell>
        </row>
        <row r="267">
          <cell r="A267" t="str">
            <v xml:space="preserve">332.00 0313         </v>
          </cell>
          <cell r="B267">
            <v>313</v>
          </cell>
          <cell r="C267" t="str">
            <v>ProdTrans</v>
          </cell>
          <cell r="D267" t="str">
            <v xml:space="preserve">332.00 0313         </v>
          </cell>
          <cell r="E267">
            <v>332</v>
          </cell>
          <cell r="F267" t="str">
            <v>Reservoirs, Dams and Waterways</v>
          </cell>
          <cell r="H267">
            <v>8271908.2300000004</v>
          </cell>
          <cell r="J267">
            <v>-24247.93</v>
          </cell>
          <cell r="L267">
            <v>8247660.3000000007</v>
          </cell>
          <cell r="N267">
            <v>-24707.890000000003</v>
          </cell>
          <cell r="P267">
            <v>8222952.4100000011</v>
          </cell>
          <cell r="R267">
            <v>3014592</v>
          </cell>
          <cell r="T267">
            <v>2.714487273727983</v>
          </cell>
          <cell r="V267">
            <v>224211</v>
          </cell>
          <cell r="X267">
            <v>-24247.93</v>
          </cell>
          <cell r="Z267">
            <v>-40</v>
          </cell>
          <cell r="AB267">
            <v>-9699.1719999999987</v>
          </cell>
          <cell r="AD267">
            <v>3204855.898</v>
          </cell>
          <cell r="AF267">
            <v>2.714487273727983</v>
          </cell>
          <cell r="AH267">
            <v>223546</v>
          </cell>
          <cell r="AJ267">
            <v>-24707.890000000003</v>
          </cell>
          <cell r="AL267">
            <v>-40</v>
          </cell>
          <cell r="AN267">
            <v>-9883.1560000000009</v>
          </cell>
          <cell r="AP267">
            <v>3393810.852</v>
          </cell>
        </row>
        <row r="268">
          <cell r="A268" t="str">
            <v xml:space="preserve">333.00 0313         </v>
          </cell>
          <cell r="B268">
            <v>313</v>
          </cell>
          <cell r="C268" t="str">
            <v>ProdTrans</v>
          </cell>
          <cell r="D268" t="str">
            <v xml:space="preserve">333.00 0313         </v>
          </cell>
          <cell r="E268">
            <v>333</v>
          </cell>
          <cell r="F268" t="str">
            <v>Waterwheels, Turbines and Generators</v>
          </cell>
          <cell r="H268">
            <v>7761267.7300000004</v>
          </cell>
          <cell r="J268">
            <v>-6468.6</v>
          </cell>
          <cell r="L268">
            <v>7754799.1300000008</v>
          </cell>
          <cell r="N268">
            <v>-7103.64</v>
          </cell>
          <cell r="P268">
            <v>7747695.4900000012</v>
          </cell>
          <cell r="R268">
            <v>1072252</v>
          </cell>
          <cell r="T268">
            <v>3.584686729431791</v>
          </cell>
          <cell r="V268">
            <v>278101</v>
          </cell>
          <cell r="X268">
            <v>-6468.6</v>
          </cell>
          <cell r="Z268">
            <v>-40</v>
          </cell>
          <cell r="AB268">
            <v>-2587.44</v>
          </cell>
          <cell r="AD268">
            <v>1341296.96</v>
          </cell>
          <cell r="AF268">
            <v>3.584686729431791</v>
          </cell>
          <cell r="AH268">
            <v>277858</v>
          </cell>
          <cell r="AJ268">
            <v>-7103.64</v>
          </cell>
          <cell r="AL268">
            <v>-40</v>
          </cell>
          <cell r="AN268">
            <v>-2841.4560000000001</v>
          </cell>
          <cell r="AP268">
            <v>1609209.8640000001</v>
          </cell>
        </row>
        <row r="269">
          <cell r="A269" t="str">
            <v xml:space="preserve">334.00 0313         </v>
          </cell>
          <cell r="B269">
            <v>313</v>
          </cell>
          <cell r="C269" t="str">
            <v>ProdTrans</v>
          </cell>
          <cell r="D269" t="str">
            <v xml:space="preserve">334.00 0313         </v>
          </cell>
          <cell r="E269">
            <v>334</v>
          </cell>
          <cell r="F269" t="str">
            <v>Accessory Electric Equipment</v>
          </cell>
          <cell r="H269">
            <v>288315.67</v>
          </cell>
          <cell r="J269">
            <v>-2790.7699999999995</v>
          </cell>
          <cell r="L269">
            <v>285524.89999999997</v>
          </cell>
          <cell r="N269">
            <v>-2830.1</v>
          </cell>
          <cell r="P269">
            <v>282694.8</v>
          </cell>
          <cell r="R269">
            <v>102806</v>
          </cell>
          <cell r="T269">
            <v>3.2316137215370979</v>
          </cell>
          <cell r="V269">
            <v>9272</v>
          </cell>
          <cell r="X269">
            <v>-2790.7699999999995</v>
          </cell>
          <cell r="Z269">
            <v>-20</v>
          </cell>
          <cell r="AB269">
            <v>-558.154</v>
          </cell>
          <cell r="AD269">
            <v>108729.076</v>
          </cell>
          <cell r="AF269">
            <v>3.2316137215370979</v>
          </cell>
          <cell r="AH269">
            <v>9181</v>
          </cell>
          <cell r="AJ269">
            <v>-2830.1</v>
          </cell>
          <cell r="AL269">
            <v>-20</v>
          </cell>
          <cell r="AN269">
            <v>-566.02</v>
          </cell>
          <cell r="AP269">
            <v>114513.95599999999</v>
          </cell>
        </row>
        <row r="270">
          <cell r="A270" t="str">
            <v xml:space="preserve">335.00 0313         </v>
          </cell>
          <cell r="B270">
            <v>313</v>
          </cell>
          <cell r="C270" t="str">
            <v>ProdTrans</v>
          </cell>
          <cell r="D270" t="str">
            <v xml:space="preserve">335.00 0313         </v>
          </cell>
          <cell r="E270">
            <v>335</v>
          </cell>
          <cell r="F270" t="str">
            <v>Miscellaneous Power Plant Equipment</v>
          </cell>
          <cell r="H270">
            <v>2910.09</v>
          </cell>
          <cell r="J270">
            <v>-24.629999999999995</v>
          </cell>
          <cell r="L270">
            <v>2885.46</v>
          </cell>
          <cell r="N270">
            <v>-24.78</v>
          </cell>
          <cell r="P270">
            <v>2860.68</v>
          </cell>
          <cell r="R270">
            <v>1267</v>
          </cell>
          <cell r="T270">
            <v>2.6155175335516869</v>
          </cell>
          <cell r="V270">
            <v>76</v>
          </cell>
          <cell r="X270">
            <v>-24.629999999999995</v>
          </cell>
          <cell r="Z270">
            <v>-10</v>
          </cell>
          <cell r="AB270">
            <v>-2.4629999999999996</v>
          </cell>
          <cell r="AD270">
            <v>1315.9069999999999</v>
          </cell>
          <cell r="AF270">
            <v>2.6155175335516869</v>
          </cell>
          <cell r="AH270">
            <v>75</v>
          </cell>
          <cell r="AJ270">
            <v>-24.78</v>
          </cell>
          <cell r="AL270">
            <v>-10</v>
          </cell>
          <cell r="AN270">
            <v>-2.4780000000000002</v>
          </cell>
          <cell r="AP270">
            <v>1363.6489999999999</v>
          </cell>
        </row>
        <row r="271">
          <cell r="A271" t="str">
            <v xml:space="preserve">336.00 0313         </v>
          </cell>
          <cell r="B271">
            <v>313</v>
          </cell>
          <cell r="C271" t="str">
            <v>ProdTrans</v>
          </cell>
          <cell r="D271" t="str">
            <v xml:space="preserve">336.00 0313         </v>
          </cell>
          <cell r="E271">
            <v>336</v>
          </cell>
          <cell r="F271" t="str">
            <v>Roads, Railroads and Bridges</v>
          </cell>
          <cell r="H271">
            <v>186957.26</v>
          </cell>
          <cell r="J271">
            <v>-354.39000000000004</v>
          </cell>
          <cell r="L271">
            <v>186602.87</v>
          </cell>
          <cell r="N271">
            <v>-360.21999999999997</v>
          </cell>
          <cell r="P271">
            <v>186242.65</v>
          </cell>
          <cell r="R271">
            <v>38479</v>
          </cell>
          <cell r="T271">
            <v>3.4286912055472003</v>
          </cell>
          <cell r="V271">
            <v>6404</v>
          </cell>
          <cell r="X271">
            <v>-354.39000000000004</v>
          </cell>
          <cell r="Z271">
            <v>-40</v>
          </cell>
          <cell r="AB271">
            <v>-141.75600000000003</v>
          </cell>
          <cell r="AD271">
            <v>44386.853999999999</v>
          </cell>
          <cell r="AF271">
            <v>3.4286912055472003</v>
          </cell>
          <cell r="AH271">
            <v>6392</v>
          </cell>
          <cell r="AJ271">
            <v>-360.21999999999997</v>
          </cell>
          <cell r="AL271">
            <v>-40</v>
          </cell>
          <cell r="AN271">
            <v>-144.08799999999999</v>
          </cell>
          <cell r="AP271">
            <v>50274.545999999995</v>
          </cell>
        </row>
        <row r="272">
          <cell r="A272">
            <v>0</v>
          </cell>
          <cell r="F272" t="str">
            <v>TOTAL LIFTON</v>
          </cell>
          <cell r="H272">
            <v>17758278.200000003</v>
          </cell>
          <cell r="J272">
            <v>-39406.469999999994</v>
          </cell>
          <cell r="L272">
            <v>17718871.73</v>
          </cell>
          <cell r="N272">
            <v>-40617.130000000005</v>
          </cell>
          <cell r="P272">
            <v>17678254.600000001</v>
          </cell>
          <cell r="R272">
            <v>4815592</v>
          </cell>
          <cell r="V272">
            <v>547854</v>
          </cell>
          <cell r="X272">
            <v>-39406.469999999994</v>
          </cell>
          <cell r="AB272">
            <v>-15197.044999999998</v>
          </cell>
          <cell r="AD272">
            <v>5308842.4850000003</v>
          </cell>
          <cell r="AH272">
            <v>546708</v>
          </cell>
          <cell r="AJ272">
            <v>-40617.130000000005</v>
          </cell>
          <cell r="AN272">
            <v>-15673.397999999999</v>
          </cell>
          <cell r="AP272">
            <v>5799259.9570000004</v>
          </cell>
        </row>
        <row r="273">
          <cell r="A273">
            <v>0</v>
          </cell>
        </row>
        <row r="274">
          <cell r="A274">
            <v>0</v>
          </cell>
          <cell r="F274" t="str">
            <v>MERWIN</v>
          </cell>
        </row>
        <row r="275">
          <cell r="A275" t="str">
            <v xml:space="preserve">330.20 0314         </v>
          </cell>
          <cell r="B275">
            <v>314</v>
          </cell>
          <cell r="C275" t="str">
            <v>ProdTrans</v>
          </cell>
          <cell r="D275" t="str">
            <v xml:space="preserve">330.20 0314         </v>
          </cell>
          <cell r="E275">
            <v>330.2</v>
          </cell>
          <cell r="F275" t="str">
            <v>Land Rights</v>
          </cell>
          <cell r="H275">
            <v>300510.01</v>
          </cell>
          <cell r="J275">
            <v>0</v>
          </cell>
          <cell r="L275">
            <v>300510.01</v>
          </cell>
          <cell r="N275">
            <v>0</v>
          </cell>
          <cell r="P275">
            <v>300510.01</v>
          </cell>
          <cell r="R275">
            <v>219750</v>
          </cell>
          <cell r="T275">
            <v>0.75387674287045359</v>
          </cell>
          <cell r="V275">
            <v>2265</v>
          </cell>
          <cell r="X275">
            <v>0</v>
          </cell>
          <cell r="Z275">
            <v>0</v>
          </cell>
          <cell r="AB275">
            <v>0</v>
          </cell>
          <cell r="AD275">
            <v>222015</v>
          </cell>
          <cell r="AF275">
            <v>0.75387674287045359</v>
          </cell>
          <cell r="AH275">
            <v>2265</v>
          </cell>
          <cell r="AJ275">
            <v>0</v>
          </cell>
          <cell r="AL275">
            <v>0</v>
          </cell>
          <cell r="AN275">
            <v>0</v>
          </cell>
          <cell r="AP275">
            <v>224280</v>
          </cell>
        </row>
        <row r="276">
          <cell r="A276" t="str">
            <v xml:space="preserve">330.50 0314         </v>
          </cell>
          <cell r="B276">
            <v>314</v>
          </cell>
          <cell r="C276" t="str">
            <v>ProdTrans</v>
          </cell>
          <cell r="D276" t="str">
            <v xml:space="preserve">330.50 0314         </v>
          </cell>
          <cell r="E276">
            <v>330.5</v>
          </cell>
          <cell r="F276" t="str">
            <v>Fish/Wildlife</v>
          </cell>
          <cell r="H276">
            <v>212279.74</v>
          </cell>
          <cell r="J276">
            <v>0</v>
          </cell>
          <cell r="L276">
            <v>212279.74</v>
          </cell>
          <cell r="N276">
            <v>0</v>
          </cell>
          <cell r="P276">
            <v>212279.74</v>
          </cell>
          <cell r="R276">
            <v>157680</v>
          </cell>
          <cell r="T276">
            <v>0.73803467118899568</v>
          </cell>
          <cell r="V276">
            <v>1567</v>
          </cell>
          <cell r="X276">
            <v>0</v>
          </cell>
          <cell r="Z276">
            <v>0</v>
          </cell>
          <cell r="AB276">
            <v>0</v>
          </cell>
          <cell r="AD276">
            <v>159247</v>
          </cell>
          <cell r="AF276">
            <v>0.73803467118899568</v>
          </cell>
          <cell r="AH276">
            <v>1567</v>
          </cell>
          <cell r="AJ276">
            <v>0</v>
          </cell>
          <cell r="AL276">
            <v>0</v>
          </cell>
          <cell r="AN276">
            <v>0</v>
          </cell>
          <cell r="AP276">
            <v>160814</v>
          </cell>
        </row>
        <row r="277">
          <cell r="A277" t="str">
            <v xml:space="preserve">331.00 0314         </v>
          </cell>
          <cell r="B277">
            <v>314</v>
          </cell>
          <cell r="C277" t="str">
            <v>ProdTrans</v>
          </cell>
          <cell r="D277" t="str">
            <v xml:space="preserve">331.00 0314         </v>
          </cell>
          <cell r="E277">
            <v>331</v>
          </cell>
          <cell r="F277" t="str">
            <v>Structures and Improvements</v>
          </cell>
          <cell r="H277">
            <v>31596208.039999999</v>
          </cell>
          <cell r="J277">
            <v>-66116.429999999978</v>
          </cell>
          <cell r="L277">
            <v>31530091.609999999</v>
          </cell>
          <cell r="N277">
            <v>-67098.66</v>
          </cell>
          <cell r="P277">
            <v>31462992.949999999</v>
          </cell>
          <cell r="R277">
            <v>10820249</v>
          </cell>
          <cell r="T277">
            <v>1.8137786889300149</v>
          </cell>
          <cell r="V277">
            <v>572486</v>
          </cell>
          <cell r="X277">
            <v>-66116.429999999978</v>
          </cell>
          <cell r="Z277">
            <v>-40</v>
          </cell>
          <cell r="AB277">
            <v>-26446.571999999993</v>
          </cell>
          <cell r="AD277">
            <v>11300171.998</v>
          </cell>
          <cell r="AF277">
            <v>1.8137786889300149</v>
          </cell>
          <cell r="AH277">
            <v>571278</v>
          </cell>
          <cell r="AJ277">
            <v>-67098.66</v>
          </cell>
          <cell r="AL277">
            <v>-40</v>
          </cell>
          <cell r="AN277">
            <v>-26839.464000000004</v>
          </cell>
          <cell r="AP277">
            <v>11777511.874</v>
          </cell>
        </row>
        <row r="278">
          <cell r="A278" t="str">
            <v xml:space="preserve">332.00 0314         </v>
          </cell>
          <cell r="B278">
            <v>314</v>
          </cell>
          <cell r="C278" t="str">
            <v>ProdTrans</v>
          </cell>
          <cell r="D278" t="str">
            <v xml:space="preserve">332.00 0314         </v>
          </cell>
          <cell r="E278">
            <v>332</v>
          </cell>
          <cell r="F278" t="str">
            <v>Reservoirs, Dams and Waterways</v>
          </cell>
          <cell r="H278">
            <v>11656734.99</v>
          </cell>
          <cell r="J278">
            <v>-38976.489999999991</v>
          </cell>
          <cell r="L278">
            <v>11617758.5</v>
          </cell>
          <cell r="N278">
            <v>-39729.060000000005</v>
          </cell>
          <cell r="P278">
            <v>11578029.439999999</v>
          </cell>
          <cell r="R278">
            <v>5895656</v>
          </cell>
          <cell r="T278">
            <v>1.1038933621516931</v>
          </cell>
          <cell r="V278">
            <v>128463</v>
          </cell>
          <cell r="X278">
            <v>-38976.489999999991</v>
          </cell>
          <cell r="Z278">
            <v>-40</v>
          </cell>
          <cell r="AB278">
            <v>-15590.595999999996</v>
          </cell>
          <cell r="AD278">
            <v>5969551.9139999999</v>
          </cell>
          <cell r="AF278">
            <v>1.1038933621516931</v>
          </cell>
          <cell r="AH278">
            <v>128028</v>
          </cell>
          <cell r="AJ278">
            <v>-39729.060000000005</v>
          </cell>
          <cell r="AL278">
            <v>-40</v>
          </cell>
          <cell r="AN278">
            <v>-15891.624000000002</v>
          </cell>
          <cell r="AP278">
            <v>6041959.2300000004</v>
          </cell>
        </row>
        <row r="279">
          <cell r="A279" t="str">
            <v xml:space="preserve">333.00 0314         </v>
          </cell>
          <cell r="B279">
            <v>314</v>
          </cell>
          <cell r="C279" t="str">
            <v>ProdTrans</v>
          </cell>
          <cell r="D279" t="str">
            <v xml:space="preserve">333.00 0314         </v>
          </cell>
          <cell r="E279">
            <v>333</v>
          </cell>
          <cell r="F279" t="str">
            <v>Waterwheels, Turbines and Generators</v>
          </cell>
          <cell r="H279">
            <v>7889887.7599999998</v>
          </cell>
          <cell r="J279">
            <v>-60143.33</v>
          </cell>
          <cell r="L279">
            <v>7829744.4299999997</v>
          </cell>
          <cell r="N279">
            <v>-61098.400000000001</v>
          </cell>
          <cell r="P279">
            <v>7768646.0299999993</v>
          </cell>
          <cell r="R279">
            <v>4493605</v>
          </cell>
          <cell r="T279">
            <v>1.3830876050534058</v>
          </cell>
          <cell r="V279">
            <v>108708</v>
          </cell>
          <cell r="X279">
            <v>-60143.33</v>
          </cell>
          <cell r="Z279">
            <v>-40</v>
          </cell>
          <cell r="AB279">
            <v>-24057.332000000002</v>
          </cell>
          <cell r="AD279">
            <v>4518112.3379999995</v>
          </cell>
          <cell r="AF279">
            <v>1.3830876050534058</v>
          </cell>
          <cell r="AH279">
            <v>107870</v>
          </cell>
          <cell r="AJ279">
            <v>-61098.400000000001</v>
          </cell>
          <cell r="AL279">
            <v>-40</v>
          </cell>
          <cell r="AN279">
            <v>-24439.360000000001</v>
          </cell>
          <cell r="AP279">
            <v>4540444.5779999988</v>
          </cell>
        </row>
        <row r="280">
          <cell r="A280" t="str">
            <v xml:space="preserve">334.00 0314         </v>
          </cell>
          <cell r="B280">
            <v>314</v>
          </cell>
          <cell r="C280" t="str">
            <v>ProdTrans</v>
          </cell>
          <cell r="D280" t="str">
            <v xml:space="preserve">334.00 0314         </v>
          </cell>
          <cell r="E280">
            <v>334</v>
          </cell>
          <cell r="F280" t="str">
            <v>Accessory Electric Equipment</v>
          </cell>
          <cell r="H280">
            <v>10057945.59</v>
          </cell>
          <cell r="J280">
            <v>-62660.149999999994</v>
          </cell>
          <cell r="L280">
            <v>9995285.4399999995</v>
          </cell>
          <cell r="N280">
            <v>-66555.51999999999</v>
          </cell>
          <cell r="P280">
            <v>9928729.9199999999</v>
          </cell>
          <cell r="R280">
            <v>2065168</v>
          </cell>
          <cell r="T280">
            <v>2.2865904883418708</v>
          </cell>
          <cell r="V280">
            <v>229268</v>
          </cell>
          <cell r="X280">
            <v>-62660.149999999994</v>
          </cell>
          <cell r="Z280">
            <v>-20</v>
          </cell>
          <cell r="AB280">
            <v>-12532.03</v>
          </cell>
          <cell r="AD280">
            <v>2219243.8200000003</v>
          </cell>
          <cell r="AF280">
            <v>2.2865904883418708</v>
          </cell>
          <cell r="AH280">
            <v>227790</v>
          </cell>
          <cell r="AJ280">
            <v>-66555.51999999999</v>
          </cell>
          <cell r="AL280">
            <v>-20</v>
          </cell>
          <cell r="AN280">
            <v>-13311.103999999999</v>
          </cell>
          <cell r="AP280">
            <v>2367167.1960000005</v>
          </cell>
        </row>
        <row r="281">
          <cell r="A281" t="str">
            <v xml:space="preserve">335.00 0314         </v>
          </cell>
          <cell r="B281">
            <v>314</v>
          </cell>
          <cell r="C281" t="str">
            <v>ProdTrans</v>
          </cell>
          <cell r="D281" t="str">
            <v xml:space="preserve">335.00 0314         </v>
          </cell>
          <cell r="E281">
            <v>335</v>
          </cell>
          <cell r="F281" t="str">
            <v>Miscellaneous Power Plant Equipment</v>
          </cell>
          <cell r="H281">
            <v>158874.82999999999</v>
          </cell>
          <cell r="J281">
            <v>-931.28</v>
          </cell>
          <cell r="L281">
            <v>157943.54999999999</v>
          </cell>
          <cell r="N281">
            <v>-936.73000000000013</v>
          </cell>
          <cell r="P281">
            <v>157006.81999999998</v>
          </cell>
          <cell r="R281">
            <v>36790</v>
          </cell>
          <cell r="T281">
            <v>1.4402177678524068</v>
          </cell>
          <cell r="V281">
            <v>2281</v>
          </cell>
          <cell r="X281">
            <v>-931.28</v>
          </cell>
          <cell r="Z281">
            <v>-10</v>
          </cell>
          <cell r="AB281">
            <v>-93.127999999999986</v>
          </cell>
          <cell r="AD281">
            <v>38046.592000000004</v>
          </cell>
          <cell r="AF281">
            <v>1.4402177678524068</v>
          </cell>
          <cell r="AH281">
            <v>2268</v>
          </cell>
          <cell r="AJ281">
            <v>-936.73000000000013</v>
          </cell>
          <cell r="AL281">
            <v>-10</v>
          </cell>
          <cell r="AN281">
            <v>-93.673000000000016</v>
          </cell>
          <cell r="AP281">
            <v>39284.188999999998</v>
          </cell>
        </row>
        <row r="282">
          <cell r="A282" t="str">
            <v xml:space="preserve">336.00 0314         </v>
          </cell>
          <cell r="B282">
            <v>314</v>
          </cell>
          <cell r="C282" t="str">
            <v>ProdTrans</v>
          </cell>
          <cell r="D282" t="str">
            <v xml:space="preserve">336.00 0314         </v>
          </cell>
          <cell r="E282">
            <v>336</v>
          </cell>
          <cell r="F282" t="str">
            <v>Roads, Railroads and Bridges</v>
          </cell>
          <cell r="H282">
            <v>2148088.58</v>
          </cell>
          <cell r="J282">
            <v>-4592.8</v>
          </cell>
          <cell r="L282">
            <v>2143495.7800000003</v>
          </cell>
          <cell r="N282">
            <v>-4665.55</v>
          </cell>
          <cell r="P282">
            <v>2138830.2300000004</v>
          </cell>
          <cell r="R282">
            <v>742312</v>
          </cell>
          <cell r="T282">
            <v>1.736488327085048</v>
          </cell>
          <cell r="V282">
            <v>37261</v>
          </cell>
          <cell r="X282">
            <v>-4592.8</v>
          </cell>
          <cell r="Z282">
            <v>-40</v>
          </cell>
          <cell r="AB282">
            <v>-1837.12</v>
          </cell>
          <cell r="AD282">
            <v>773143.08</v>
          </cell>
          <cell r="AF282">
            <v>1.736488327085048</v>
          </cell>
          <cell r="AH282">
            <v>37181</v>
          </cell>
          <cell r="AJ282">
            <v>-4665.55</v>
          </cell>
          <cell r="AL282">
            <v>-40</v>
          </cell>
          <cell r="AN282">
            <v>-1866.22</v>
          </cell>
          <cell r="AP282">
            <v>803792.30999999994</v>
          </cell>
        </row>
        <row r="283">
          <cell r="A283">
            <v>0</v>
          </cell>
          <cell r="F283" t="str">
            <v>TOTAL MERWIN</v>
          </cell>
          <cell r="H283">
            <v>64020529.539999992</v>
          </cell>
          <cell r="J283">
            <v>-233420.47999999995</v>
          </cell>
          <cell r="L283">
            <v>63787109.059999995</v>
          </cell>
          <cell r="N283">
            <v>-240083.91999999998</v>
          </cell>
          <cell r="P283">
            <v>63547025.140000001</v>
          </cell>
          <cell r="R283">
            <v>24431210</v>
          </cell>
          <cell r="V283">
            <v>1082299</v>
          </cell>
          <cell r="X283">
            <v>-233420.47999999995</v>
          </cell>
          <cell r="AB283">
            <v>-80556.777999999991</v>
          </cell>
          <cell r="AD283">
            <v>25199531.741999999</v>
          </cell>
          <cell r="AH283">
            <v>1078247</v>
          </cell>
          <cell r="AJ283">
            <v>-240083.91999999998</v>
          </cell>
          <cell r="AN283">
            <v>-82441.444999999992</v>
          </cell>
          <cell r="AP283">
            <v>25955253.376999997</v>
          </cell>
        </row>
        <row r="284">
          <cell r="A284">
            <v>0</v>
          </cell>
        </row>
        <row r="285">
          <cell r="A285">
            <v>0</v>
          </cell>
          <cell r="F285" t="str">
            <v>NORTH UMPQUA</v>
          </cell>
        </row>
        <row r="286">
          <cell r="A286" t="str">
            <v xml:space="preserve">331.00 0315         </v>
          </cell>
          <cell r="B286">
            <v>315</v>
          </cell>
          <cell r="C286" t="str">
            <v>ProdTrans</v>
          </cell>
          <cell r="D286" t="str">
            <v xml:space="preserve">331.00 0315         </v>
          </cell>
          <cell r="E286">
            <v>331</v>
          </cell>
          <cell r="F286" t="str">
            <v>Structures and Improvements</v>
          </cell>
          <cell r="H286">
            <v>23122316.989999998</v>
          </cell>
          <cell r="J286">
            <v>-50787.920000000006</v>
          </cell>
          <cell r="L286">
            <v>23071529.069999997</v>
          </cell>
          <cell r="N286">
            <v>-51565.860000000022</v>
          </cell>
          <cell r="P286">
            <v>23019963.209999997</v>
          </cell>
          <cell r="R286">
            <v>6479110</v>
          </cell>
          <cell r="T286">
            <v>2.1157271365950705</v>
          </cell>
          <cell r="V286">
            <v>488668</v>
          </cell>
          <cell r="X286">
            <v>-50787.920000000006</v>
          </cell>
          <cell r="Z286">
            <v>-40</v>
          </cell>
          <cell r="AB286">
            <v>-20315.168000000001</v>
          </cell>
          <cell r="AD286">
            <v>6896674.9120000005</v>
          </cell>
          <cell r="AF286">
            <v>2.1157271365950705</v>
          </cell>
          <cell r="AH286">
            <v>487585</v>
          </cell>
          <cell r="AJ286">
            <v>-51565.860000000022</v>
          </cell>
          <cell r="AL286">
            <v>-40</v>
          </cell>
          <cell r="AN286">
            <v>-20626.344000000008</v>
          </cell>
          <cell r="AP286">
            <v>7312067.7080000006</v>
          </cell>
        </row>
        <row r="287">
          <cell r="A287" t="str">
            <v xml:space="preserve">332.00 0315         </v>
          </cell>
          <cell r="B287">
            <v>315</v>
          </cell>
          <cell r="C287" t="str">
            <v>ProdTrans</v>
          </cell>
          <cell r="D287" t="str">
            <v xml:space="preserve">332.00 0315         </v>
          </cell>
          <cell r="E287">
            <v>332</v>
          </cell>
          <cell r="F287" t="str">
            <v>Reservoirs, Dams and Waterways</v>
          </cell>
          <cell r="H287">
            <v>117865347.31</v>
          </cell>
          <cell r="J287">
            <v>-208207.87999999998</v>
          </cell>
          <cell r="L287">
            <v>117657139.43000001</v>
          </cell>
          <cell r="N287">
            <v>-213134.35000000009</v>
          </cell>
          <cell r="P287">
            <v>117444005.08000001</v>
          </cell>
          <cell r="R287">
            <v>33112655</v>
          </cell>
          <cell r="T287">
            <v>1.921535320952046</v>
          </cell>
          <cell r="V287">
            <v>2262824</v>
          </cell>
          <cell r="X287">
            <v>-208207.87999999998</v>
          </cell>
          <cell r="Z287">
            <v>-40</v>
          </cell>
          <cell r="AB287">
            <v>-83283.151999999987</v>
          </cell>
          <cell r="AD287">
            <v>35083987.967999995</v>
          </cell>
          <cell r="AF287">
            <v>1.921535320952046</v>
          </cell>
          <cell r="AH287">
            <v>2258776</v>
          </cell>
          <cell r="AJ287">
            <v>-213134.35000000009</v>
          </cell>
          <cell r="AL287">
            <v>-40</v>
          </cell>
          <cell r="AN287">
            <v>-85253.740000000034</v>
          </cell>
          <cell r="AP287">
            <v>37044375.877999991</v>
          </cell>
        </row>
        <row r="288">
          <cell r="A288" t="str">
            <v xml:space="preserve">333.00 0315         </v>
          </cell>
          <cell r="B288">
            <v>315</v>
          </cell>
          <cell r="C288" t="str">
            <v>ProdTrans</v>
          </cell>
          <cell r="D288" t="str">
            <v xml:space="preserve">333.00 0315         </v>
          </cell>
          <cell r="E288">
            <v>333</v>
          </cell>
          <cell r="F288" t="str">
            <v>Waterwheels, Turbines and Generators</v>
          </cell>
          <cell r="H288">
            <v>24053733.609999999</v>
          </cell>
          <cell r="J288">
            <v>-77249.37</v>
          </cell>
          <cell r="L288">
            <v>23976484.239999998</v>
          </cell>
          <cell r="N288">
            <v>-79277.349999999991</v>
          </cell>
          <cell r="P288">
            <v>23897206.889999997</v>
          </cell>
          <cell r="R288">
            <v>5362038</v>
          </cell>
          <cell r="T288">
            <v>2.0835871002566919</v>
          </cell>
          <cell r="V288">
            <v>500376</v>
          </cell>
          <cell r="X288">
            <v>-77249.37</v>
          </cell>
          <cell r="Z288">
            <v>-40</v>
          </cell>
          <cell r="AB288">
            <v>-30899.748</v>
          </cell>
          <cell r="AD288">
            <v>5754264.8820000002</v>
          </cell>
          <cell r="AF288">
            <v>2.0835871002566919</v>
          </cell>
          <cell r="AH288">
            <v>498745</v>
          </cell>
          <cell r="AJ288">
            <v>-79277.349999999991</v>
          </cell>
          <cell r="AL288">
            <v>-40</v>
          </cell>
          <cell r="AN288">
            <v>-31710.939999999995</v>
          </cell>
          <cell r="AP288">
            <v>6142021.5920000002</v>
          </cell>
        </row>
        <row r="289">
          <cell r="A289" t="str">
            <v xml:space="preserve">334.00 0315         </v>
          </cell>
          <cell r="B289">
            <v>315</v>
          </cell>
          <cell r="C289" t="str">
            <v>ProdTrans</v>
          </cell>
          <cell r="D289" t="str">
            <v xml:space="preserve">334.00 0315         </v>
          </cell>
          <cell r="E289">
            <v>334</v>
          </cell>
          <cell r="F289" t="str">
            <v>Accessory Electric Equipment</v>
          </cell>
          <cell r="H289">
            <v>15764745.34</v>
          </cell>
          <cell r="J289">
            <v>-87819.01</v>
          </cell>
          <cell r="L289">
            <v>15676926.33</v>
          </cell>
          <cell r="N289">
            <v>-95255.35</v>
          </cell>
          <cell r="P289">
            <v>15581670.98</v>
          </cell>
          <cell r="R289">
            <v>2428520</v>
          </cell>
          <cell r="T289">
            <v>2.5841432176615067</v>
          </cell>
          <cell r="V289">
            <v>406249</v>
          </cell>
          <cell r="X289">
            <v>-87819.01</v>
          </cell>
          <cell r="Z289">
            <v>-20</v>
          </cell>
          <cell r="AB289">
            <v>-17563.802</v>
          </cell>
          <cell r="AD289">
            <v>2729386.1880000001</v>
          </cell>
          <cell r="AF289">
            <v>2.5841432176615067</v>
          </cell>
          <cell r="AH289">
            <v>403883</v>
          </cell>
          <cell r="AJ289">
            <v>-95255.35</v>
          </cell>
          <cell r="AL289">
            <v>-20</v>
          </cell>
          <cell r="AN289">
            <v>-19051.07</v>
          </cell>
          <cell r="AP289">
            <v>3018962.7680000002</v>
          </cell>
        </row>
        <row r="290">
          <cell r="A290" t="str">
            <v xml:space="preserve">335.00 0315         </v>
          </cell>
          <cell r="B290">
            <v>315</v>
          </cell>
          <cell r="C290" t="str">
            <v>ProdTrans</v>
          </cell>
          <cell r="D290" t="str">
            <v xml:space="preserve">335.00 0315         </v>
          </cell>
          <cell r="E290">
            <v>335</v>
          </cell>
          <cell r="F290" t="str">
            <v>Miscellaneous Power Plant Equipment</v>
          </cell>
          <cell r="H290">
            <v>716521.19</v>
          </cell>
          <cell r="J290">
            <v>-4621.33</v>
          </cell>
          <cell r="L290">
            <v>711899.86</v>
          </cell>
          <cell r="N290">
            <v>-4648.0700000000006</v>
          </cell>
          <cell r="P290">
            <v>707251.79</v>
          </cell>
          <cell r="R290">
            <v>200692</v>
          </cell>
          <cell r="T290">
            <v>2.5999211806546674</v>
          </cell>
          <cell r="V290">
            <v>18569</v>
          </cell>
          <cell r="X290">
            <v>-4621.33</v>
          </cell>
          <cell r="Z290">
            <v>-10</v>
          </cell>
          <cell r="AB290">
            <v>-462.13300000000004</v>
          </cell>
          <cell r="AD290">
            <v>214177.53700000001</v>
          </cell>
          <cell r="AF290">
            <v>2.5999211806546674</v>
          </cell>
          <cell r="AH290">
            <v>18448</v>
          </cell>
          <cell r="AJ290">
            <v>-4648.0700000000006</v>
          </cell>
          <cell r="AL290">
            <v>-10</v>
          </cell>
          <cell r="AN290">
            <v>-464.80700000000002</v>
          </cell>
          <cell r="AP290">
            <v>227512.66</v>
          </cell>
        </row>
        <row r="291">
          <cell r="A291" t="str">
            <v xml:space="preserve">336.00 0315         </v>
          </cell>
          <cell r="B291">
            <v>315</v>
          </cell>
          <cell r="C291" t="str">
            <v>ProdTrans</v>
          </cell>
          <cell r="D291" t="str">
            <v xml:space="preserve">336.00 0315         </v>
          </cell>
          <cell r="E291">
            <v>336</v>
          </cell>
          <cell r="F291" t="str">
            <v>Roads, Railroads and Bridges</v>
          </cell>
          <cell r="H291">
            <v>6840814.9100000001</v>
          </cell>
          <cell r="J291">
            <v>-17140.910000000003</v>
          </cell>
          <cell r="L291">
            <v>6823674</v>
          </cell>
          <cell r="N291">
            <v>-17401.34</v>
          </cell>
          <cell r="P291">
            <v>6806272.6600000001</v>
          </cell>
          <cell r="R291">
            <v>2289521</v>
          </cell>
          <cell r="T291">
            <v>2.0370859129452414</v>
          </cell>
          <cell r="V291">
            <v>139179</v>
          </cell>
          <cell r="X291">
            <v>-17140.910000000003</v>
          </cell>
          <cell r="Z291">
            <v>-40</v>
          </cell>
          <cell r="AB291">
            <v>-6856.3640000000014</v>
          </cell>
          <cell r="AD291">
            <v>2404702.7259999998</v>
          </cell>
          <cell r="AF291">
            <v>2.0370859129452414</v>
          </cell>
          <cell r="AH291">
            <v>138827</v>
          </cell>
          <cell r="AJ291">
            <v>-17401.34</v>
          </cell>
          <cell r="AL291">
            <v>-40</v>
          </cell>
          <cell r="AN291">
            <v>-6960.5360000000001</v>
          </cell>
          <cell r="AP291">
            <v>2519167.85</v>
          </cell>
        </row>
        <row r="292">
          <cell r="A292">
            <v>0</v>
          </cell>
          <cell r="F292" t="str">
            <v>TOTAL NORTH UMPQUA</v>
          </cell>
          <cell r="H292">
            <v>188363479.35000002</v>
          </cell>
          <cell r="J292">
            <v>-445826.42000000004</v>
          </cell>
          <cell r="L292">
            <v>187917652.93000004</v>
          </cell>
          <cell r="N292">
            <v>-461282.32000000018</v>
          </cell>
          <cell r="P292">
            <v>187456370.60999998</v>
          </cell>
          <cell r="R292">
            <v>49872536</v>
          </cell>
          <cell r="V292">
            <v>3815865</v>
          </cell>
          <cell r="X292">
            <v>-445826.42000000004</v>
          </cell>
          <cell r="AB292">
            <v>-159380.367</v>
          </cell>
          <cell r="AD292">
            <v>53083194.213</v>
          </cell>
          <cell r="AH292">
            <v>3806264</v>
          </cell>
          <cell r="AJ292">
            <v>-461282.32000000018</v>
          </cell>
          <cell r="AN292">
            <v>-164067.43700000003</v>
          </cell>
          <cell r="AP292">
            <v>56264108.455999993</v>
          </cell>
        </row>
        <row r="293">
          <cell r="A293">
            <v>0</v>
          </cell>
        </row>
        <row r="294">
          <cell r="A294">
            <v>0</v>
          </cell>
          <cell r="F294" t="str">
            <v>OLMSTED</v>
          </cell>
        </row>
        <row r="295">
          <cell r="A295" t="str">
            <v xml:space="preserve">331.00 0316         </v>
          </cell>
          <cell r="B295">
            <v>316</v>
          </cell>
          <cell r="C295" t="str">
            <v>ProdTrans</v>
          </cell>
          <cell r="D295" t="str">
            <v xml:space="preserve">331.00 0316         </v>
          </cell>
          <cell r="E295">
            <v>331</v>
          </cell>
          <cell r="F295" t="str">
            <v>Structures and Improvements</v>
          </cell>
          <cell r="H295">
            <v>190851.69</v>
          </cell>
          <cell r="J295">
            <v>-1178.7299999999998</v>
          </cell>
          <cell r="L295">
            <v>189672.95999999999</v>
          </cell>
          <cell r="N295">
            <v>-1192.5099999999998</v>
          </cell>
          <cell r="P295">
            <v>188480.44999999998</v>
          </cell>
          <cell r="R295">
            <v>149454</v>
          </cell>
          <cell r="T295">
            <v>2.8285473081255086</v>
          </cell>
          <cell r="V295">
            <v>5382</v>
          </cell>
          <cell r="X295">
            <v>-1178.7299999999998</v>
          </cell>
          <cell r="Z295">
            <v>-40</v>
          </cell>
          <cell r="AB295">
            <v>-471.4919999999999</v>
          </cell>
          <cell r="AD295">
            <v>153185.77799999999</v>
          </cell>
          <cell r="AF295">
            <v>2.8285473081255086</v>
          </cell>
          <cell r="AH295">
            <v>5348</v>
          </cell>
          <cell r="AJ295">
            <v>-1192.5099999999998</v>
          </cell>
          <cell r="AL295">
            <v>-40</v>
          </cell>
          <cell r="AN295">
            <v>-477.00399999999996</v>
          </cell>
          <cell r="AP295">
            <v>156864.264</v>
          </cell>
        </row>
        <row r="296">
          <cell r="A296" t="str">
            <v xml:space="preserve">334.00 0316         </v>
          </cell>
          <cell r="B296">
            <v>316</v>
          </cell>
          <cell r="C296" t="str">
            <v>ProdTrans</v>
          </cell>
          <cell r="D296" t="str">
            <v xml:space="preserve">334.00 0316         </v>
          </cell>
          <cell r="E296">
            <v>334</v>
          </cell>
          <cell r="F296" t="str">
            <v>Accessory Electric Equipment</v>
          </cell>
          <cell r="H296">
            <v>28640.22</v>
          </cell>
          <cell r="J296">
            <v>-201.45</v>
          </cell>
          <cell r="L296">
            <v>28438.77</v>
          </cell>
          <cell r="N296">
            <v>-208.59</v>
          </cell>
          <cell r="P296">
            <v>28230.18</v>
          </cell>
          <cell r="R296">
            <v>17085</v>
          </cell>
          <cell r="T296">
            <v>6.794260444091317</v>
          </cell>
          <cell r="V296">
            <v>1939</v>
          </cell>
          <cell r="X296">
            <v>-201.45</v>
          </cell>
          <cell r="Z296">
            <v>-20</v>
          </cell>
          <cell r="AB296">
            <v>-40.29</v>
          </cell>
          <cell r="AD296">
            <v>18782.259999999998</v>
          </cell>
          <cell r="AF296">
            <v>6.794260444091317</v>
          </cell>
          <cell r="AH296">
            <v>1925</v>
          </cell>
          <cell r="AJ296">
            <v>-208.59</v>
          </cell>
          <cell r="AL296">
            <v>-20</v>
          </cell>
          <cell r="AN296">
            <v>-41.718000000000004</v>
          </cell>
          <cell r="AP296">
            <v>20456.951999999997</v>
          </cell>
        </row>
        <row r="297">
          <cell r="A297" t="str">
            <v xml:space="preserve">335.00 0316         </v>
          </cell>
          <cell r="B297">
            <v>316</v>
          </cell>
          <cell r="C297" t="str">
            <v>ProdTrans</v>
          </cell>
          <cell r="D297" t="str">
            <v xml:space="preserve">335.00 0316         </v>
          </cell>
          <cell r="E297">
            <v>335</v>
          </cell>
          <cell r="F297" t="str">
            <v>Miscellaneous Power Plant Equipment</v>
          </cell>
          <cell r="H297">
            <v>3274.14</v>
          </cell>
          <cell r="J297">
            <v>-24.990000000000002</v>
          </cell>
          <cell r="L297">
            <v>3249.15</v>
          </cell>
          <cell r="N297">
            <v>-25.130000000000003</v>
          </cell>
          <cell r="P297">
            <v>3224.02</v>
          </cell>
          <cell r="R297">
            <v>2581</v>
          </cell>
          <cell r="T297">
            <v>4.129113188008585</v>
          </cell>
          <cell r="V297">
            <v>135</v>
          </cell>
          <cell r="X297">
            <v>-24.990000000000002</v>
          </cell>
          <cell r="Z297">
            <v>-10</v>
          </cell>
          <cell r="AB297">
            <v>-2.4990000000000006</v>
          </cell>
          <cell r="AD297">
            <v>2688.5110000000004</v>
          </cell>
          <cell r="AF297">
            <v>4.129113188008585</v>
          </cell>
          <cell r="AH297">
            <v>134</v>
          </cell>
          <cell r="AJ297">
            <v>-25.130000000000003</v>
          </cell>
          <cell r="AL297">
            <v>-10</v>
          </cell>
          <cell r="AN297">
            <v>-2.5129999999999999</v>
          </cell>
          <cell r="AP297">
            <v>2794.8680000000004</v>
          </cell>
        </row>
        <row r="298">
          <cell r="A298" t="str">
            <v xml:space="preserve">336.00 0316         </v>
          </cell>
          <cell r="B298">
            <v>316</v>
          </cell>
          <cell r="C298" t="str">
            <v>ProdTrans</v>
          </cell>
          <cell r="D298" t="str">
            <v xml:space="preserve">336.00 0316         </v>
          </cell>
          <cell r="E298">
            <v>336</v>
          </cell>
          <cell r="F298" t="str">
            <v>Roads, Railroads and Bridges</v>
          </cell>
          <cell r="H298">
            <v>12641.17</v>
          </cell>
          <cell r="J298">
            <v>-21.61</v>
          </cell>
          <cell r="L298">
            <v>12619.56</v>
          </cell>
          <cell r="N298">
            <v>-21.93</v>
          </cell>
          <cell r="P298">
            <v>12597.63</v>
          </cell>
          <cell r="R298">
            <v>6512</v>
          </cell>
          <cell r="T298">
            <v>5.3863990302808258</v>
          </cell>
          <cell r="V298">
            <v>680</v>
          </cell>
          <cell r="X298">
            <v>-21.61</v>
          </cell>
          <cell r="Z298">
            <v>-40</v>
          </cell>
          <cell r="AB298">
            <v>-8.6440000000000001</v>
          </cell>
          <cell r="AD298">
            <v>7161.7460000000001</v>
          </cell>
          <cell r="AF298">
            <v>5.3863990302808258</v>
          </cell>
          <cell r="AH298">
            <v>679</v>
          </cell>
          <cell r="AJ298">
            <v>-21.93</v>
          </cell>
          <cell r="AL298">
            <v>-40</v>
          </cell>
          <cell r="AN298">
            <v>-8.7720000000000002</v>
          </cell>
          <cell r="AP298">
            <v>7810.0439999999999</v>
          </cell>
        </row>
        <row r="299">
          <cell r="A299">
            <v>0</v>
          </cell>
          <cell r="F299" t="str">
            <v>TOTAL OLMSTED</v>
          </cell>
          <cell r="H299">
            <v>235407.22000000003</v>
          </cell>
          <cell r="J299">
            <v>-1426.7799999999997</v>
          </cell>
          <cell r="L299">
            <v>233980.43999999997</v>
          </cell>
          <cell r="N299">
            <v>-1448.1599999999999</v>
          </cell>
          <cell r="P299">
            <v>232532.27999999997</v>
          </cell>
          <cell r="R299">
            <v>175632</v>
          </cell>
          <cell r="V299">
            <v>8136</v>
          </cell>
          <cell r="X299">
            <v>-1426.7799999999997</v>
          </cell>
          <cell r="AB299">
            <v>-522.92499999999995</v>
          </cell>
          <cell r="AD299">
            <v>181818.29500000001</v>
          </cell>
          <cell r="AH299">
            <v>8086</v>
          </cell>
          <cell r="AJ299">
            <v>-1448.1599999999999</v>
          </cell>
          <cell r="AN299">
            <v>-530.00700000000006</v>
          </cell>
          <cell r="AP299">
            <v>187926.12799999997</v>
          </cell>
        </row>
        <row r="300">
          <cell r="A300">
            <v>0</v>
          </cell>
        </row>
        <row r="301">
          <cell r="A301">
            <v>0</v>
          </cell>
          <cell r="F301" t="str">
            <v>PARIS</v>
          </cell>
        </row>
        <row r="302">
          <cell r="A302" t="str">
            <v xml:space="preserve">331.00 0317         </v>
          </cell>
          <cell r="B302">
            <v>317</v>
          </cell>
          <cell r="C302" t="str">
            <v>ProdTrans</v>
          </cell>
          <cell r="D302" t="str">
            <v xml:space="preserve">331.00 0317         </v>
          </cell>
          <cell r="E302">
            <v>331</v>
          </cell>
          <cell r="F302" t="str">
            <v>Structures and Improvements</v>
          </cell>
          <cell r="H302">
            <v>115992.18</v>
          </cell>
          <cell r="J302">
            <v>-258.97999999999996</v>
          </cell>
          <cell r="L302">
            <v>115733.2</v>
          </cell>
          <cell r="N302">
            <v>-262.75</v>
          </cell>
          <cell r="P302">
            <v>115470.45</v>
          </cell>
          <cell r="R302">
            <v>55262</v>
          </cell>
          <cell r="T302">
            <v>6.1081057530733531</v>
          </cell>
          <cell r="V302">
            <v>7077</v>
          </cell>
          <cell r="X302">
            <v>-258.97999999999996</v>
          </cell>
          <cell r="Z302">
            <v>-40</v>
          </cell>
          <cell r="AB302">
            <v>-103.59199999999998</v>
          </cell>
          <cell r="AD302">
            <v>61976.428</v>
          </cell>
          <cell r="AF302">
            <v>6.1081057530733531</v>
          </cell>
          <cell r="AH302">
            <v>7061</v>
          </cell>
          <cell r="AJ302">
            <v>-262.75</v>
          </cell>
          <cell r="AL302">
            <v>-40</v>
          </cell>
          <cell r="AN302">
            <v>-105.1</v>
          </cell>
          <cell r="AP302">
            <v>68669.577999999994</v>
          </cell>
        </row>
        <row r="303">
          <cell r="A303" t="str">
            <v xml:space="preserve">332.00 0317         </v>
          </cell>
          <cell r="B303">
            <v>317</v>
          </cell>
          <cell r="C303" t="str">
            <v>ProdTrans</v>
          </cell>
          <cell r="D303" t="str">
            <v xml:space="preserve">332.00 0317         </v>
          </cell>
          <cell r="E303">
            <v>332</v>
          </cell>
          <cell r="F303" t="str">
            <v>Reservoirs, Dams and Waterways</v>
          </cell>
          <cell r="H303">
            <v>96285</v>
          </cell>
          <cell r="J303">
            <v>-534.70999999999981</v>
          </cell>
          <cell r="L303">
            <v>95750.29</v>
          </cell>
          <cell r="N303">
            <v>-543.15000000000009</v>
          </cell>
          <cell r="P303">
            <v>95207.14</v>
          </cell>
          <cell r="R303">
            <v>95825</v>
          </cell>
          <cell r="T303">
            <v>5.1864811761995933</v>
          </cell>
          <cell r="V303">
            <v>4980</v>
          </cell>
          <cell r="X303">
            <v>-534.70999999999981</v>
          </cell>
          <cell r="Z303">
            <v>-40</v>
          </cell>
          <cell r="AB303">
            <v>-213.88399999999993</v>
          </cell>
          <cell r="AD303">
            <v>100056.40599999999</v>
          </cell>
          <cell r="AF303">
            <v>5.1864811761995933</v>
          </cell>
          <cell r="AH303">
            <v>4952</v>
          </cell>
          <cell r="AJ303">
            <v>-543.15000000000009</v>
          </cell>
          <cell r="AL303">
            <v>-40</v>
          </cell>
          <cell r="AN303">
            <v>-217.26000000000005</v>
          </cell>
          <cell r="AP303">
            <v>104247.996</v>
          </cell>
        </row>
        <row r="304">
          <cell r="A304" t="str">
            <v xml:space="preserve">333.00 0317         </v>
          </cell>
          <cell r="B304">
            <v>317</v>
          </cell>
          <cell r="C304" t="str">
            <v>ProdTrans</v>
          </cell>
          <cell r="D304" t="str">
            <v xml:space="preserve">333.00 0317         </v>
          </cell>
          <cell r="E304">
            <v>333</v>
          </cell>
          <cell r="F304" t="str">
            <v>Waterwheels, Turbines and Generators</v>
          </cell>
          <cell r="H304">
            <v>73253.33</v>
          </cell>
          <cell r="J304">
            <v>-477.65</v>
          </cell>
          <cell r="L304">
            <v>72775.680000000008</v>
          </cell>
          <cell r="N304">
            <v>-485.21999999999997</v>
          </cell>
          <cell r="P304">
            <v>72290.460000000006</v>
          </cell>
          <cell r="R304">
            <v>68094</v>
          </cell>
          <cell r="T304">
            <v>6.0768871564165368</v>
          </cell>
          <cell r="V304">
            <v>4437</v>
          </cell>
          <cell r="X304">
            <v>-477.65</v>
          </cell>
          <cell r="Z304">
            <v>-40</v>
          </cell>
          <cell r="AB304">
            <v>-191.06</v>
          </cell>
          <cell r="AD304">
            <v>71862.290000000008</v>
          </cell>
          <cell r="AF304">
            <v>6.0768871564165368</v>
          </cell>
          <cell r="AH304">
            <v>4408</v>
          </cell>
          <cell r="AJ304">
            <v>-485.21999999999997</v>
          </cell>
          <cell r="AL304">
            <v>-40</v>
          </cell>
          <cell r="AN304">
            <v>-194.08799999999999</v>
          </cell>
          <cell r="AP304">
            <v>75590.982000000004</v>
          </cell>
        </row>
        <row r="305">
          <cell r="A305" t="str">
            <v xml:space="preserve">334.00 0317         </v>
          </cell>
          <cell r="B305">
            <v>317</v>
          </cell>
          <cell r="C305" t="str">
            <v>ProdTrans</v>
          </cell>
          <cell r="D305" t="str">
            <v xml:space="preserve">334.00 0317         </v>
          </cell>
          <cell r="E305">
            <v>334</v>
          </cell>
          <cell r="F305" t="str">
            <v>Accessory Electric Equipment</v>
          </cell>
          <cell r="H305">
            <v>151116.65</v>
          </cell>
          <cell r="J305">
            <v>-1273.48</v>
          </cell>
          <cell r="L305">
            <v>149843.16999999998</v>
          </cell>
          <cell r="N305">
            <v>-1311.9</v>
          </cell>
          <cell r="P305">
            <v>148531.26999999999</v>
          </cell>
          <cell r="R305">
            <v>103434</v>
          </cell>
          <cell r="T305">
            <v>6.9799619842079803</v>
          </cell>
          <cell r="V305">
            <v>10503</v>
          </cell>
          <cell r="X305">
            <v>-1273.48</v>
          </cell>
          <cell r="Z305">
            <v>-20</v>
          </cell>
          <cell r="AB305">
            <v>-254.696</v>
          </cell>
          <cell r="AD305">
            <v>112408.82400000001</v>
          </cell>
          <cell r="AF305">
            <v>6.9799619842079803</v>
          </cell>
          <cell r="AH305">
            <v>10413</v>
          </cell>
          <cell r="AJ305">
            <v>-1311.9</v>
          </cell>
          <cell r="AL305">
            <v>-20</v>
          </cell>
          <cell r="AN305">
            <v>-262.38</v>
          </cell>
          <cell r="AP305">
            <v>121247.54400000001</v>
          </cell>
        </row>
        <row r="306">
          <cell r="A306" t="str">
            <v xml:space="preserve">335.00 0317         </v>
          </cell>
          <cell r="B306">
            <v>317</v>
          </cell>
          <cell r="C306" t="str">
            <v>ProdTrans</v>
          </cell>
          <cell r="D306" t="str">
            <v xml:space="preserve">335.00 0317         </v>
          </cell>
          <cell r="E306">
            <v>335</v>
          </cell>
          <cell r="F306" t="str">
            <v>Miscellaneous Power Plant Equipment</v>
          </cell>
          <cell r="H306">
            <v>417.22</v>
          </cell>
          <cell r="J306">
            <v>-3.12</v>
          </cell>
          <cell r="L306">
            <v>414.1</v>
          </cell>
          <cell r="N306">
            <v>-3.1399999999999997</v>
          </cell>
          <cell r="P306">
            <v>410.96000000000004</v>
          </cell>
          <cell r="R306">
            <v>390</v>
          </cell>
          <cell r="T306">
            <v>8.2487309644670042</v>
          </cell>
          <cell r="V306">
            <v>34</v>
          </cell>
          <cell r="X306">
            <v>-3.12</v>
          </cell>
          <cell r="Z306">
            <v>-10</v>
          </cell>
          <cell r="AB306">
            <v>-0.31200000000000006</v>
          </cell>
          <cell r="AD306">
            <v>420.56799999999998</v>
          </cell>
          <cell r="AF306">
            <v>8.2487309644670042</v>
          </cell>
          <cell r="AH306">
            <v>34</v>
          </cell>
          <cell r="AJ306">
            <v>-3.1399999999999997</v>
          </cell>
          <cell r="AL306">
            <v>-10</v>
          </cell>
          <cell r="AN306">
            <v>-0.314</v>
          </cell>
          <cell r="AP306">
            <v>451.11399999999998</v>
          </cell>
        </row>
        <row r="307">
          <cell r="A307">
            <v>0</v>
          </cell>
          <cell r="F307" t="str">
            <v>TOTAL PARIS</v>
          </cell>
          <cell r="H307">
            <v>437064.38</v>
          </cell>
          <cell r="J307">
            <v>-2547.9399999999996</v>
          </cell>
          <cell r="L307">
            <v>434516.43999999994</v>
          </cell>
          <cell r="N307">
            <v>-2606.1600000000003</v>
          </cell>
          <cell r="P307">
            <v>431910.27999999997</v>
          </cell>
          <cell r="R307">
            <v>323005</v>
          </cell>
          <cell r="V307">
            <v>27031</v>
          </cell>
          <cell r="X307">
            <v>-2547.9399999999996</v>
          </cell>
          <cell r="AB307">
            <v>-763.54399999999987</v>
          </cell>
          <cell r="AD307">
            <v>346724.516</v>
          </cell>
          <cell r="AH307">
            <v>26868</v>
          </cell>
          <cell r="AJ307">
            <v>-2606.1600000000003</v>
          </cell>
          <cell r="AN307">
            <v>-779.14199999999994</v>
          </cell>
          <cell r="AP307">
            <v>370207.21399999998</v>
          </cell>
        </row>
        <row r="308">
          <cell r="A308">
            <v>0</v>
          </cell>
        </row>
        <row r="309">
          <cell r="A309">
            <v>0</v>
          </cell>
          <cell r="F309" t="str">
            <v>PIONEER</v>
          </cell>
        </row>
        <row r="310">
          <cell r="A310" t="str">
            <v xml:space="preserve">330.20 0318         </v>
          </cell>
          <cell r="B310">
            <v>318</v>
          </cell>
          <cell r="C310" t="str">
            <v>ProdTrans</v>
          </cell>
          <cell r="D310" t="str">
            <v xml:space="preserve">330.20 0318         </v>
          </cell>
          <cell r="E310">
            <v>330.2</v>
          </cell>
          <cell r="F310" t="str">
            <v>Land Rights</v>
          </cell>
          <cell r="H310">
            <v>9247.48</v>
          </cell>
          <cell r="J310">
            <v>0</v>
          </cell>
          <cell r="L310">
            <v>9247.48</v>
          </cell>
          <cell r="N310">
            <v>0</v>
          </cell>
          <cell r="P310">
            <v>9247.48</v>
          </cell>
          <cell r="R310">
            <v>7357</v>
          </cell>
          <cell r="T310">
            <v>0.93138315129231097</v>
          </cell>
          <cell r="V310">
            <v>86</v>
          </cell>
          <cell r="X310">
            <v>0</v>
          </cell>
          <cell r="Z310">
            <v>0</v>
          </cell>
          <cell r="AB310">
            <v>0</v>
          </cell>
          <cell r="AD310">
            <v>7443</v>
          </cell>
          <cell r="AF310">
            <v>0.93138315129231097</v>
          </cell>
          <cell r="AH310">
            <v>86</v>
          </cell>
          <cell r="AJ310">
            <v>0</v>
          </cell>
          <cell r="AL310">
            <v>0</v>
          </cell>
          <cell r="AN310">
            <v>0</v>
          </cell>
          <cell r="AP310">
            <v>7529</v>
          </cell>
        </row>
        <row r="311">
          <cell r="A311" t="str">
            <v xml:space="preserve">330.30 0318         </v>
          </cell>
          <cell r="B311">
            <v>318</v>
          </cell>
          <cell r="C311" t="str">
            <v>ProdTrans</v>
          </cell>
          <cell r="D311" t="str">
            <v xml:space="preserve">330.30 0318         </v>
          </cell>
          <cell r="E311">
            <v>330.3</v>
          </cell>
          <cell r="F311" t="str">
            <v>Water Rights</v>
          </cell>
          <cell r="H311">
            <v>110805.67</v>
          </cell>
          <cell r="J311">
            <v>0</v>
          </cell>
          <cell r="L311">
            <v>110805.67</v>
          </cell>
          <cell r="N311">
            <v>0</v>
          </cell>
          <cell r="P311">
            <v>110805.67</v>
          </cell>
          <cell r="R311">
            <v>88175</v>
          </cell>
          <cell r="T311">
            <v>0.93086866535506496</v>
          </cell>
          <cell r="V311">
            <v>1031</v>
          </cell>
          <cell r="X311">
            <v>0</v>
          </cell>
          <cell r="Z311">
            <v>0</v>
          </cell>
          <cell r="AB311">
            <v>0</v>
          </cell>
          <cell r="AD311">
            <v>89206</v>
          </cell>
          <cell r="AF311">
            <v>0.93086866535506496</v>
          </cell>
          <cell r="AH311">
            <v>1031</v>
          </cell>
          <cell r="AJ311">
            <v>0</v>
          </cell>
          <cell r="AL311">
            <v>0</v>
          </cell>
          <cell r="AN311">
            <v>0</v>
          </cell>
          <cell r="AP311">
            <v>90237</v>
          </cell>
        </row>
        <row r="312">
          <cell r="A312" t="str">
            <v xml:space="preserve">331.00 0318         </v>
          </cell>
          <cell r="B312">
            <v>318</v>
          </cell>
          <cell r="C312" t="str">
            <v>ProdTrans</v>
          </cell>
          <cell r="D312" t="str">
            <v xml:space="preserve">331.00 0318         </v>
          </cell>
          <cell r="E312">
            <v>331</v>
          </cell>
          <cell r="F312" t="str">
            <v>Structures and Improvements</v>
          </cell>
          <cell r="H312">
            <v>514442.22</v>
          </cell>
          <cell r="J312">
            <v>-1527.7700000000002</v>
          </cell>
          <cell r="L312">
            <v>512914.44999999995</v>
          </cell>
          <cell r="N312">
            <v>-1547.1899999999998</v>
          </cell>
          <cell r="P312">
            <v>511367.25999999995</v>
          </cell>
          <cell r="R312">
            <v>204736</v>
          </cell>
          <cell r="T312">
            <v>1.9423606469478352</v>
          </cell>
          <cell r="V312">
            <v>9977</v>
          </cell>
          <cell r="X312">
            <v>-1527.7700000000002</v>
          </cell>
          <cell r="Z312">
            <v>-40</v>
          </cell>
          <cell r="AB312">
            <v>-611.10800000000006</v>
          </cell>
          <cell r="AD312">
            <v>212574.122</v>
          </cell>
          <cell r="AF312">
            <v>1.9423606469478352</v>
          </cell>
          <cell r="AH312">
            <v>9948</v>
          </cell>
          <cell r="AJ312">
            <v>-1547.1899999999998</v>
          </cell>
          <cell r="AL312">
            <v>-40</v>
          </cell>
          <cell r="AN312">
            <v>-618.87599999999986</v>
          </cell>
          <cell r="AP312">
            <v>220356.05600000001</v>
          </cell>
        </row>
        <row r="313">
          <cell r="A313" t="str">
            <v xml:space="preserve">332.00 0318         </v>
          </cell>
          <cell r="B313">
            <v>318</v>
          </cell>
          <cell r="C313" t="str">
            <v>ProdTrans</v>
          </cell>
          <cell r="D313" t="str">
            <v xml:space="preserve">332.00 0318         </v>
          </cell>
          <cell r="E313">
            <v>332</v>
          </cell>
          <cell r="F313" t="str">
            <v>Reservoirs, Dams and Waterways</v>
          </cell>
          <cell r="H313">
            <v>8118726.1299999999</v>
          </cell>
          <cell r="J313">
            <v>-16865.55</v>
          </cell>
          <cell r="L313">
            <v>8101860.5800000001</v>
          </cell>
          <cell r="N313">
            <v>-17191.169999999998</v>
          </cell>
          <cell r="P313">
            <v>8084669.4100000001</v>
          </cell>
          <cell r="R313">
            <v>3891552</v>
          </cell>
          <cell r="T313">
            <v>2.4193129801488245</v>
          </cell>
          <cell r="V313">
            <v>196213</v>
          </cell>
          <cell r="X313">
            <v>-16865.55</v>
          </cell>
          <cell r="Z313">
            <v>-40</v>
          </cell>
          <cell r="AB313">
            <v>-6746.22</v>
          </cell>
          <cell r="AD313">
            <v>4064153.23</v>
          </cell>
          <cell r="AF313">
            <v>2.4193129801488245</v>
          </cell>
          <cell r="AH313">
            <v>195801</v>
          </cell>
          <cell r="AJ313">
            <v>-17191.169999999998</v>
          </cell>
          <cell r="AL313">
            <v>-40</v>
          </cell>
          <cell r="AN313">
            <v>-6876.4679999999989</v>
          </cell>
          <cell r="AP313">
            <v>4235886.5920000002</v>
          </cell>
        </row>
        <row r="314">
          <cell r="A314" t="str">
            <v xml:space="preserve">333.00 0318         </v>
          </cell>
          <cell r="B314">
            <v>318</v>
          </cell>
          <cell r="C314" t="str">
            <v>ProdTrans</v>
          </cell>
          <cell r="D314" t="str">
            <v xml:space="preserve">333.00 0318         </v>
          </cell>
          <cell r="E314">
            <v>333</v>
          </cell>
          <cell r="F314" t="str">
            <v>Waterwheels, Turbines and Generators</v>
          </cell>
          <cell r="H314">
            <v>1598920.96</v>
          </cell>
          <cell r="J314">
            <v>-2466.98</v>
          </cell>
          <cell r="L314">
            <v>1596453.98</v>
          </cell>
          <cell r="N314">
            <v>-2617.8799999999997</v>
          </cell>
          <cell r="P314">
            <v>1593836.1</v>
          </cell>
          <cell r="R314">
            <v>394338</v>
          </cell>
          <cell r="T314">
            <v>2.8448030959184014</v>
          </cell>
          <cell r="V314">
            <v>45451</v>
          </cell>
          <cell r="X314">
            <v>-2466.98</v>
          </cell>
          <cell r="Z314">
            <v>-40</v>
          </cell>
          <cell r="AB314">
            <v>-986.79199999999992</v>
          </cell>
          <cell r="AD314">
            <v>436335.228</v>
          </cell>
          <cell r="AF314">
            <v>2.8448030959184014</v>
          </cell>
          <cell r="AH314">
            <v>45379</v>
          </cell>
          <cell r="AJ314">
            <v>-2617.8799999999997</v>
          </cell>
          <cell r="AL314">
            <v>-40</v>
          </cell>
          <cell r="AN314">
            <v>-1047.1519999999998</v>
          </cell>
          <cell r="AP314">
            <v>478049.196</v>
          </cell>
        </row>
        <row r="315">
          <cell r="A315" t="str">
            <v xml:space="preserve">334.00 0318         </v>
          </cell>
          <cell r="B315">
            <v>318</v>
          </cell>
          <cell r="C315" t="str">
            <v>ProdTrans</v>
          </cell>
          <cell r="D315" t="str">
            <v xml:space="preserve">334.00 0318         </v>
          </cell>
          <cell r="E315">
            <v>334</v>
          </cell>
          <cell r="F315" t="str">
            <v>Accessory Electric Equipment</v>
          </cell>
          <cell r="H315">
            <v>543405.18000000005</v>
          </cell>
          <cell r="J315">
            <v>-4923.79</v>
          </cell>
          <cell r="L315">
            <v>538481.39</v>
          </cell>
          <cell r="N315">
            <v>-5019.78</v>
          </cell>
          <cell r="P315">
            <v>533461.61</v>
          </cell>
          <cell r="R315">
            <v>226055</v>
          </cell>
          <cell r="T315">
            <v>2.6665776419354796</v>
          </cell>
          <cell r="V315">
            <v>14425</v>
          </cell>
          <cell r="X315">
            <v>-4923.79</v>
          </cell>
          <cell r="Z315">
            <v>-20</v>
          </cell>
          <cell r="AB315">
            <v>-984.75800000000004</v>
          </cell>
          <cell r="AD315">
            <v>234571.45199999999</v>
          </cell>
          <cell r="AF315">
            <v>2.6665776419354796</v>
          </cell>
          <cell r="AH315">
            <v>14292</v>
          </cell>
          <cell r="AJ315">
            <v>-5019.78</v>
          </cell>
          <cell r="AL315">
            <v>-20</v>
          </cell>
          <cell r="AN315">
            <v>-1003.9559999999999</v>
          </cell>
          <cell r="AP315">
            <v>242839.71599999999</v>
          </cell>
        </row>
        <row r="316">
          <cell r="A316" t="str">
            <v xml:space="preserve">335.00 0318         </v>
          </cell>
          <cell r="B316">
            <v>318</v>
          </cell>
          <cell r="C316" t="str">
            <v>ProdTrans</v>
          </cell>
          <cell r="D316" t="str">
            <v xml:space="preserve">335.00 0318         </v>
          </cell>
          <cell r="E316">
            <v>335</v>
          </cell>
          <cell r="F316" t="str">
            <v>Miscellaneous Power Plant Equipment</v>
          </cell>
          <cell r="H316">
            <v>9601.69</v>
          </cell>
          <cell r="J316">
            <v>-66.78</v>
          </cell>
          <cell r="L316">
            <v>9534.91</v>
          </cell>
          <cell r="N316">
            <v>-67.14</v>
          </cell>
          <cell r="P316">
            <v>9467.77</v>
          </cell>
          <cell r="R316">
            <v>4918</v>
          </cell>
          <cell r="T316">
            <v>2.5168759518215498</v>
          </cell>
          <cell r="V316">
            <v>241</v>
          </cell>
          <cell r="X316">
            <v>-66.78</v>
          </cell>
          <cell r="Z316">
            <v>-10</v>
          </cell>
          <cell r="AB316">
            <v>-6.6779999999999999</v>
          </cell>
          <cell r="AD316">
            <v>5085.5420000000004</v>
          </cell>
          <cell r="AF316">
            <v>2.5168759518215498</v>
          </cell>
          <cell r="AH316">
            <v>239</v>
          </cell>
          <cell r="AJ316">
            <v>-67.14</v>
          </cell>
          <cell r="AL316">
            <v>-10</v>
          </cell>
          <cell r="AN316">
            <v>-6.7139999999999995</v>
          </cell>
          <cell r="AP316">
            <v>5250.6880000000001</v>
          </cell>
        </row>
        <row r="317">
          <cell r="A317" t="str">
            <v xml:space="preserve">336.00 0318         </v>
          </cell>
          <cell r="B317">
            <v>318</v>
          </cell>
          <cell r="C317" t="str">
            <v>ProdTrans</v>
          </cell>
          <cell r="D317" t="str">
            <v xml:space="preserve">336.00 0318         </v>
          </cell>
          <cell r="E317">
            <v>336</v>
          </cell>
          <cell r="F317" t="str">
            <v>Roads, Railroads and Bridges</v>
          </cell>
          <cell r="H317">
            <v>70754.91</v>
          </cell>
          <cell r="J317">
            <v>-127.91</v>
          </cell>
          <cell r="L317">
            <v>70627</v>
          </cell>
          <cell r="N317">
            <v>-129.74</v>
          </cell>
          <cell r="P317">
            <v>70497.259999999995</v>
          </cell>
          <cell r="R317">
            <v>7613</v>
          </cell>
          <cell r="T317">
            <v>2.1213683783486301</v>
          </cell>
          <cell r="V317">
            <v>1500</v>
          </cell>
          <cell r="X317">
            <v>-127.91</v>
          </cell>
          <cell r="Z317">
            <v>-40</v>
          </cell>
          <cell r="AB317">
            <v>-51.163999999999994</v>
          </cell>
          <cell r="AD317">
            <v>8933.9259999999995</v>
          </cell>
          <cell r="AF317">
            <v>2.1213683783486301</v>
          </cell>
          <cell r="AH317">
            <v>1497</v>
          </cell>
          <cell r="AJ317">
            <v>-129.74</v>
          </cell>
          <cell r="AL317">
            <v>-40</v>
          </cell>
          <cell r="AN317">
            <v>-51.896000000000001</v>
          </cell>
          <cell r="AP317">
            <v>10249.289999999999</v>
          </cell>
        </row>
        <row r="318">
          <cell r="A318">
            <v>0</v>
          </cell>
          <cell r="F318" t="str">
            <v>TOTAL PIONEER</v>
          </cell>
          <cell r="H318">
            <v>10975904.24</v>
          </cell>
          <cell r="J318">
            <v>-25978.78</v>
          </cell>
          <cell r="L318">
            <v>10949925.460000001</v>
          </cell>
          <cell r="N318">
            <v>-26572.899999999998</v>
          </cell>
          <cell r="P318">
            <v>10923352.559999999</v>
          </cell>
          <cell r="R318">
            <v>4824744</v>
          </cell>
          <cell r="V318">
            <v>268924</v>
          </cell>
          <cell r="X318">
            <v>-25978.78</v>
          </cell>
          <cell r="AB318">
            <v>-9386.7200000000012</v>
          </cell>
          <cell r="AD318">
            <v>5058302.5</v>
          </cell>
          <cell r="AH318">
            <v>268273</v>
          </cell>
          <cell r="AJ318">
            <v>-26572.899999999998</v>
          </cell>
          <cell r="AN318">
            <v>-9605.0619999999999</v>
          </cell>
          <cell r="AP318">
            <v>5290397.5380000006</v>
          </cell>
        </row>
        <row r="319">
          <cell r="A319">
            <v>0</v>
          </cell>
        </row>
        <row r="320">
          <cell r="A320">
            <v>0</v>
          </cell>
          <cell r="F320" t="str">
            <v>PROSPECT # 1, 2 AND 4</v>
          </cell>
        </row>
        <row r="321">
          <cell r="A321" t="str">
            <v xml:space="preserve">330.20 0319         </v>
          </cell>
          <cell r="B321">
            <v>319</v>
          </cell>
          <cell r="C321" t="str">
            <v>ProdTrans</v>
          </cell>
          <cell r="D321" t="str">
            <v xml:space="preserve">330.20 0319         </v>
          </cell>
          <cell r="E321">
            <v>330.2</v>
          </cell>
          <cell r="F321" t="str">
            <v>Land Rights</v>
          </cell>
          <cell r="H321">
            <v>3711.84</v>
          </cell>
          <cell r="J321">
            <v>0</v>
          </cell>
          <cell r="L321">
            <v>3711.84</v>
          </cell>
          <cell r="N321">
            <v>0</v>
          </cell>
          <cell r="P321">
            <v>3711.84</v>
          </cell>
          <cell r="R321">
            <v>1659</v>
          </cell>
          <cell r="T321">
            <v>2.0960789766407117</v>
          </cell>
          <cell r="V321">
            <v>78</v>
          </cell>
          <cell r="X321">
            <v>0</v>
          </cell>
          <cell r="Z321">
            <v>0</v>
          </cell>
          <cell r="AB321">
            <v>0</v>
          </cell>
          <cell r="AD321">
            <v>1737</v>
          </cell>
          <cell r="AF321">
            <v>2.0960789766407117</v>
          </cell>
          <cell r="AH321">
            <v>78</v>
          </cell>
          <cell r="AJ321">
            <v>0</v>
          </cell>
          <cell r="AL321">
            <v>0</v>
          </cell>
          <cell r="AN321">
            <v>0</v>
          </cell>
          <cell r="AP321">
            <v>1815</v>
          </cell>
        </row>
        <row r="322">
          <cell r="A322" t="str">
            <v xml:space="preserve">330.40 0319         </v>
          </cell>
          <cell r="B322">
            <v>319</v>
          </cell>
          <cell r="C322" t="str">
            <v>ProdTrans</v>
          </cell>
          <cell r="D322" t="str">
            <v xml:space="preserve">330.40 0319         </v>
          </cell>
          <cell r="E322">
            <v>330.4</v>
          </cell>
          <cell r="F322" t="str">
            <v>Flood Rights</v>
          </cell>
          <cell r="H322">
            <v>3166.96</v>
          </cell>
          <cell r="J322">
            <v>0</v>
          </cell>
          <cell r="L322">
            <v>3166.96</v>
          </cell>
          <cell r="N322">
            <v>0</v>
          </cell>
          <cell r="P322">
            <v>3166.96</v>
          </cell>
          <cell r="R322">
            <v>1988</v>
          </cell>
          <cell r="T322">
            <v>1.7478635525632276</v>
          </cell>
          <cell r="V322">
            <v>55</v>
          </cell>
          <cell r="X322">
            <v>0</v>
          </cell>
          <cell r="Z322">
            <v>0</v>
          </cell>
          <cell r="AB322">
            <v>0</v>
          </cell>
          <cell r="AD322">
            <v>2043</v>
          </cell>
          <cell r="AF322">
            <v>1.7478635525632276</v>
          </cell>
          <cell r="AH322">
            <v>55</v>
          </cell>
          <cell r="AJ322">
            <v>0</v>
          </cell>
          <cell r="AL322">
            <v>0</v>
          </cell>
          <cell r="AN322">
            <v>0</v>
          </cell>
          <cell r="AP322">
            <v>2098</v>
          </cell>
        </row>
        <row r="323">
          <cell r="A323" t="str">
            <v xml:space="preserve">331.00 0319         </v>
          </cell>
          <cell r="B323">
            <v>319</v>
          </cell>
          <cell r="C323" t="str">
            <v>ProdTrans</v>
          </cell>
          <cell r="D323" t="str">
            <v xml:space="preserve">331.00 0319         </v>
          </cell>
          <cell r="E323">
            <v>331</v>
          </cell>
          <cell r="F323" t="str">
            <v>Structures and Improvements</v>
          </cell>
          <cell r="H323">
            <v>3310521.34</v>
          </cell>
          <cell r="J323">
            <v>-8380.3099999999977</v>
          </cell>
          <cell r="L323">
            <v>3302141.03</v>
          </cell>
          <cell r="N323">
            <v>-8501.5000000000018</v>
          </cell>
          <cell r="P323">
            <v>3293639.53</v>
          </cell>
          <cell r="R323">
            <v>1043997</v>
          </cell>
          <cell r="T323">
            <v>2.4569130404844972</v>
          </cell>
          <cell r="V323">
            <v>81234</v>
          </cell>
          <cell r="X323">
            <v>-8380.3099999999977</v>
          </cell>
          <cell r="Z323">
            <v>-40</v>
          </cell>
          <cell r="AB323">
            <v>-3352.1239999999989</v>
          </cell>
          <cell r="AD323">
            <v>1113498.5659999999</v>
          </cell>
          <cell r="AF323">
            <v>2.4569130404844972</v>
          </cell>
          <cell r="AH323">
            <v>81026</v>
          </cell>
          <cell r="AJ323">
            <v>-8501.5000000000018</v>
          </cell>
          <cell r="AL323">
            <v>-40</v>
          </cell>
          <cell r="AN323">
            <v>-3400.6000000000004</v>
          </cell>
          <cell r="AP323">
            <v>1182622.4659999998</v>
          </cell>
        </row>
        <row r="324">
          <cell r="A324" t="str">
            <v xml:space="preserve">332.00 0319         </v>
          </cell>
          <cell r="B324">
            <v>319</v>
          </cell>
          <cell r="C324" t="str">
            <v>ProdTrans</v>
          </cell>
          <cell r="D324" t="str">
            <v xml:space="preserve">332.00 0319         </v>
          </cell>
          <cell r="E324">
            <v>332</v>
          </cell>
          <cell r="F324" t="str">
            <v>Reservoirs, Dams and Waterways</v>
          </cell>
          <cell r="H324">
            <v>26162163.710000001</v>
          </cell>
          <cell r="J324">
            <v>-34205.469999999994</v>
          </cell>
          <cell r="L324">
            <v>26127958.240000002</v>
          </cell>
          <cell r="N324">
            <v>-35054.78</v>
          </cell>
          <cell r="P324">
            <v>26092903.460000001</v>
          </cell>
          <cell r="R324">
            <v>6116126</v>
          </cell>
          <cell r="T324">
            <v>2.8777293805626458</v>
          </cell>
          <cell r="V324">
            <v>752384</v>
          </cell>
          <cell r="X324">
            <v>-34205.469999999994</v>
          </cell>
          <cell r="Z324">
            <v>-40</v>
          </cell>
          <cell r="AB324">
            <v>-13682.187999999998</v>
          </cell>
          <cell r="AD324">
            <v>6820622.3420000002</v>
          </cell>
          <cell r="AF324">
            <v>2.8777293805626458</v>
          </cell>
          <cell r="AH324">
            <v>751388</v>
          </cell>
          <cell r="AJ324">
            <v>-35054.78</v>
          </cell>
          <cell r="AL324">
            <v>-40</v>
          </cell>
          <cell r="AN324">
            <v>-14021.912</v>
          </cell>
          <cell r="AP324">
            <v>7522933.6500000004</v>
          </cell>
        </row>
        <row r="325">
          <cell r="A325" t="str">
            <v xml:space="preserve">333.00 0319         </v>
          </cell>
          <cell r="B325">
            <v>319</v>
          </cell>
          <cell r="C325" t="str">
            <v>ProdTrans</v>
          </cell>
          <cell r="D325" t="str">
            <v xml:space="preserve">333.00 0319         </v>
          </cell>
          <cell r="E325">
            <v>333</v>
          </cell>
          <cell r="F325" t="str">
            <v>Waterwheels, Turbines and Generators</v>
          </cell>
          <cell r="H325">
            <v>3898861.56</v>
          </cell>
          <cell r="J325">
            <v>-11654.239999999996</v>
          </cell>
          <cell r="L325">
            <v>3887207.32</v>
          </cell>
          <cell r="N325">
            <v>-11973.989999999998</v>
          </cell>
          <cell r="P325">
            <v>3875233.3299999996</v>
          </cell>
          <cell r="R325">
            <v>916508</v>
          </cell>
          <cell r="T325">
            <v>2.4463134205680439</v>
          </cell>
          <cell r="V325">
            <v>95236</v>
          </cell>
          <cell r="X325">
            <v>-11654.239999999996</v>
          </cell>
          <cell r="Z325">
            <v>-40</v>
          </cell>
          <cell r="AB325">
            <v>-4661.695999999999</v>
          </cell>
          <cell r="AD325">
            <v>995428.06400000001</v>
          </cell>
          <cell r="AF325">
            <v>2.4463134205680439</v>
          </cell>
          <cell r="AH325">
            <v>94947</v>
          </cell>
          <cell r="AJ325">
            <v>-11973.989999999998</v>
          </cell>
          <cell r="AL325">
            <v>-40</v>
          </cell>
          <cell r="AN325">
            <v>-4789.5959999999995</v>
          </cell>
          <cell r="AP325">
            <v>1073611.4780000001</v>
          </cell>
        </row>
        <row r="326">
          <cell r="A326" t="str">
            <v xml:space="preserve">334.00 0319         </v>
          </cell>
          <cell r="B326">
            <v>319</v>
          </cell>
          <cell r="C326" t="str">
            <v>ProdTrans</v>
          </cell>
          <cell r="D326" t="str">
            <v xml:space="preserve">334.00 0319         </v>
          </cell>
          <cell r="E326">
            <v>334</v>
          </cell>
          <cell r="F326" t="str">
            <v>Accessory Electric Equipment</v>
          </cell>
          <cell r="H326">
            <v>2177999.46</v>
          </cell>
          <cell r="J326">
            <v>-16466.739999999998</v>
          </cell>
          <cell r="L326">
            <v>2161532.7199999997</v>
          </cell>
          <cell r="N326">
            <v>-17141.849999999999</v>
          </cell>
          <cell r="P326">
            <v>2144390.8699999996</v>
          </cell>
          <cell r="R326">
            <v>573906</v>
          </cell>
          <cell r="T326">
            <v>2.9371080753471248</v>
          </cell>
          <cell r="V326">
            <v>63728</v>
          </cell>
          <cell r="X326">
            <v>-16466.739999999998</v>
          </cell>
          <cell r="Z326">
            <v>-20</v>
          </cell>
          <cell r="AB326">
            <v>-3293.3479999999995</v>
          </cell>
          <cell r="AD326">
            <v>617873.91200000001</v>
          </cell>
          <cell r="AF326">
            <v>2.9371080753471248</v>
          </cell>
          <cell r="AH326">
            <v>63235</v>
          </cell>
          <cell r="AJ326">
            <v>-17141.849999999999</v>
          </cell>
          <cell r="AL326">
            <v>-20</v>
          </cell>
          <cell r="AN326">
            <v>-3428.37</v>
          </cell>
          <cell r="AP326">
            <v>660538.69200000004</v>
          </cell>
        </row>
        <row r="327">
          <cell r="A327" t="str">
            <v xml:space="preserve">335.00 0319         </v>
          </cell>
          <cell r="B327">
            <v>319</v>
          </cell>
          <cell r="C327" t="str">
            <v>ProdTrans</v>
          </cell>
          <cell r="D327" t="str">
            <v xml:space="preserve">335.00 0319         </v>
          </cell>
          <cell r="E327">
            <v>335</v>
          </cell>
          <cell r="F327" t="str">
            <v>Miscellaneous Power Plant Equipment</v>
          </cell>
          <cell r="H327">
            <v>19027.060000000001</v>
          </cell>
          <cell r="J327">
            <v>-111.12</v>
          </cell>
          <cell r="L327">
            <v>18915.940000000002</v>
          </cell>
          <cell r="N327">
            <v>-111.85</v>
          </cell>
          <cell r="P327">
            <v>18804.090000000004</v>
          </cell>
          <cell r="R327">
            <v>4930</v>
          </cell>
          <cell r="T327">
            <v>3.3746786111314298</v>
          </cell>
          <cell r="V327">
            <v>640</v>
          </cell>
          <cell r="X327">
            <v>-111.12</v>
          </cell>
          <cell r="Z327">
            <v>-10</v>
          </cell>
          <cell r="AB327">
            <v>-11.112</v>
          </cell>
          <cell r="AD327">
            <v>5447.768</v>
          </cell>
          <cell r="AF327">
            <v>3.3746786111314298</v>
          </cell>
          <cell r="AH327">
            <v>636</v>
          </cell>
          <cell r="AJ327">
            <v>-111.85</v>
          </cell>
          <cell r="AL327">
            <v>-10</v>
          </cell>
          <cell r="AN327">
            <v>-11.185</v>
          </cell>
          <cell r="AP327">
            <v>5960.7329999999993</v>
          </cell>
        </row>
        <row r="328">
          <cell r="A328" t="str">
            <v xml:space="preserve">336.00 0319         </v>
          </cell>
          <cell r="B328">
            <v>319</v>
          </cell>
          <cell r="C328" t="str">
            <v>ProdTrans</v>
          </cell>
          <cell r="D328" t="str">
            <v xml:space="preserve">336.00 0319         </v>
          </cell>
          <cell r="E328">
            <v>336</v>
          </cell>
          <cell r="F328" t="str">
            <v>Roads, Railroads and Bridges</v>
          </cell>
          <cell r="H328">
            <v>292057.63</v>
          </cell>
          <cell r="J328">
            <v>-679.28000000000009</v>
          </cell>
          <cell r="L328">
            <v>291378.34999999998</v>
          </cell>
          <cell r="N328">
            <v>-689.53</v>
          </cell>
          <cell r="P328">
            <v>290688.81999999995</v>
          </cell>
          <cell r="R328">
            <v>87318</v>
          </cell>
          <cell r="T328">
            <v>2.3404806137303198</v>
          </cell>
          <cell r="V328">
            <v>6828</v>
          </cell>
          <cell r="X328">
            <v>-679.28000000000009</v>
          </cell>
          <cell r="Z328">
            <v>-40</v>
          </cell>
          <cell r="AB328">
            <v>-271.71200000000005</v>
          </cell>
          <cell r="AD328">
            <v>93195.008000000002</v>
          </cell>
          <cell r="AF328">
            <v>2.3404806137303198</v>
          </cell>
          <cell r="AH328">
            <v>6812</v>
          </cell>
          <cell r="AJ328">
            <v>-689.53</v>
          </cell>
          <cell r="AL328">
            <v>-40</v>
          </cell>
          <cell r="AN328">
            <v>-275.81199999999995</v>
          </cell>
          <cell r="AP328">
            <v>99041.665999999997</v>
          </cell>
        </row>
        <row r="329">
          <cell r="A329">
            <v>0</v>
          </cell>
          <cell r="F329" t="str">
            <v>TOTAL PROSPECT # 1, 2 AND 4</v>
          </cell>
          <cell r="H329">
            <v>35867509.560000002</v>
          </cell>
          <cell r="J329">
            <v>-71497.159999999974</v>
          </cell>
          <cell r="L329">
            <v>35796012.399999999</v>
          </cell>
          <cell r="N329">
            <v>-73473.5</v>
          </cell>
          <cell r="P329">
            <v>35722538.899999999</v>
          </cell>
          <cell r="R329">
            <v>8746432</v>
          </cell>
          <cell r="V329">
            <v>1000183</v>
          </cell>
          <cell r="X329">
            <v>-71497.159999999974</v>
          </cell>
          <cell r="AB329">
            <v>-25272.179999999997</v>
          </cell>
          <cell r="AD329">
            <v>9649845.6599999983</v>
          </cell>
          <cell r="AH329">
            <v>998177</v>
          </cell>
          <cell r="AJ329">
            <v>-73473.5</v>
          </cell>
          <cell r="AN329">
            <v>-25927.475000000002</v>
          </cell>
          <cell r="AP329">
            <v>10548621.684999999</v>
          </cell>
        </row>
        <row r="330">
          <cell r="A330">
            <v>0</v>
          </cell>
        </row>
        <row r="331">
          <cell r="A331">
            <v>0</v>
          </cell>
          <cell r="F331" t="str">
            <v>PROSPECT #3</v>
          </cell>
        </row>
        <row r="332">
          <cell r="A332" t="str">
            <v xml:space="preserve">331.00 0320         </v>
          </cell>
          <cell r="B332">
            <v>320</v>
          </cell>
          <cell r="C332" t="str">
            <v>ProdTrans</v>
          </cell>
          <cell r="D332" t="str">
            <v xml:space="preserve">331.00 0320         </v>
          </cell>
          <cell r="E332">
            <v>331</v>
          </cell>
          <cell r="F332" t="str">
            <v>Structures and Improvements</v>
          </cell>
          <cell r="H332">
            <v>333844.78000000003</v>
          </cell>
          <cell r="J332">
            <v>-915.82</v>
          </cell>
          <cell r="L332">
            <v>332928.96000000002</v>
          </cell>
          <cell r="N332">
            <v>-929.54</v>
          </cell>
          <cell r="P332">
            <v>331999.42000000004</v>
          </cell>
          <cell r="R332">
            <v>219953</v>
          </cell>
          <cell r="T332">
            <v>3.6873975888980608</v>
          </cell>
          <cell r="V332">
            <v>12293</v>
          </cell>
          <cell r="X332">
            <v>-915.82</v>
          </cell>
          <cell r="Z332">
            <v>-40</v>
          </cell>
          <cell r="AB332">
            <v>-366.32800000000003</v>
          </cell>
          <cell r="AD332">
            <v>230963.85199999998</v>
          </cell>
          <cell r="AF332">
            <v>3.6873975888980608</v>
          </cell>
          <cell r="AH332">
            <v>12259</v>
          </cell>
          <cell r="AJ332">
            <v>-929.54</v>
          </cell>
          <cell r="AL332">
            <v>-40</v>
          </cell>
          <cell r="AN332">
            <v>-371.81599999999997</v>
          </cell>
          <cell r="AP332">
            <v>241921.49599999998</v>
          </cell>
        </row>
        <row r="333">
          <cell r="A333" t="str">
            <v xml:space="preserve">332.00 0320         </v>
          </cell>
          <cell r="B333">
            <v>320</v>
          </cell>
          <cell r="C333" t="str">
            <v>ProdTrans</v>
          </cell>
          <cell r="D333" t="str">
            <v xml:space="preserve">332.00 0320         </v>
          </cell>
          <cell r="E333">
            <v>332</v>
          </cell>
          <cell r="F333" t="str">
            <v>Reservoirs, Dams and Waterways</v>
          </cell>
          <cell r="H333">
            <v>4227698.95</v>
          </cell>
          <cell r="J333">
            <v>-8432.2999999999993</v>
          </cell>
          <cell r="L333">
            <v>4219266.6500000004</v>
          </cell>
          <cell r="N333">
            <v>-8621.7000000000007</v>
          </cell>
          <cell r="P333">
            <v>4210644.95</v>
          </cell>
          <cell r="R333">
            <v>3012197</v>
          </cell>
          <cell r="T333">
            <v>4.1672952092700637</v>
          </cell>
          <cell r="V333">
            <v>176005</v>
          </cell>
          <cell r="X333">
            <v>-8432.2999999999993</v>
          </cell>
          <cell r="Z333">
            <v>-40</v>
          </cell>
          <cell r="AB333">
            <v>-3372.92</v>
          </cell>
          <cell r="AD333">
            <v>3176396.7800000003</v>
          </cell>
          <cell r="AF333">
            <v>4.1672952092700637</v>
          </cell>
          <cell r="AH333">
            <v>175650</v>
          </cell>
          <cell r="AJ333">
            <v>-8621.7000000000007</v>
          </cell>
          <cell r="AL333">
            <v>-40</v>
          </cell>
          <cell r="AN333">
            <v>-3448.68</v>
          </cell>
          <cell r="AP333">
            <v>3339976.4</v>
          </cell>
        </row>
        <row r="334">
          <cell r="A334" t="str">
            <v xml:space="preserve">333.00 0320         </v>
          </cell>
          <cell r="B334">
            <v>320</v>
          </cell>
          <cell r="C334" t="str">
            <v>ProdTrans</v>
          </cell>
          <cell r="D334" t="str">
            <v xml:space="preserve">333.00 0320         </v>
          </cell>
          <cell r="E334">
            <v>333</v>
          </cell>
          <cell r="F334" t="str">
            <v>Waterwheels, Turbines and Generators</v>
          </cell>
          <cell r="H334">
            <v>1808818.99</v>
          </cell>
          <cell r="J334">
            <v>-4789.8100000000004</v>
          </cell>
          <cell r="L334">
            <v>1804029.18</v>
          </cell>
          <cell r="N334">
            <v>-5016.3700000000008</v>
          </cell>
          <cell r="P334">
            <v>1799012.8099999998</v>
          </cell>
          <cell r="R334">
            <v>1207312</v>
          </cell>
          <cell r="T334">
            <v>5.0006939149485348</v>
          </cell>
          <cell r="V334">
            <v>90334</v>
          </cell>
          <cell r="X334">
            <v>-4789.8100000000004</v>
          </cell>
          <cell r="Z334">
            <v>-40</v>
          </cell>
          <cell r="AB334">
            <v>-1915.9240000000002</v>
          </cell>
          <cell r="AD334">
            <v>1290940.2659999998</v>
          </cell>
          <cell r="AF334">
            <v>5.0006939149485348</v>
          </cell>
          <cell r="AH334">
            <v>90089</v>
          </cell>
          <cell r="AJ334">
            <v>-5016.3700000000008</v>
          </cell>
          <cell r="AL334">
            <v>-40</v>
          </cell>
          <cell r="AN334">
            <v>-2006.5480000000005</v>
          </cell>
          <cell r="AP334">
            <v>1374006.3479999998</v>
          </cell>
        </row>
        <row r="335">
          <cell r="A335" t="str">
            <v xml:space="preserve">334.00 0320         </v>
          </cell>
          <cell r="B335">
            <v>320</v>
          </cell>
          <cell r="C335" t="str">
            <v>ProdTrans</v>
          </cell>
          <cell r="D335" t="str">
            <v xml:space="preserve">334.00 0320         </v>
          </cell>
          <cell r="E335">
            <v>334</v>
          </cell>
          <cell r="F335" t="str">
            <v>Accessory Electric Equipment</v>
          </cell>
          <cell r="H335">
            <v>477082.18</v>
          </cell>
          <cell r="J335">
            <v>-4276.26</v>
          </cell>
          <cell r="L335">
            <v>472805.92</v>
          </cell>
          <cell r="N335">
            <v>-4342.25</v>
          </cell>
          <cell r="P335">
            <v>468463.67</v>
          </cell>
          <cell r="R335">
            <v>315765</v>
          </cell>
          <cell r="T335">
            <v>5.0352227957525528</v>
          </cell>
          <cell r="V335">
            <v>23914</v>
          </cell>
          <cell r="X335">
            <v>-4276.26</v>
          </cell>
          <cell r="Z335">
            <v>-20</v>
          </cell>
          <cell r="AB335">
            <v>-855.25200000000007</v>
          </cell>
          <cell r="AD335">
            <v>334547.48800000001</v>
          </cell>
          <cell r="AF335">
            <v>5.0352227957525528</v>
          </cell>
          <cell r="AH335">
            <v>23698</v>
          </cell>
          <cell r="AJ335">
            <v>-4342.25</v>
          </cell>
          <cell r="AL335">
            <v>-20</v>
          </cell>
          <cell r="AN335">
            <v>-868.45</v>
          </cell>
          <cell r="AP335">
            <v>353034.788</v>
          </cell>
        </row>
        <row r="336">
          <cell r="A336" t="str">
            <v xml:space="preserve">335.00 0320         </v>
          </cell>
          <cell r="B336">
            <v>320</v>
          </cell>
          <cell r="C336" t="str">
            <v>ProdTrans</v>
          </cell>
          <cell r="D336" t="str">
            <v xml:space="preserve">335.00 0320         </v>
          </cell>
          <cell r="E336">
            <v>335</v>
          </cell>
          <cell r="F336" t="str">
            <v>Miscellaneous Power Plant Equipment</v>
          </cell>
          <cell r="H336">
            <v>71749.509999999995</v>
          </cell>
          <cell r="J336">
            <v>-497.6</v>
          </cell>
          <cell r="L336">
            <v>71251.909999999989</v>
          </cell>
          <cell r="N336">
            <v>-499.94999999999993</v>
          </cell>
          <cell r="P336">
            <v>70751.959999999992</v>
          </cell>
          <cell r="R336">
            <v>50472</v>
          </cell>
          <cell r="T336">
            <v>4.6891780102507932</v>
          </cell>
          <cell r="V336">
            <v>3353</v>
          </cell>
          <cell r="X336">
            <v>-497.6</v>
          </cell>
          <cell r="Z336">
            <v>-10</v>
          </cell>
          <cell r="AB336">
            <v>-49.76</v>
          </cell>
          <cell r="AD336">
            <v>53277.64</v>
          </cell>
          <cell r="AF336">
            <v>4.6891780102507932</v>
          </cell>
          <cell r="AH336">
            <v>3329</v>
          </cell>
          <cell r="AJ336">
            <v>-499.94999999999993</v>
          </cell>
          <cell r="AL336">
            <v>-10</v>
          </cell>
          <cell r="AN336">
            <v>-49.99499999999999</v>
          </cell>
          <cell r="AP336">
            <v>56056.695</v>
          </cell>
        </row>
        <row r="337">
          <cell r="A337" t="str">
            <v xml:space="preserve">336.00 0320         </v>
          </cell>
          <cell r="B337">
            <v>320</v>
          </cell>
          <cell r="C337" t="str">
            <v>ProdTrans</v>
          </cell>
          <cell r="D337" t="str">
            <v xml:space="preserve">336.00 0320         </v>
          </cell>
          <cell r="E337">
            <v>336</v>
          </cell>
          <cell r="F337" t="str">
            <v>Roads, Railroads and Bridges</v>
          </cell>
          <cell r="H337">
            <v>59360.36</v>
          </cell>
          <cell r="J337">
            <v>-215.70999999999998</v>
          </cell>
          <cell r="L337">
            <v>59144.65</v>
          </cell>
          <cell r="N337">
            <v>-218.82999999999998</v>
          </cell>
          <cell r="P337">
            <v>58925.82</v>
          </cell>
          <cell r="R337">
            <v>46897</v>
          </cell>
          <cell r="T337">
            <v>3.068823713707761</v>
          </cell>
          <cell r="V337">
            <v>1818</v>
          </cell>
          <cell r="X337">
            <v>-215.70999999999998</v>
          </cell>
          <cell r="Z337">
            <v>-40</v>
          </cell>
          <cell r="AB337">
            <v>-86.283999999999992</v>
          </cell>
          <cell r="AD337">
            <v>48413.006000000001</v>
          </cell>
          <cell r="AF337">
            <v>3.068823713707761</v>
          </cell>
          <cell r="AH337">
            <v>1812</v>
          </cell>
          <cell r="AJ337">
            <v>-218.82999999999998</v>
          </cell>
          <cell r="AL337">
            <v>-40</v>
          </cell>
          <cell r="AN337">
            <v>-87.531999999999982</v>
          </cell>
          <cell r="AP337">
            <v>49918.644</v>
          </cell>
        </row>
        <row r="338">
          <cell r="A338">
            <v>0</v>
          </cell>
          <cell r="F338" t="str">
            <v>TOTAL PROSPECT #3</v>
          </cell>
          <cell r="H338">
            <v>6978554.7700000005</v>
          </cell>
          <cell r="J338">
            <v>-19127.5</v>
          </cell>
          <cell r="L338">
            <v>6959427.2700000005</v>
          </cell>
          <cell r="N338">
            <v>-19628.640000000003</v>
          </cell>
          <cell r="P338">
            <v>6939798.6299999999</v>
          </cell>
          <cell r="R338">
            <v>4852596</v>
          </cell>
          <cell r="V338">
            <v>307717</v>
          </cell>
          <cell r="X338">
            <v>-19127.5</v>
          </cell>
          <cell r="AB338">
            <v>-6646.4680000000008</v>
          </cell>
          <cell r="AD338">
            <v>5134539.0319999997</v>
          </cell>
          <cell r="AH338">
            <v>306837</v>
          </cell>
          <cell r="AJ338">
            <v>-19628.640000000003</v>
          </cell>
          <cell r="AN338">
            <v>-6833.0209999999997</v>
          </cell>
          <cell r="AP338">
            <v>5414914.3709999993</v>
          </cell>
        </row>
        <row r="339">
          <cell r="A339">
            <v>0</v>
          </cell>
        </row>
        <row r="340">
          <cell r="A340">
            <v>0</v>
          </cell>
          <cell r="F340" t="str">
            <v>SANTA CLARA</v>
          </cell>
        </row>
        <row r="341">
          <cell r="A341" t="str">
            <v xml:space="preserve">331.00 0321         </v>
          </cell>
          <cell r="B341">
            <v>321</v>
          </cell>
          <cell r="C341" t="str">
            <v>ProdTrans</v>
          </cell>
          <cell r="D341" t="str">
            <v xml:space="preserve">331.00 0321         </v>
          </cell>
          <cell r="E341">
            <v>331</v>
          </cell>
          <cell r="F341" t="str">
            <v>Structures and Improvements</v>
          </cell>
          <cell r="H341">
            <v>179622.92</v>
          </cell>
          <cell r="J341">
            <v>-496.43999999999994</v>
          </cell>
          <cell r="L341">
            <v>179126.48</v>
          </cell>
          <cell r="N341">
            <v>-503.50999999999993</v>
          </cell>
          <cell r="P341">
            <v>178622.97</v>
          </cell>
          <cell r="R341">
            <v>107595</v>
          </cell>
          <cell r="T341">
            <v>3.2366747397230333</v>
          </cell>
          <cell r="V341">
            <v>5806</v>
          </cell>
          <cell r="X341">
            <v>-496.43999999999994</v>
          </cell>
          <cell r="Z341">
            <v>-40</v>
          </cell>
          <cell r="AB341">
            <v>-198.57599999999999</v>
          </cell>
          <cell r="AD341">
            <v>112705.984</v>
          </cell>
          <cell r="AF341">
            <v>3.2366747397230333</v>
          </cell>
          <cell r="AH341">
            <v>5790</v>
          </cell>
          <cell r="AJ341">
            <v>-503.50999999999993</v>
          </cell>
          <cell r="AL341">
            <v>-40</v>
          </cell>
          <cell r="AN341">
            <v>-201.40399999999997</v>
          </cell>
          <cell r="AP341">
            <v>117791.07</v>
          </cell>
        </row>
        <row r="342">
          <cell r="A342" t="str">
            <v xml:space="preserve">332.00 0321         </v>
          </cell>
          <cell r="B342">
            <v>321</v>
          </cell>
          <cell r="C342" t="str">
            <v>ProdTrans</v>
          </cell>
          <cell r="D342" t="str">
            <v xml:space="preserve">332.00 0321         </v>
          </cell>
          <cell r="E342">
            <v>332</v>
          </cell>
          <cell r="F342" t="str">
            <v>Reservoirs, Dams and Waterways</v>
          </cell>
          <cell r="H342">
            <v>1139630.56</v>
          </cell>
          <cell r="J342">
            <v>-2897.5699999999993</v>
          </cell>
          <cell r="L342">
            <v>1136732.99</v>
          </cell>
          <cell r="N342">
            <v>-2958.56</v>
          </cell>
          <cell r="P342">
            <v>1133774.43</v>
          </cell>
          <cell r="R342">
            <v>693752</v>
          </cell>
          <cell r="T342">
            <v>3.1537986664156676</v>
          </cell>
          <cell r="V342">
            <v>35896</v>
          </cell>
          <cell r="X342">
            <v>-2897.5699999999993</v>
          </cell>
          <cell r="Z342">
            <v>-40</v>
          </cell>
          <cell r="AB342">
            <v>-1159.0279999999998</v>
          </cell>
          <cell r="AD342">
            <v>725591.402</v>
          </cell>
          <cell r="AF342">
            <v>3.1537986664156676</v>
          </cell>
          <cell r="AH342">
            <v>35804</v>
          </cell>
          <cell r="AJ342">
            <v>-2958.56</v>
          </cell>
          <cell r="AL342">
            <v>-40</v>
          </cell>
          <cell r="AN342">
            <v>-1183.424</v>
          </cell>
          <cell r="AP342">
            <v>757253.41799999995</v>
          </cell>
        </row>
        <row r="343">
          <cell r="A343" t="str">
            <v xml:space="preserve">333.00 0321         </v>
          </cell>
          <cell r="B343">
            <v>321</v>
          </cell>
          <cell r="C343" t="str">
            <v>ProdTrans</v>
          </cell>
          <cell r="D343" t="str">
            <v xml:space="preserve">333.00 0321         </v>
          </cell>
          <cell r="E343">
            <v>333</v>
          </cell>
          <cell r="F343" t="str">
            <v>Waterwheels, Turbines and Generators</v>
          </cell>
          <cell r="H343">
            <v>464354.77</v>
          </cell>
          <cell r="J343">
            <v>-1726.46</v>
          </cell>
          <cell r="L343">
            <v>462628.31</v>
          </cell>
          <cell r="N343">
            <v>-1785.4800000000002</v>
          </cell>
          <cell r="P343">
            <v>460842.83</v>
          </cell>
          <cell r="R343">
            <v>293532</v>
          </cell>
          <cell r="T343">
            <v>3.7982586229006743</v>
          </cell>
          <cell r="V343">
            <v>17605</v>
          </cell>
          <cell r="X343">
            <v>-1726.46</v>
          </cell>
          <cell r="Z343">
            <v>-40</v>
          </cell>
          <cell r="AB343">
            <v>-690.58399999999995</v>
          </cell>
          <cell r="AD343">
            <v>308719.95600000001</v>
          </cell>
          <cell r="AF343">
            <v>3.7982586229006743</v>
          </cell>
          <cell r="AH343">
            <v>17538</v>
          </cell>
          <cell r="AJ343">
            <v>-1785.4800000000002</v>
          </cell>
          <cell r="AL343">
            <v>-40</v>
          </cell>
          <cell r="AN343">
            <v>-714.19200000000012</v>
          </cell>
          <cell r="AP343">
            <v>323758.28400000004</v>
          </cell>
        </row>
        <row r="344">
          <cell r="A344" t="str">
            <v xml:space="preserve">334.00 0321         </v>
          </cell>
          <cell r="B344">
            <v>321</v>
          </cell>
          <cell r="C344" t="str">
            <v>ProdTrans</v>
          </cell>
          <cell r="D344" t="str">
            <v xml:space="preserve">334.00 0321         </v>
          </cell>
          <cell r="E344">
            <v>334</v>
          </cell>
          <cell r="F344" t="str">
            <v>Accessory Electric Equipment</v>
          </cell>
          <cell r="H344">
            <v>692175.17</v>
          </cell>
          <cell r="J344">
            <v>-5786.5499999999993</v>
          </cell>
          <cell r="L344">
            <v>686388.62</v>
          </cell>
          <cell r="N344">
            <v>-5922.0099999999993</v>
          </cell>
          <cell r="P344">
            <v>680466.61</v>
          </cell>
          <cell r="R344">
            <v>386516</v>
          </cell>
          <cell r="T344">
            <v>4.5368111393682522</v>
          </cell>
          <cell r="V344">
            <v>31271</v>
          </cell>
          <cell r="X344">
            <v>-5786.5499999999993</v>
          </cell>
          <cell r="Z344">
            <v>-20</v>
          </cell>
          <cell r="AB344">
            <v>-1157.31</v>
          </cell>
          <cell r="AD344">
            <v>410843.14</v>
          </cell>
          <cell r="AF344">
            <v>4.5368111393682522</v>
          </cell>
          <cell r="AH344">
            <v>31006</v>
          </cell>
          <cell r="AJ344">
            <v>-5922.0099999999993</v>
          </cell>
          <cell r="AL344">
            <v>-20</v>
          </cell>
          <cell r="AN344">
            <v>-1184.4019999999998</v>
          </cell>
          <cell r="AP344">
            <v>434742.728</v>
          </cell>
        </row>
        <row r="345">
          <cell r="A345" t="str">
            <v xml:space="preserve">335.00 0321         </v>
          </cell>
          <cell r="B345">
            <v>321</v>
          </cell>
          <cell r="C345" t="str">
            <v>ProdTrans</v>
          </cell>
          <cell r="D345" t="str">
            <v xml:space="preserve">335.00 0321         </v>
          </cell>
          <cell r="E345">
            <v>335</v>
          </cell>
          <cell r="F345" t="str">
            <v>Miscellaneous Power Plant Equipment</v>
          </cell>
          <cell r="H345">
            <v>7952.48</v>
          </cell>
          <cell r="J345">
            <v>-65.81</v>
          </cell>
          <cell r="L345">
            <v>7886.6699999999992</v>
          </cell>
          <cell r="N345">
            <v>-66.02</v>
          </cell>
          <cell r="P345">
            <v>7820.6499999999987</v>
          </cell>
          <cell r="R345">
            <v>5558</v>
          </cell>
          <cell r="T345">
            <v>3.5502650046621191</v>
          </cell>
          <cell r="V345">
            <v>281</v>
          </cell>
          <cell r="X345">
            <v>-65.81</v>
          </cell>
          <cell r="Z345">
            <v>-10</v>
          </cell>
          <cell r="AB345">
            <v>-6.5810000000000004</v>
          </cell>
          <cell r="AD345">
            <v>5766.6089999999995</v>
          </cell>
          <cell r="AF345">
            <v>3.5502650046621191</v>
          </cell>
          <cell r="AH345">
            <v>279</v>
          </cell>
          <cell r="AJ345">
            <v>-66.02</v>
          </cell>
          <cell r="AL345">
            <v>-10</v>
          </cell>
          <cell r="AN345">
            <v>-6.6019999999999994</v>
          </cell>
          <cell r="AP345">
            <v>5972.9869999999992</v>
          </cell>
        </row>
        <row r="346">
          <cell r="A346" t="str">
            <v xml:space="preserve">336.00 0321         </v>
          </cell>
          <cell r="B346">
            <v>321</v>
          </cell>
          <cell r="C346" t="str">
            <v>ProdTrans</v>
          </cell>
          <cell r="D346" t="str">
            <v xml:space="preserve">336.00 0321         </v>
          </cell>
          <cell r="E346">
            <v>336</v>
          </cell>
          <cell r="F346" t="str">
            <v>Roads, Railroads and Bridges</v>
          </cell>
          <cell r="H346">
            <v>2720.37</v>
          </cell>
          <cell r="J346">
            <v>-18.16</v>
          </cell>
          <cell r="L346">
            <v>2702.21</v>
          </cell>
          <cell r="N346">
            <v>-18.439999999999998</v>
          </cell>
          <cell r="P346">
            <v>2683.77</v>
          </cell>
          <cell r="R346">
            <v>2341</v>
          </cell>
          <cell r="T346">
            <v>2.2122358127674295</v>
          </cell>
          <cell r="V346">
            <v>60</v>
          </cell>
          <cell r="X346">
            <v>-18.16</v>
          </cell>
          <cell r="Z346">
            <v>-40</v>
          </cell>
          <cell r="AB346">
            <v>-7.2639999999999993</v>
          </cell>
          <cell r="AD346">
            <v>2375.576</v>
          </cell>
          <cell r="AF346">
            <v>2.2122358127674295</v>
          </cell>
          <cell r="AH346">
            <v>60</v>
          </cell>
          <cell r="AJ346">
            <v>-18.439999999999998</v>
          </cell>
          <cell r="AL346">
            <v>-40</v>
          </cell>
          <cell r="AN346">
            <v>-7.3759999999999994</v>
          </cell>
          <cell r="AP346">
            <v>2409.7599999999998</v>
          </cell>
        </row>
        <row r="347">
          <cell r="A347">
            <v>0</v>
          </cell>
          <cell r="F347" t="str">
            <v>TOTAL SANTA CLARA</v>
          </cell>
          <cell r="H347">
            <v>2486456.27</v>
          </cell>
          <cell r="J347">
            <v>-10990.989999999998</v>
          </cell>
          <cell r="L347">
            <v>2475465.2799999998</v>
          </cell>
          <cell r="N347">
            <v>-11254.02</v>
          </cell>
          <cell r="P347">
            <v>2464211.2599999998</v>
          </cell>
          <cell r="R347">
            <v>1489294</v>
          </cell>
          <cell r="V347">
            <v>90919</v>
          </cell>
          <cell r="X347">
            <v>-10990.989999999998</v>
          </cell>
          <cell r="AB347">
            <v>-3219.3429999999998</v>
          </cell>
          <cell r="AD347">
            <v>1566002.6669999997</v>
          </cell>
          <cell r="AH347">
            <v>90477</v>
          </cell>
          <cell r="AJ347">
            <v>-11254.02</v>
          </cell>
          <cell r="AN347">
            <v>-3297.3999999999996</v>
          </cell>
          <cell r="AP347">
            <v>1641928.247</v>
          </cell>
        </row>
        <row r="348">
          <cell r="A348">
            <v>0</v>
          </cell>
        </row>
        <row r="349">
          <cell r="A349">
            <v>0</v>
          </cell>
          <cell r="F349" t="str">
            <v>STAIRS</v>
          </cell>
        </row>
        <row r="350">
          <cell r="A350" t="str">
            <v xml:space="preserve">331.00 0323         </v>
          </cell>
          <cell r="B350">
            <v>323</v>
          </cell>
          <cell r="C350" t="str">
            <v>ProdTrans</v>
          </cell>
          <cell r="D350" t="str">
            <v xml:space="preserve">331.00 0323         </v>
          </cell>
          <cell r="E350">
            <v>331</v>
          </cell>
          <cell r="F350" t="str">
            <v>Structures and Improvements</v>
          </cell>
          <cell r="H350">
            <v>181021.2</v>
          </cell>
          <cell r="J350">
            <v>-663.03000000000009</v>
          </cell>
          <cell r="L350">
            <v>180358.17</v>
          </cell>
          <cell r="N350">
            <v>-670.69999999999982</v>
          </cell>
          <cell r="P350">
            <v>179687.47</v>
          </cell>
          <cell r="R350">
            <v>107359</v>
          </cell>
          <cell r="T350">
            <v>2.3822959785597555</v>
          </cell>
          <cell r="V350">
            <v>4305</v>
          </cell>
          <cell r="X350">
            <v>-663.03000000000009</v>
          </cell>
          <cell r="Z350">
            <v>-40</v>
          </cell>
          <cell r="AB350">
            <v>-265.21200000000005</v>
          </cell>
          <cell r="AD350">
            <v>110735.758</v>
          </cell>
          <cell r="AF350">
            <v>2.3822959785597555</v>
          </cell>
          <cell r="AH350">
            <v>4289</v>
          </cell>
          <cell r="AJ350">
            <v>-670.69999999999982</v>
          </cell>
          <cell r="AL350">
            <v>-40</v>
          </cell>
          <cell r="AN350">
            <v>-268.27999999999992</v>
          </cell>
          <cell r="AP350">
            <v>114085.77800000001</v>
          </cell>
        </row>
        <row r="351">
          <cell r="A351" t="str">
            <v xml:space="preserve">332.00 0323         </v>
          </cell>
          <cell r="B351">
            <v>323</v>
          </cell>
          <cell r="C351" t="str">
            <v>ProdTrans</v>
          </cell>
          <cell r="D351" t="str">
            <v xml:space="preserve">332.00 0323         </v>
          </cell>
          <cell r="E351">
            <v>332</v>
          </cell>
          <cell r="F351" t="str">
            <v>Reservoirs, Dams and Waterways</v>
          </cell>
          <cell r="H351">
            <v>741496.91</v>
          </cell>
          <cell r="J351">
            <v>-2020.9699999999998</v>
          </cell>
          <cell r="L351">
            <v>739475.94000000006</v>
          </cell>
          <cell r="N351">
            <v>-2052.3200000000002</v>
          </cell>
          <cell r="P351">
            <v>737423.62000000011</v>
          </cell>
          <cell r="R351">
            <v>286792</v>
          </cell>
          <cell r="T351">
            <v>2.1093229467580783</v>
          </cell>
          <cell r="V351">
            <v>15619</v>
          </cell>
          <cell r="X351">
            <v>-2020.9699999999998</v>
          </cell>
          <cell r="Z351">
            <v>-40</v>
          </cell>
          <cell r="AB351">
            <v>-808.38799999999992</v>
          </cell>
          <cell r="AD351">
            <v>299581.64200000005</v>
          </cell>
          <cell r="AF351">
            <v>2.1093229467580783</v>
          </cell>
          <cell r="AH351">
            <v>15576</v>
          </cell>
          <cell r="AJ351">
            <v>-2052.3200000000002</v>
          </cell>
          <cell r="AL351">
            <v>-40</v>
          </cell>
          <cell r="AN351">
            <v>-820.928</v>
          </cell>
          <cell r="AP351">
            <v>312284.39400000003</v>
          </cell>
        </row>
        <row r="352">
          <cell r="A352" t="str">
            <v xml:space="preserve">333.00 0323         </v>
          </cell>
          <cell r="B352">
            <v>323</v>
          </cell>
          <cell r="C352" t="str">
            <v>ProdTrans</v>
          </cell>
          <cell r="D352" t="str">
            <v xml:space="preserve">333.00 0323         </v>
          </cell>
          <cell r="E352">
            <v>333</v>
          </cell>
          <cell r="F352" t="str">
            <v>Waterwheels, Turbines and Generators</v>
          </cell>
          <cell r="H352">
            <v>518170.82</v>
          </cell>
          <cell r="J352">
            <v>-1869.77</v>
          </cell>
          <cell r="L352">
            <v>516301.05</v>
          </cell>
          <cell r="N352">
            <v>-1934.5</v>
          </cell>
          <cell r="P352">
            <v>514366.55</v>
          </cell>
          <cell r="R352">
            <v>289650</v>
          </cell>
          <cell r="T352">
            <v>3.0713541951553065</v>
          </cell>
          <cell r="V352">
            <v>15886</v>
          </cell>
          <cell r="X352">
            <v>-1869.77</v>
          </cell>
          <cell r="Z352">
            <v>-40</v>
          </cell>
          <cell r="AB352">
            <v>-747.90800000000002</v>
          </cell>
          <cell r="AD352">
            <v>302918.32199999999</v>
          </cell>
          <cell r="AF352">
            <v>3.0713541951553065</v>
          </cell>
          <cell r="AH352">
            <v>15828</v>
          </cell>
          <cell r="AJ352">
            <v>-1934.5</v>
          </cell>
          <cell r="AL352">
            <v>-40</v>
          </cell>
          <cell r="AN352">
            <v>-773.8</v>
          </cell>
          <cell r="AP352">
            <v>316038.022</v>
          </cell>
        </row>
        <row r="353">
          <cell r="A353" t="str">
            <v xml:space="preserve">334.00 0323         </v>
          </cell>
          <cell r="B353">
            <v>323</v>
          </cell>
          <cell r="C353" t="str">
            <v>ProdTrans</v>
          </cell>
          <cell r="D353" t="str">
            <v xml:space="preserve">334.00 0323         </v>
          </cell>
          <cell r="E353">
            <v>334</v>
          </cell>
          <cell r="F353" t="str">
            <v>Accessory Electric Equipment</v>
          </cell>
          <cell r="H353">
            <v>178031.46</v>
          </cell>
          <cell r="J353">
            <v>-1714.6499999999996</v>
          </cell>
          <cell r="L353">
            <v>176316.81</v>
          </cell>
          <cell r="N353">
            <v>-1740.6399999999999</v>
          </cell>
          <cell r="P353">
            <v>174576.16999999998</v>
          </cell>
          <cell r="R353">
            <v>95941</v>
          </cell>
          <cell r="T353">
            <v>3.0653727802892528</v>
          </cell>
          <cell r="V353">
            <v>5431</v>
          </cell>
          <cell r="X353">
            <v>-1714.6499999999996</v>
          </cell>
          <cell r="Z353">
            <v>-20</v>
          </cell>
          <cell r="AB353">
            <v>-342.92999999999995</v>
          </cell>
          <cell r="AD353">
            <v>99314.420000000013</v>
          </cell>
          <cell r="AF353">
            <v>3.0653727802892528</v>
          </cell>
          <cell r="AH353">
            <v>5378</v>
          </cell>
          <cell r="AJ353">
            <v>-1740.6399999999999</v>
          </cell>
          <cell r="AL353">
            <v>-20</v>
          </cell>
          <cell r="AN353">
            <v>-348.12799999999993</v>
          </cell>
          <cell r="AP353">
            <v>102603.65200000002</v>
          </cell>
        </row>
        <row r="354">
          <cell r="A354" t="str">
            <v xml:space="preserve">336.00 0323         </v>
          </cell>
          <cell r="B354">
            <v>323</v>
          </cell>
          <cell r="C354" t="str">
            <v>ProdTrans</v>
          </cell>
          <cell r="D354" t="str">
            <v xml:space="preserve">336.00 0323         </v>
          </cell>
          <cell r="E354">
            <v>336</v>
          </cell>
          <cell r="F354" t="str">
            <v>Roads, Railroads and Bridges</v>
          </cell>
          <cell r="H354">
            <v>5509.26</v>
          </cell>
          <cell r="J354">
            <v>-8.15</v>
          </cell>
          <cell r="L354">
            <v>5501.1100000000006</v>
          </cell>
          <cell r="N354">
            <v>-8.2799999999999994</v>
          </cell>
          <cell r="P354">
            <v>5492.8300000000008</v>
          </cell>
          <cell r="R354">
            <v>150</v>
          </cell>
          <cell r="T354">
            <v>6.78</v>
          </cell>
          <cell r="V354">
            <v>373</v>
          </cell>
          <cell r="X354">
            <v>-8.15</v>
          </cell>
          <cell r="Z354">
            <v>-40</v>
          </cell>
          <cell r="AB354">
            <v>-3.26</v>
          </cell>
          <cell r="AD354">
            <v>511.59000000000003</v>
          </cell>
          <cell r="AF354">
            <v>6.78</v>
          </cell>
          <cell r="AH354">
            <v>373</v>
          </cell>
          <cell r="AJ354">
            <v>-8.2799999999999994</v>
          </cell>
          <cell r="AL354">
            <v>-40</v>
          </cell>
          <cell r="AN354">
            <v>-3.3119999999999998</v>
          </cell>
          <cell r="AP354">
            <v>872.99800000000005</v>
          </cell>
        </row>
        <row r="355">
          <cell r="A355">
            <v>0</v>
          </cell>
          <cell r="F355" t="str">
            <v>TOTAL STAIRS</v>
          </cell>
          <cell r="H355">
            <v>1624229.6500000001</v>
          </cell>
          <cell r="J355">
            <v>-6276.57</v>
          </cell>
          <cell r="L355">
            <v>1617953.0800000003</v>
          </cell>
          <cell r="N355">
            <v>-6406.44</v>
          </cell>
          <cell r="P355">
            <v>1611546.6400000001</v>
          </cell>
          <cell r="R355">
            <v>779892</v>
          </cell>
          <cell r="V355">
            <v>41614</v>
          </cell>
          <cell r="X355">
            <v>-6276.57</v>
          </cell>
          <cell r="AB355">
            <v>-2167.6979999999999</v>
          </cell>
          <cell r="AD355">
            <v>813061.73200000008</v>
          </cell>
          <cell r="AH355">
            <v>41444</v>
          </cell>
          <cell r="AJ355">
            <v>-6406.44</v>
          </cell>
          <cell r="AN355">
            <v>-2214.4479999999994</v>
          </cell>
          <cell r="AP355">
            <v>845884.84400000004</v>
          </cell>
        </row>
        <row r="356">
          <cell r="A356">
            <v>0</v>
          </cell>
        </row>
        <row r="357">
          <cell r="A357">
            <v>0</v>
          </cell>
          <cell r="F357" t="str">
            <v>SWIFT</v>
          </cell>
        </row>
        <row r="358">
          <cell r="A358" t="str">
            <v xml:space="preserve">330.20 0324         </v>
          </cell>
          <cell r="B358">
            <v>324</v>
          </cell>
          <cell r="C358" t="str">
            <v>ProdTrans</v>
          </cell>
          <cell r="D358" t="str">
            <v xml:space="preserve">330.20 0324         </v>
          </cell>
          <cell r="E358">
            <v>330.2</v>
          </cell>
          <cell r="F358" t="str">
            <v>Land Rights</v>
          </cell>
          <cell r="H358">
            <v>6277412.5899999999</v>
          </cell>
          <cell r="J358">
            <v>0</v>
          </cell>
          <cell r="L358">
            <v>6277412.5899999999</v>
          </cell>
          <cell r="N358">
            <v>0</v>
          </cell>
          <cell r="P358">
            <v>6277412.5899999999</v>
          </cell>
          <cell r="R358">
            <v>3814009</v>
          </cell>
          <cell r="T358">
            <v>1.0719837933237786</v>
          </cell>
          <cell r="V358">
            <v>67293</v>
          </cell>
          <cell r="X358">
            <v>0</v>
          </cell>
          <cell r="Z358">
            <v>0</v>
          </cell>
          <cell r="AB358">
            <v>0</v>
          </cell>
          <cell r="AD358">
            <v>3881302</v>
          </cell>
          <cell r="AF358">
            <v>1.0719837933237786</v>
          </cell>
          <cell r="AH358">
            <v>67293</v>
          </cell>
          <cell r="AJ358">
            <v>0</v>
          </cell>
          <cell r="AL358">
            <v>0</v>
          </cell>
          <cell r="AN358">
            <v>0</v>
          </cell>
          <cell r="AP358">
            <v>3948595</v>
          </cell>
        </row>
        <row r="359">
          <cell r="A359" t="str">
            <v xml:space="preserve">330.50 0324         </v>
          </cell>
          <cell r="B359">
            <v>324</v>
          </cell>
          <cell r="C359" t="str">
            <v>ProdTrans</v>
          </cell>
          <cell r="D359" t="str">
            <v xml:space="preserve">330.50 0324         </v>
          </cell>
          <cell r="E359">
            <v>330.5</v>
          </cell>
          <cell r="F359" t="str">
            <v>Fish/Wildlife</v>
          </cell>
          <cell r="H359">
            <v>97228.11</v>
          </cell>
          <cell r="J359">
            <v>0</v>
          </cell>
          <cell r="L359">
            <v>97228.11</v>
          </cell>
          <cell r="N359">
            <v>0</v>
          </cell>
          <cell r="P359">
            <v>97228.11</v>
          </cell>
          <cell r="R359">
            <v>58300</v>
          </cell>
          <cell r="T359">
            <v>1.0958263051795778</v>
          </cell>
          <cell r="V359">
            <v>1065</v>
          </cell>
          <cell r="X359">
            <v>0</v>
          </cell>
          <cell r="Z359">
            <v>0</v>
          </cell>
          <cell r="AB359">
            <v>0</v>
          </cell>
          <cell r="AD359">
            <v>59365</v>
          </cell>
          <cell r="AF359">
            <v>1.0958263051795778</v>
          </cell>
          <cell r="AH359">
            <v>1065</v>
          </cell>
          <cell r="AJ359">
            <v>0</v>
          </cell>
          <cell r="AL359">
            <v>0</v>
          </cell>
          <cell r="AN359">
            <v>0</v>
          </cell>
          <cell r="AP359">
            <v>60430</v>
          </cell>
        </row>
        <row r="360">
          <cell r="A360" t="str">
            <v xml:space="preserve">331.00 0324         </v>
          </cell>
          <cell r="B360">
            <v>324</v>
          </cell>
          <cell r="C360" t="str">
            <v>ProdTrans</v>
          </cell>
          <cell r="D360" t="str">
            <v xml:space="preserve">331.00 0324         </v>
          </cell>
          <cell r="E360">
            <v>331</v>
          </cell>
          <cell r="F360" t="str">
            <v>Structures and Improvements</v>
          </cell>
          <cell r="H360">
            <v>31933471.09</v>
          </cell>
          <cell r="J360">
            <v>-55503.16</v>
          </cell>
          <cell r="L360">
            <v>31877967.93</v>
          </cell>
          <cell r="N360">
            <v>-56360.459999999992</v>
          </cell>
          <cell r="P360">
            <v>31821607.469999999</v>
          </cell>
          <cell r="R360">
            <v>3459580</v>
          </cell>
          <cell r="T360">
            <v>1.4742686326654102</v>
          </cell>
          <cell r="V360">
            <v>470376</v>
          </cell>
          <cell r="X360">
            <v>-55503.16</v>
          </cell>
          <cell r="Z360">
            <v>-40</v>
          </cell>
          <cell r="AB360">
            <v>-22201.264000000003</v>
          </cell>
          <cell r="AD360">
            <v>3852251.5759999999</v>
          </cell>
          <cell r="AF360">
            <v>1.4742686326654102</v>
          </cell>
          <cell r="AH360">
            <v>469551</v>
          </cell>
          <cell r="AJ360">
            <v>-56360.459999999992</v>
          </cell>
          <cell r="AL360">
            <v>-40</v>
          </cell>
          <cell r="AN360">
            <v>-22544.183999999994</v>
          </cell>
          <cell r="AP360">
            <v>4242897.9319999991</v>
          </cell>
        </row>
        <row r="361">
          <cell r="A361" t="str">
            <v xml:space="preserve">332.00 0324         </v>
          </cell>
          <cell r="B361">
            <v>324</v>
          </cell>
          <cell r="C361" t="str">
            <v>ProdTrans</v>
          </cell>
          <cell r="D361" t="str">
            <v xml:space="preserve">332.00 0324         </v>
          </cell>
          <cell r="E361">
            <v>332</v>
          </cell>
          <cell r="F361" t="str">
            <v>Reservoirs, Dams and Waterways</v>
          </cell>
          <cell r="H361">
            <v>42715636.799999997</v>
          </cell>
          <cell r="J361">
            <v>-121444.45000000001</v>
          </cell>
          <cell r="L361">
            <v>42594192.349999994</v>
          </cell>
          <cell r="N361">
            <v>-123975.87000000001</v>
          </cell>
          <cell r="P361">
            <v>42470216.479999997</v>
          </cell>
          <cell r="R361">
            <v>23624104</v>
          </cell>
          <cell r="T361">
            <v>1.1749269405278118</v>
          </cell>
          <cell r="V361">
            <v>501164</v>
          </cell>
          <cell r="X361">
            <v>-121444.45000000001</v>
          </cell>
          <cell r="Z361">
            <v>-40</v>
          </cell>
          <cell r="AB361">
            <v>-48577.78</v>
          </cell>
          <cell r="AD361">
            <v>23955245.77</v>
          </cell>
          <cell r="AF361">
            <v>1.1749269405278118</v>
          </cell>
          <cell r="AH361">
            <v>499722</v>
          </cell>
          <cell r="AJ361">
            <v>-123975.87000000001</v>
          </cell>
          <cell r="AL361">
            <v>-40</v>
          </cell>
          <cell r="AN361">
            <v>-49590.348000000005</v>
          </cell>
          <cell r="AP361">
            <v>24281401.551999997</v>
          </cell>
        </row>
        <row r="362">
          <cell r="A362" t="str">
            <v xml:space="preserve">333.00 0324         </v>
          </cell>
          <cell r="B362">
            <v>324</v>
          </cell>
          <cell r="C362" t="str">
            <v>ProdTrans</v>
          </cell>
          <cell r="D362" t="str">
            <v xml:space="preserve">333.00 0324         </v>
          </cell>
          <cell r="E362">
            <v>333</v>
          </cell>
          <cell r="F362" t="str">
            <v>Waterwheels, Turbines and Generators</v>
          </cell>
          <cell r="H362">
            <v>11938274.49</v>
          </cell>
          <cell r="J362">
            <v>-83704.10000000002</v>
          </cell>
          <cell r="L362">
            <v>11854570.390000001</v>
          </cell>
          <cell r="N362">
            <v>-85433.10000000002</v>
          </cell>
          <cell r="P362">
            <v>11769137.290000001</v>
          </cell>
          <cell r="R362">
            <v>6301538</v>
          </cell>
          <cell r="T362">
            <v>1.48038204500972</v>
          </cell>
          <cell r="V362">
            <v>176113</v>
          </cell>
          <cell r="X362">
            <v>-83704.10000000002</v>
          </cell>
          <cell r="Z362">
            <v>-40</v>
          </cell>
          <cell r="AB362">
            <v>-33481.640000000007</v>
          </cell>
          <cell r="AD362">
            <v>6360465.2600000007</v>
          </cell>
          <cell r="AF362">
            <v>1.48038204500972</v>
          </cell>
          <cell r="AH362">
            <v>174861</v>
          </cell>
          <cell r="AJ362">
            <v>-85433.10000000002</v>
          </cell>
          <cell r="AL362">
            <v>-40</v>
          </cell>
          <cell r="AN362">
            <v>-34173.240000000013</v>
          </cell>
          <cell r="AP362">
            <v>6415719.9200000009</v>
          </cell>
        </row>
        <row r="363">
          <cell r="A363" t="str">
            <v xml:space="preserve">334.00 0324         </v>
          </cell>
          <cell r="B363">
            <v>324</v>
          </cell>
          <cell r="C363" t="str">
            <v>ProdTrans</v>
          </cell>
          <cell r="D363" t="str">
            <v xml:space="preserve">334.00 0324         </v>
          </cell>
          <cell r="E363">
            <v>334</v>
          </cell>
          <cell r="F363" t="str">
            <v>Accessory Electric Equipment</v>
          </cell>
          <cell r="H363">
            <v>4434336.04</v>
          </cell>
          <cell r="J363">
            <v>-32082.47</v>
          </cell>
          <cell r="L363">
            <v>4402253.57</v>
          </cell>
          <cell r="N363">
            <v>-33419.829999999994</v>
          </cell>
          <cell r="P363">
            <v>4368833.74</v>
          </cell>
          <cell r="R363">
            <v>1066585</v>
          </cell>
          <cell r="T363">
            <v>2.2706072578975851</v>
          </cell>
          <cell r="V363">
            <v>100322</v>
          </cell>
          <cell r="X363">
            <v>-32082.47</v>
          </cell>
          <cell r="Z363">
            <v>-20</v>
          </cell>
          <cell r="AB363">
            <v>-6416.4940000000006</v>
          </cell>
          <cell r="AD363">
            <v>1128408.0360000001</v>
          </cell>
          <cell r="AF363">
            <v>2.2706072578975851</v>
          </cell>
          <cell r="AH363">
            <v>99578</v>
          </cell>
          <cell r="AJ363">
            <v>-33419.829999999994</v>
          </cell>
          <cell r="AL363">
            <v>-20</v>
          </cell>
          <cell r="AN363">
            <v>-6683.9659999999985</v>
          </cell>
          <cell r="AP363">
            <v>1187882.24</v>
          </cell>
        </row>
        <row r="364">
          <cell r="A364" t="str">
            <v xml:space="preserve">335.00 0324         </v>
          </cell>
          <cell r="B364">
            <v>324</v>
          </cell>
          <cell r="C364" t="str">
            <v>ProdTrans</v>
          </cell>
          <cell r="D364" t="str">
            <v xml:space="preserve">335.00 0324         </v>
          </cell>
          <cell r="E364">
            <v>335</v>
          </cell>
          <cell r="F364" t="str">
            <v>Miscellaneous Power Plant Equipment</v>
          </cell>
          <cell r="H364">
            <v>417281.14</v>
          </cell>
          <cell r="J364">
            <v>-4030.86</v>
          </cell>
          <cell r="L364">
            <v>413250.28</v>
          </cell>
          <cell r="N364">
            <v>-4060.16</v>
          </cell>
          <cell r="P364">
            <v>409190.12000000005</v>
          </cell>
          <cell r="R364">
            <v>226727</v>
          </cell>
          <cell r="T364">
            <v>1.3024731063465662</v>
          </cell>
          <cell r="V364">
            <v>5409</v>
          </cell>
          <cell r="X364">
            <v>-4030.86</v>
          </cell>
          <cell r="Z364">
            <v>-10</v>
          </cell>
          <cell r="AB364">
            <v>-403.08600000000001</v>
          </cell>
          <cell r="AD364">
            <v>227702.054</v>
          </cell>
          <cell r="AF364">
            <v>1.3024731063465662</v>
          </cell>
          <cell r="AH364">
            <v>5356</v>
          </cell>
          <cell r="AJ364">
            <v>-4060.16</v>
          </cell>
          <cell r="AL364">
            <v>-10</v>
          </cell>
          <cell r="AN364">
            <v>-406.01599999999996</v>
          </cell>
          <cell r="AP364">
            <v>228591.878</v>
          </cell>
        </row>
        <row r="365">
          <cell r="A365" t="str">
            <v xml:space="preserve">336.00 0324         </v>
          </cell>
          <cell r="B365">
            <v>324</v>
          </cell>
          <cell r="C365" t="str">
            <v>ProdTrans</v>
          </cell>
          <cell r="D365" t="str">
            <v xml:space="preserve">336.00 0324         </v>
          </cell>
          <cell r="E365">
            <v>336</v>
          </cell>
          <cell r="F365" t="str">
            <v>Roads, Railroads and Bridges</v>
          </cell>
          <cell r="H365">
            <v>1012079.37</v>
          </cell>
          <cell r="J365">
            <v>-1855.46</v>
          </cell>
          <cell r="L365">
            <v>1010223.91</v>
          </cell>
          <cell r="N365">
            <v>-1885.0000000000002</v>
          </cell>
          <cell r="P365">
            <v>1008338.91</v>
          </cell>
          <cell r="R365">
            <v>189209</v>
          </cell>
          <cell r="T365">
            <v>1.7602557518090929</v>
          </cell>
          <cell r="V365">
            <v>17799</v>
          </cell>
          <cell r="X365">
            <v>-1855.46</v>
          </cell>
          <cell r="Z365">
            <v>-40</v>
          </cell>
          <cell r="AB365">
            <v>-742.18399999999997</v>
          </cell>
          <cell r="AD365">
            <v>204410.356</v>
          </cell>
          <cell r="AF365">
            <v>1.7602557518090929</v>
          </cell>
          <cell r="AH365">
            <v>17766</v>
          </cell>
          <cell r="AJ365">
            <v>-1885.0000000000002</v>
          </cell>
          <cell r="AL365">
            <v>-40</v>
          </cell>
          <cell r="AN365">
            <v>-754.00000000000011</v>
          </cell>
          <cell r="AP365">
            <v>219537.356</v>
          </cell>
        </row>
        <row r="366">
          <cell r="A366">
            <v>0</v>
          </cell>
          <cell r="F366" t="str">
            <v>TOTAL SWIFT</v>
          </cell>
          <cell r="H366">
            <v>98825719.63000001</v>
          </cell>
          <cell r="J366">
            <v>-298620.50000000006</v>
          </cell>
          <cell r="L366">
            <v>98527099.129999995</v>
          </cell>
          <cell r="N366">
            <v>-305134.42000000004</v>
          </cell>
          <cell r="P366">
            <v>98221964.710000008</v>
          </cell>
          <cell r="R366">
            <v>38740052</v>
          </cell>
          <cell r="V366">
            <v>1339541</v>
          </cell>
          <cell r="X366">
            <v>-298620.50000000006</v>
          </cell>
          <cell r="AB366">
            <v>-111822.448</v>
          </cell>
          <cell r="AD366">
            <v>39669150.051999994</v>
          </cell>
          <cell r="AH366">
            <v>1335192</v>
          </cell>
          <cell r="AJ366">
            <v>-305134.42000000004</v>
          </cell>
          <cell r="AN366">
            <v>-114151.75400000003</v>
          </cell>
          <cell r="AP366">
            <v>40585055.877999999</v>
          </cell>
        </row>
        <row r="367">
          <cell r="A367">
            <v>0</v>
          </cell>
        </row>
        <row r="368">
          <cell r="A368">
            <v>0</v>
          </cell>
          <cell r="F368" t="str">
            <v>VIVA NAUGHTON</v>
          </cell>
        </row>
        <row r="369">
          <cell r="A369" t="str">
            <v xml:space="preserve">331.00 0325         </v>
          </cell>
          <cell r="B369">
            <v>325</v>
          </cell>
          <cell r="C369" t="str">
            <v>ProdTrans</v>
          </cell>
          <cell r="D369" t="str">
            <v xml:space="preserve">331.00 0325         </v>
          </cell>
          <cell r="E369">
            <v>331</v>
          </cell>
          <cell r="F369" t="str">
            <v>Structures and Improvements</v>
          </cell>
          <cell r="H369">
            <v>403224.93</v>
          </cell>
          <cell r="J369">
            <v>-894.41</v>
          </cell>
          <cell r="L369">
            <v>402330.52</v>
          </cell>
          <cell r="N369">
            <v>-908.28999999999985</v>
          </cell>
          <cell r="P369">
            <v>401422.23000000004</v>
          </cell>
          <cell r="R369">
            <v>175574</v>
          </cell>
          <cell r="T369">
            <v>1.9792761992696983</v>
          </cell>
          <cell r="V369">
            <v>7972</v>
          </cell>
          <cell r="X369">
            <v>-894.41</v>
          </cell>
          <cell r="Z369">
            <v>-40</v>
          </cell>
          <cell r="AB369">
            <v>-357.76400000000001</v>
          </cell>
          <cell r="AD369">
            <v>182293.826</v>
          </cell>
          <cell r="AF369">
            <v>1.9792761992696983</v>
          </cell>
          <cell r="AH369">
            <v>7954</v>
          </cell>
          <cell r="AJ369">
            <v>-908.28999999999985</v>
          </cell>
          <cell r="AL369">
            <v>-40</v>
          </cell>
          <cell r="AN369">
            <v>-363.31599999999992</v>
          </cell>
          <cell r="AP369">
            <v>188976.22</v>
          </cell>
        </row>
        <row r="370">
          <cell r="A370" t="str">
            <v xml:space="preserve">332.00 0325         </v>
          </cell>
          <cell r="B370">
            <v>325</v>
          </cell>
          <cell r="C370" t="str">
            <v>ProdTrans</v>
          </cell>
          <cell r="D370" t="str">
            <v xml:space="preserve">332.00 0325         </v>
          </cell>
          <cell r="E370">
            <v>332</v>
          </cell>
          <cell r="F370" t="str">
            <v>Reservoirs, Dams and Waterways</v>
          </cell>
          <cell r="H370">
            <v>103506.99</v>
          </cell>
          <cell r="J370">
            <v>-160.92999999999998</v>
          </cell>
          <cell r="L370">
            <v>103346.06000000001</v>
          </cell>
          <cell r="N370">
            <v>-165.18</v>
          </cell>
          <cell r="P370">
            <v>103180.88000000002</v>
          </cell>
          <cell r="R370">
            <v>46360</v>
          </cell>
          <cell r="T370">
            <v>2.012965151576795</v>
          </cell>
          <cell r="V370">
            <v>2082</v>
          </cell>
          <cell r="X370">
            <v>-160.92999999999998</v>
          </cell>
          <cell r="Z370">
            <v>-40</v>
          </cell>
          <cell r="AB370">
            <v>-64.371999999999986</v>
          </cell>
          <cell r="AD370">
            <v>48216.697999999997</v>
          </cell>
          <cell r="AF370">
            <v>2.012965151576795</v>
          </cell>
          <cell r="AH370">
            <v>2079</v>
          </cell>
          <cell r="AJ370">
            <v>-165.18</v>
          </cell>
          <cell r="AL370">
            <v>-40</v>
          </cell>
          <cell r="AN370">
            <v>-66.072000000000003</v>
          </cell>
          <cell r="AP370">
            <v>50064.445999999996</v>
          </cell>
        </row>
        <row r="371">
          <cell r="A371" t="str">
            <v xml:space="preserve">333.00 0325         </v>
          </cell>
          <cell r="B371">
            <v>325</v>
          </cell>
          <cell r="C371" t="str">
            <v>ProdTrans</v>
          </cell>
          <cell r="D371" t="str">
            <v xml:space="preserve">333.00 0325         </v>
          </cell>
          <cell r="E371">
            <v>333</v>
          </cell>
          <cell r="F371" t="str">
            <v>Waterwheels, Turbines and Generators</v>
          </cell>
          <cell r="H371">
            <v>497437.95</v>
          </cell>
          <cell r="J371">
            <v>-1677.45</v>
          </cell>
          <cell r="L371">
            <v>495760.5</v>
          </cell>
          <cell r="N371">
            <v>-1760.31</v>
          </cell>
          <cell r="P371">
            <v>494000.19</v>
          </cell>
          <cell r="R371">
            <v>232298</v>
          </cell>
          <cell r="T371">
            <v>2.0953759186805692</v>
          </cell>
          <cell r="V371">
            <v>10406</v>
          </cell>
          <cell r="X371">
            <v>-1677.45</v>
          </cell>
          <cell r="Z371">
            <v>-40</v>
          </cell>
          <cell r="AB371">
            <v>-670.98</v>
          </cell>
          <cell r="AD371">
            <v>240355.56999999998</v>
          </cell>
          <cell r="AF371">
            <v>2.0953759186805692</v>
          </cell>
          <cell r="AH371">
            <v>10370</v>
          </cell>
          <cell r="AJ371">
            <v>-1760.31</v>
          </cell>
          <cell r="AL371">
            <v>-40</v>
          </cell>
          <cell r="AN371">
            <v>-704.12399999999991</v>
          </cell>
          <cell r="AP371">
            <v>248261.13599999997</v>
          </cell>
        </row>
        <row r="372">
          <cell r="A372" t="str">
            <v xml:space="preserve">334.00 0325         </v>
          </cell>
          <cell r="B372">
            <v>325</v>
          </cell>
          <cell r="C372" t="str">
            <v>ProdTrans</v>
          </cell>
          <cell r="D372" t="str">
            <v xml:space="preserve">334.00 0325         </v>
          </cell>
          <cell r="E372">
            <v>334</v>
          </cell>
          <cell r="F372" t="str">
            <v>Accessory Electric Equipment</v>
          </cell>
          <cell r="H372">
            <v>169721.82</v>
          </cell>
          <cell r="J372">
            <v>-1681.18</v>
          </cell>
          <cell r="L372">
            <v>168040.64</v>
          </cell>
          <cell r="N372">
            <v>-1699.86</v>
          </cell>
          <cell r="P372">
            <v>166340.78000000003</v>
          </cell>
          <cell r="R372">
            <v>71684</v>
          </cell>
          <cell r="T372">
            <v>2.1959334212712647</v>
          </cell>
          <cell r="V372">
            <v>3709</v>
          </cell>
          <cell r="X372">
            <v>-1681.18</v>
          </cell>
          <cell r="Z372">
            <v>-20</v>
          </cell>
          <cell r="AB372">
            <v>-336.23599999999999</v>
          </cell>
          <cell r="AD372">
            <v>73375.584000000003</v>
          </cell>
          <cell r="AF372">
            <v>2.1959334212712647</v>
          </cell>
          <cell r="AH372">
            <v>3671</v>
          </cell>
          <cell r="AJ372">
            <v>-1699.86</v>
          </cell>
          <cell r="AL372">
            <v>-20</v>
          </cell>
          <cell r="AN372">
            <v>-339.97199999999998</v>
          </cell>
          <cell r="AP372">
            <v>75006.752000000008</v>
          </cell>
        </row>
        <row r="373">
          <cell r="A373" t="str">
            <v xml:space="preserve">335.00 0325         </v>
          </cell>
          <cell r="B373">
            <v>325</v>
          </cell>
          <cell r="C373" t="str">
            <v>ProdTrans</v>
          </cell>
          <cell r="D373" t="str">
            <v xml:space="preserve">335.00 0325         </v>
          </cell>
          <cell r="E373">
            <v>335</v>
          </cell>
          <cell r="F373" t="str">
            <v>Miscellaneous Power Plant Equipment</v>
          </cell>
          <cell r="H373">
            <v>20594.259999999998</v>
          </cell>
          <cell r="J373">
            <v>-140.24</v>
          </cell>
          <cell r="L373">
            <v>20454.019999999997</v>
          </cell>
          <cell r="N373">
            <v>-140.97999999999999</v>
          </cell>
          <cell r="P373">
            <v>20313.039999999997</v>
          </cell>
          <cell r="R373">
            <v>8858</v>
          </cell>
          <cell r="T373">
            <v>2.0547580320158709</v>
          </cell>
          <cell r="V373">
            <v>422</v>
          </cell>
          <cell r="X373">
            <v>-140.24</v>
          </cell>
          <cell r="Z373">
            <v>-10</v>
          </cell>
          <cell r="AB373">
            <v>-14.024000000000001</v>
          </cell>
          <cell r="AD373">
            <v>9125.7360000000008</v>
          </cell>
          <cell r="AF373">
            <v>2.0547580320158709</v>
          </cell>
          <cell r="AH373">
            <v>419</v>
          </cell>
          <cell r="AJ373">
            <v>-140.97999999999999</v>
          </cell>
          <cell r="AL373">
            <v>-10</v>
          </cell>
          <cell r="AN373">
            <v>-14.097999999999999</v>
          </cell>
          <cell r="AP373">
            <v>9389.6580000000013</v>
          </cell>
        </row>
        <row r="374">
          <cell r="A374">
            <v>0</v>
          </cell>
          <cell r="F374" t="str">
            <v>TOTAL VIVA NAUGHTON</v>
          </cell>
          <cell r="H374">
            <v>1194485.95</v>
          </cell>
          <cell r="J374">
            <v>-4554.21</v>
          </cell>
          <cell r="L374">
            <v>1189931.7400000002</v>
          </cell>
          <cell r="N374">
            <v>-4674.619999999999</v>
          </cell>
          <cell r="P374">
            <v>1185257.1200000001</v>
          </cell>
          <cell r="R374">
            <v>534774</v>
          </cell>
          <cell r="V374">
            <v>24591</v>
          </cell>
          <cell r="X374">
            <v>-4554.21</v>
          </cell>
          <cell r="AB374">
            <v>-1443.3759999999997</v>
          </cell>
          <cell r="AD374">
            <v>553367.41399999999</v>
          </cell>
          <cell r="AH374">
            <v>24493</v>
          </cell>
          <cell r="AJ374">
            <v>-4674.619999999999</v>
          </cell>
          <cell r="AN374">
            <v>-1487.5819999999997</v>
          </cell>
          <cell r="AP374">
            <v>571698.21200000006</v>
          </cell>
        </row>
        <row r="375">
          <cell r="A375">
            <v>0</v>
          </cell>
        </row>
        <row r="376">
          <cell r="A376">
            <v>0</v>
          </cell>
          <cell r="F376" t="str">
            <v>WALLOWA FALLS</v>
          </cell>
        </row>
        <row r="377">
          <cell r="A377" t="str">
            <v xml:space="preserve">331.00 0326         </v>
          </cell>
          <cell r="B377">
            <v>326</v>
          </cell>
          <cell r="C377" t="str">
            <v>ProdTrans</v>
          </cell>
          <cell r="D377" t="str">
            <v xml:space="preserve">331.00 0326         </v>
          </cell>
          <cell r="E377">
            <v>331</v>
          </cell>
          <cell r="F377" t="str">
            <v>Structures and Improvements</v>
          </cell>
          <cell r="H377">
            <v>112225.05</v>
          </cell>
          <cell r="J377">
            <v>-269.01</v>
          </cell>
          <cell r="L377">
            <v>111956.04000000001</v>
          </cell>
          <cell r="N377">
            <v>-272.92</v>
          </cell>
          <cell r="P377">
            <v>111683.12000000001</v>
          </cell>
          <cell r="R377">
            <v>88911</v>
          </cell>
          <cell r="T377">
            <v>3.9350702748975155</v>
          </cell>
          <cell r="V377">
            <v>4411</v>
          </cell>
          <cell r="X377">
            <v>-269.01</v>
          </cell>
          <cell r="Z377">
            <v>-40</v>
          </cell>
          <cell r="AB377">
            <v>-107.604</v>
          </cell>
          <cell r="AD377">
            <v>92945.385999999999</v>
          </cell>
          <cell r="AF377">
            <v>3.9350702748975155</v>
          </cell>
          <cell r="AH377">
            <v>4400</v>
          </cell>
          <cell r="AJ377">
            <v>-272.92</v>
          </cell>
          <cell r="AL377">
            <v>-40</v>
          </cell>
          <cell r="AN377">
            <v>-109.16800000000001</v>
          </cell>
          <cell r="AP377">
            <v>96963.297999999995</v>
          </cell>
        </row>
        <row r="378">
          <cell r="A378" t="str">
            <v xml:space="preserve">332.00 0326         </v>
          </cell>
          <cell r="B378">
            <v>326</v>
          </cell>
          <cell r="C378" t="str">
            <v>ProdTrans</v>
          </cell>
          <cell r="D378" t="str">
            <v xml:space="preserve">332.00 0326         </v>
          </cell>
          <cell r="E378">
            <v>332</v>
          </cell>
          <cell r="F378" t="str">
            <v>Reservoirs, Dams and Waterways</v>
          </cell>
          <cell r="H378">
            <v>909447.61</v>
          </cell>
          <cell r="J378">
            <v>-1558.0699999999997</v>
          </cell>
          <cell r="L378">
            <v>907889.54</v>
          </cell>
          <cell r="N378">
            <v>-1592.7600000000002</v>
          </cell>
          <cell r="P378">
            <v>906296.78</v>
          </cell>
          <cell r="R378">
            <v>719140</v>
          </cell>
          <cell r="T378">
            <v>4.0049468360564591</v>
          </cell>
          <cell r="V378">
            <v>36392</v>
          </cell>
          <cell r="X378">
            <v>-1558.0699999999997</v>
          </cell>
          <cell r="Z378">
            <v>-40</v>
          </cell>
          <cell r="AB378">
            <v>-623.22799999999984</v>
          </cell>
          <cell r="AD378">
            <v>753350.70200000005</v>
          </cell>
          <cell r="AF378">
            <v>4.0049468360564591</v>
          </cell>
          <cell r="AH378">
            <v>36329</v>
          </cell>
          <cell r="AJ378">
            <v>-1592.7600000000002</v>
          </cell>
          <cell r="AL378">
            <v>-40</v>
          </cell>
          <cell r="AN378">
            <v>-637.10400000000004</v>
          </cell>
          <cell r="AP378">
            <v>787449.83799999999</v>
          </cell>
        </row>
        <row r="379">
          <cell r="A379" t="str">
            <v xml:space="preserve">333.00 0326         </v>
          </cell>
          <cell r="B379">
            <v>326</v>
          </cell>
          <cell r="C379" t="str">
            <v>ProdTrans</v>
          </cell>
          <cell r="D379" t="str">
            <v xml:space="preserve">333.00 0326         </v>
          </cell>
          <cell r="E379">
            <v>333</v>
          </cell>
          <cell r="F379" t="str">
            <v>Waterwheels, Turbines and Generators</v>
          </cell>
          <cell r="H379">
            <v>105583.87</v>
          </cell>
          <cell r="J379">
            <v>-549.29</v>
          </cell>
          <cell r="L379">
            <v>105034.58</v>
          </cell>
          <cell r="N379">
            <v>-564.47</v>
          </cell>
          <cell r="P379">
            <v>104470.11</v>
          </cell>
          <cell r="R379">
            <v>72452</v>
          </cell>
          <cell r="T379">
            <v>2.466890210770154</v>
          </cell>
          <cell r="V379">
            <v>2598</v>
          </cell>
          <cell r="X379">
            <v>-549.29</v>
          </cell>
          <cell r="Z379">
            <v>-40</v>
          </cell>
          <cell r="AB379">
            <v>-219.71599999999998</v>
          </cell>
          <cell r="AD379">
            <v>74280.994000000006</v>
          </cell>
          <cell r="AF379">
            <v>2.466890210770154</v>
          </cell>
          <cell r="AH379">
            <v>2584</v>
          </cell>
          <cell r="AJ379">
            <v>-564.47</v>
          </cell>
          <cell r="AL379">
            <v>-40</v>
          </cell>
          <cell r="AN379">
            <v>-225.78800000000004</v>
          </cell>
          <cell r="AP379">
            <v>76074.736000000004</v>
          </cell>
        </row>
        <row r="380">
          <cell r="A380" t="str">
            <v xml:space="preserve">334.00 0326         </v>
          </cell>
          <cell r="B380">
            <v>326</v>
          </cell>
          <cell r="C380" t="str">
            <v>ProdTrans</v>
          </cell>
          <cell r="D380" t="str">
            <v xml:space="preserve">334.00 0326         </v>
          </cell>
          <cell r="E380">
            <v>334</v>
          </cell>
          <cell r="F380" t="str">
            <v>Accessory Electric Equipment</v>
          </cell>
          <cell r="H380">
            <v>1393215.15</v>
          </cell>
          <cell r="J380">
            <v>-11495.91</v>
          </cell>
          <cell r="L380">
            <v>1381719.24</v>
          </cell>
          <cell r="N380">
            <v>-11737.25</v>
          </cell>
          <cell r="P380">
            <v>1369981.99</v>
          </cell>
          <cell r="R380">
            <v>1040214</v>
          </cell>
          <cell r="T380">
            <v>5.6236456654487563</v>
          </cell>
          <cell r="V380">
            <v>78026</v>
          </cell>
          <cell r="X380">
            <v>-11495.91</v>
          </cell>
          <cell r="Z380">
            <v>-20</v>
          </cell>
          <cell r="AB380">
            <v>-2299.1820000000002</v>
          </cell>
          <cell r="AD380">
            <v>1104444.9080000001</v>
          </cell>
          <cell r="AF380">
            <v>5.6236456654487563</v>
          </cell>
          <cell r="AH380">
            <v>77373</v>
          </cell>
          <cell r="AJ380">
            <v>-11737.25</v>
          </cell>
          <cell r="AL380">
            <v>-20</v>
          </cell>
          <cell r="AN380">
            <v>-2347.4499999999998</v>
          </cell>
          <cell r="AP380">
            <v>1167733.2080000001</v>
          </cell>
        </row>
        <row r="381">
          <cell r="A381" t="str">
            <v xml:space="preserve">336.00 0326         </v>
          </cell>
          <cell r="B381">
            <v>326</v>
          </cell>
          <cell r="C381" t="str">
            <v>ProdTrans</v>
          </cell>
          <cell r="D381" t="str">
            <v xml:space="preserve">336.00 0326         </v>
          </cell>
          <cell r="E381">
            <v>336</v>
          </cell>
          <cell r="F381" t="str">
            <v>Roads, Railroads and Bridges</v>
          </cell>
          <cell r="H381">
            <v>310958.51</v>
          </cell>
          <cell r="J381">
            <v>-605.94000000000005</v>
          </cell>
          <cell r="L381">
            <v>310352.57</v>
          </cell>
          <cell r="N381">
            <v>-614.64</v>
          </cell>
          <cell r="P381">
            <v>309737.93</v>
          </cell>
          <cell r="R381">
            <v>235849</v>
          </cell>
          <cell r="T381">
            <v>5.0770367878734017</v>
          </cell>
          <cell r="V381">
            <v>15772</v>
          </cell>
          <cell r="X381">
            <v>-605.94000000000005</v>
          </cell>
          <cell r="Z381">
            <v>-40</v>
          </cell>
          <cell r="AB381">
            <v>-242.37600000000003</v>
          </cell>
          <cell r="AD381">
            <v>250772.68400000001</v>
          </cell>
          <cell r="AF381">
            <v>5.0770367878734017</v>
          </cell>
          <cell r="AH381">
            <v>15741</v>
          </cell>
          <cell r="AJ381">
            <v>-614.64</v>
          </cell>
          <cell r="AL381">
            <v>-40</v>
          </cell>
          <cell r="AN381">
            <v>-245.85599999999999</v>
          </cell>
          <cell r="AP381">
            <v>265653.18799999997</v>
          </cell>
        </row>
        <row r="382">
          <cell r="A382">
            <v>0</v>
          </cell>
          <cell r="F382" t="str">
            <v>TOTAL WALLOWA FALLS</v>
          </cell>
          <cell r="H382">
            <v>2831430.1899999995</v>
          </cell>
          <cell r="J382">
            <v>-14478.22</v>
          </cell>
          <cell r="L382">
            <v>2816951.97</v>
          </cell>
          <cell r="N382">
            <v>-14782.04</v>
          </cell>
          <cell r="P382">
            <v>2802169.93</v>
          </cell>
          <cell r="R382">
            <v>2156566</v>
          </cell>
          <cell r="V382">
            <v>137199</v>
          </cell>
          <cell r="X382">
            <v>-14478.22</v>
          </cell>
          <cell r="AB382">
            <v>-3492.1060000000002</v>
          </cell>
          <cell r="AD382">
            <v>2275794.6740000001</v>
          </cell>
          <cell r="AH382">
            <v>136427</v>
          </cell>
          <cell r="AJ382">
            <v>-14782.04</v>
          </cell>
          <cell r="AN382">
            <v>-3565.366</v>
          </cell>
          <cell r="AP382">
            <v>2393874.2680000002</v>
          </cell>
        </row>
        <row r="383">
          <cell r="A383">
            <v>0</v>
          </cell>
        </row>
        <row r="384">
          <cell r="A384">
            <v>0</v>
          </cell>
          <cell r="F384" t="str">
            <v>WEBER</v>
          </cell>
        </row>
        <row r="385">
          <cell r="A385" t="str">
            <v xml:space="preserve">331.00 0327         </v>
          </cell>
          <cell r="B385">
            <v>327</v>
          </cell>
          <cell r="C385" t="str">
            <v>ProdTrans</v>
          </cell>
          <cell r="D385" t="str">
            <v xml:space="preserve">331.00 0327         </v>
          </cell>
          <cell r="E385">
            <v>331</v>
          </cell>
          <cell r="F385" t="str">
            <v>Structures and Improvements</v>
          </cell>
          <cell r="H385">
            <v>368302.99</v>
          </cell>
          <cell r="J385">
            <v>-1207.1400000000001</v>
          </cell>
          <cell r="L385">
            <v>367095.85</v>
          </cell>
          <cell r="N385">
            <v>-1223.6500000000001</v>
          </cell>
          <cell r="P385">
            <v>365872.19999999995</v>
          </cell>
          <cell r="R385">
            <v>258763</v>
          </cell>
          <cell r="T385">
            <v>3.2878712336392217</v>
          </cell>
          <cell r="V385">
            <v>12089</v>
          </cell>
          <cell r="X385">
            <v>-1207.1400000000001</v>
          </cell>
          <cell r="Z385">
            <v>-40</v>
          </cell>
          <cell r="AB385">
            <v>-482.85600000000005</v>
          </cell>
          <cell r="AD385">
            <v>269162.00399999996</v>
          </cell>
          <cell r="AF385">
            <v>3.2878712336392217</v>
          </cell>
          <cell r="AH385">
            <v>12050</v>
          </cell>
          <cell r="AJ385">
            <v>-1223.6500000000001</v>
          </cell>
          <cell r="AL385">
            <v>-40</v>
          </cell>
          <cell r="AN385">
            <v>-489.46</v>
          </cell>
          <cell r="AP385">
            <v>279498.89399999991</v>
          </cell>
        </row>
        <row r="386">
          <cell r="A386" t="str">
            <v xml:space="preserve">332.00 0327         </v>
          </cell>
          <cell r="B386">
            <v>327</v>
          </cell>
          <cell r="C386" t="str">
            <v>ProdTrans</v>
          </cell>
          <cell r="D386" t="str">
            <v xml:space="preserve">332.00 0327         </v>
          </cell>
          <cell r="E386">
            <v>332</v>
          </cell>
          <cell r="F386" t="str">
            <v>Reservoirs, Dams and Waterways</v>
          </cell>
          <cell r="H386">
            <v>1358944.18</v>
          </cell>
          <cell r="J386">
            <v>-4737.329999999999</v>
          </cell>
          <cell r="L386">
            <v>1354206.8499999999</v>
          </cell>
          <cell r="N386">
            <v>-4829.4800000000005</v>
          </cell>
          <cell r="P386">
            <v>1349377.3699999999</v>
          </cell>
          <cell r="R386">
            <v>931858</v>
          </cell>
          <cell r="T386">
            <v>2.9196347226350046</v>
          </cell>
          <cell r="V386">
            <v>39607</v>
          </cell>
          <cell r="X386">
            <v>-4737.329999999999</v>
          </cell>
          <cell r="Z386">
            <v>-40</v>
          </cell>
          <cell r="AB386">
            <v>-1894.9319999999996</v>
          </cell>
          <cell r="AD386">
            <v>964832.73800000001</v>
          </cell>
          <cell r="AF386">
            <v>2.9196347226350046</v>
          </cell>
          <cell r="AH386">
            <v>39467</v>
          </cell>
          <cell r="AJ386">
            <v>-4829.4800000000005</v>
          </cell>
          <cell r="AL386">
            <v>-40</v>
          </cell>
          <cell r="AN386">
            <v>-1931.7920000000001</v>
          </cell>
          <cell r="AP386">
            <v>997538.46600000001</v>
          </cell>
        </row>
        <row r="387">
          <cell r="A387" t="str">
            <v xml:space="preserve">333.00 0327         </v>
          </cell>
          <cell r="B387">
            <v>327</v>
          </cell>
          <cell r="C387" t="str">
            <v>ProdTrans</v>
          </cell>
          <cell r="D387" t="str">
            <v xml:space="preserve">333.00 0327         </v>
          </cell>
          <cell r="E387">
            <v>333</v>
          </cell>
          <cell r="F387" t="str">
            <v>Waterwheels, Turbines and Generators</v>
          </cell>
          <cell r="H387">
            <v>904665.2</v>
          </cell>
          <cell r="J387">
            <v>-3585.5099999999998</v>
          </cell>
          <cell r="L387">
            <v>901079.69</v>
          </cell>
          <cell r="N387">
            <v>-3716.3000000000006</v>
          </cell>
          <cell r="P387">
            <v>897363.3899999999</v>
          </cell>
          <cell r="R387">
            <v>592171</v>
          </cell>
          <cell r="T387">
            <v>3.7694999138193035</v>
          </cell>
          <cell r="V387">
            <v>34034</v>
          </cell>
          <cell r="X387">
            <v>-3585.5099999999998</v>
          </cell>
          <cell r="Z387">
            <v>-40</v>
          </cell>
          <cell r="AB387">
            <v>-1434.204</v>
          </cell>
          <cell r="AD387">
            <v>621185.28599999996</v>
          </cell>
          <cell r="AF387">
            <v>3.7694999138193035</v>
          </cell>
          <cell r="AH387">
            <v>33896</v>
          </cell>
          <cell r="AJ387">
            <v>-3716.3000000000006</v>
          </cell>
          <cell r="AL387">
            <v>-40</v>
          </cell>
          <cell r="AN387">
            <v>-1486.5200000000002</v>
          </cell>
          <cell r="AP387">
            <v>649878.4659999999</v>
          </cell>
        </row>
        <row r="388">
          <cell r="A388" t="str">
            <v xml:space="preserve">334.00 0327         </v>
          </cell>
          <cell r="B388">
            <v>327</v>
          </cell>
          <cell r="C388" t="str">
            <v>ProdTrans</v>
          </cell>
          <cell r="D388" t="str">
            <v xml:space="preserve">334.00 0327         </v>
          </cell>
          <cell r="E388">
            <v>334</v>
          </cell>
          <cell r="F388" t="str">
            <v>Accessory Electric Equipment</v>
          </cell>
          <cell r="H388">
            <v>253737.73</v>
          </cell>
          <cell r="J388">
            <v>-1481.46</v>
          </cell>
          <cell r="L388">
            <v>252256.27000000002</v>
          </cell>
          <cell r="N388">
            <v>-1625</v>
          </cell>
          <cell r="P388">
            <v>250631.27000000002</v>
          </cell>
          <cell r="R388">
            <v>71575</v>
          </cell>
          <cell r="T388">
            <v>3.5732580842125987</v>
          </cell>
          <cell r="V388">
            <v>9040</v>
          </cell>
          <cell r="X388">
            <v>-1481.46</v>
          </cell>
          <cell r="Z388">
            <v>-20</v>
          </cell>
          <cell r="AB388">
            <v>-296.29200000000003</v>
          </cell>
          <cell r="AD388">
            <v>78837.247999999992</v>
          </cell>
          <cell r="AF388">
            <v>3.5732580842125987</v>
          </cell>
          <cell r="AH388">
            <v>8985</v>
          </cell>
          <cell r="AJ388">
            <v>-1625</v>
          </cell>
          <cell r="AL388">
            <v>-20</v>
          </cell>
          <cell r="AN388">
            <v>-325</v>
          </cell>
          <cell r="AP388">
            <v>85872.247999999992</v>
          </cell>
        </row>
        <row r="389">
          <cell r="A389" t="str">
            <v xml:space="preserve">335.00 0327         </v>
          </cell>
          <cell r="B389">
            <v>327</v>
          </cell>
          <cell r="C389" t="str">
            <v>ProdTrans</v>
          </cell>
          <cell r="D389" t="str">
            <v xml:space="preserve">335.00 0327         </v>
          </cell>
          <cell r="E389">
            <v>335</v>
          </cell>
          <cell r="F389" t="str">
            <v>Miscellaneous Power Plant Equipment</v>
          </cell>
          <cell r="H389">
            <v>22270.09</v>
          </cell>
          <cell r="J389">
            <v>-153.48000000000002</v>
          </cell>
          <cell r="L389">
            <v>22116.61</v>
          </cell>
          <cell r="N389">
            <v>-154.32</v>
          </cell>
          <cell r="P389">
            <v>21962.29</v>
          </cell>
          <cell r="R389">
            <v>14643</v>
          </cell>
          <cell r="T389">
            <v>3.861252220228776</v>
          </cell>
          <cell r="V389">
            <v>857</v>
          </cell>
          <cell r="X389">
            <v>-153.48000000000002</v>
          </cell>
          <cell r="Z389">
            <v>-10</v>
          </cell>
          <cell r="AB389">
            <v>-15.348000000000003</v>
          </cell>
          <cell r="AD389">
            <v>15331.172</v>
          </cell>
          <cell r="AF389">
            <v>3.861252220228776</v>
          </cell>
          <cell r="AH389">
            <v>851</v>
          </cell>
          <cell r="AJ389">
            <v>-154.32</v>
          </cell>
          <cell r="AL389">
            <v>-10</v>
          </cell>
          <cell r="AN389">
            <v>-15.431999999999999</v>
          </cell>
          <cell r="AP389">
            <v>16012.42</v>
          </cell>
        </row>
        <row r="390">
          <cell r="A390" t="str">
            <v xml:space="preserve">336.00 0327         </v>
          </cell>
          <cell r="B390">
            <v>327</v>
          </cell>
          <cell r="C390" t="str">
            <v>ProdTrans</v>
          </cell>
          <cell r="D390" t="str">
            <v xml:space="preserve">336.00 0327         </v>
          </cell>
          <cell r="E390">
            <v>336</v>
          </cell>
          <cell r="F390" t="str">
            <v>Roads, Railroads and Bridges</v>
          </cell>
          <cell r="H390">
            <v>39856.53</v>
          </cell>
          <cell r="J390">
            <v>-78.72</v>
          </cell>
          <cell r="L390">
            <v>39777.81</v>
          </cell>
          <cell r="N390">
            <v>-79.849999999999994</v>
          </cell>
          <cell r="P390">
            <v>39697.96</v>
          </cell>
          <cell r="R390">
            <v>24646</v>
          </cell>
          <cell r="T390">
            <v>4.595721467672182</v>
          </cell>
          <cell r="V390">
            <v>1830</v>
          </cell>
          <cell r="X390">
            <v>-78.72</v>
          </cell>
          <cell r="Z390">
            <v>-40</v>
          </cell>
          <cell r="AB390">
            <v>-31.488000000000003</v>
          </cell>
          <cell r="AD390">
            <v>26365.791999999998</v>
          </cell>
          <cell r="AF390">
            <v>4.595721467672182</v>
          </cell>
          <cell r="AH390">
            <v>1826</v>
          </cell>
          <cell r="AJ390">
            <v>-79.849999999999994</v>
          </cell>
          <cell r="AL390">
            <v>-40</v>
          </cell>
          <cell r="AN390">
            <v>-31.94</v>
          </cell>
          <cell r="AP390">
            <v>28080.002</v>
          </cell>
        </row>
        <row r="391">
          <cell r="A391">
            <v>0</v>
          </cell>
          <cell r="F391" t="str">
            <v>TOTAL WEBER</v>
          </cell>
          <cell r="H391">
            <v>2947776.7199999997</v>
          </cell>
          <cell r="J391">
            <v>-11243.639999999998</v>
          </cell>
          <cell r="L391">
            <v>2936533.0799999996</v>
          </cell>
          <cell r="N391">
            <v>-11628.600000000002</v>
          </cell>
          <cell r="P391">
            <v>2924904.48</v>
          </cell>
          <cell r="R391">
            <v>1893656</v>
          </cell>
          <cell r="V391">
            <v>97457</v>
          </cell>
          <cell r="X391">
            <v>-11243.639999999998</v>
          </cell>
          <cell r="AB391">
            <v>-4155.12</v>
          </cell>
          <cell r="AD391">
            <v>1975714.2399999998</v>
          </cell>
          <cell r="AH391">
            <v>97075</v>
          </cell>
          <cell r="AJ391">
            <v>-11628.600000000002</v>
          </cell>
          <cell r="AN391">
            <v>-4280.1439999999993</v>
          </cell>
          <cell r="AP391">
            <v>2056880.4959999998</v>
          </cell>
        </row>
        <row r="392">
          <cell r="A392">
            <v>0</v>
          </cell>
        </row>
        <row r="393">
          <cell r="A393">
            <v>0</v>
          </cell>
          <cell r="F393" t="str">
            <v>YALE</v>
          </cell>
        </row>
        <row r="394">
          <cell r="A394" t="str">
            <v xml:space="preserve">330.20 0328         </v>
          </cell>
          <cell r="B394">
            <v>328</v>
          </cell>
          <cell r="C394" t="str">
            <v>ProdTrans</v>
          </cell>
          <cell r="D394" t="str">
            <v xml:space="preserve">330.20 0328         </v>
          </cell>
          <cell r="E394">
            <v>330.2</v>
          </cell>
          <cell r="F394" t="str">
            <v>Land Rights</v>
          </cell>
          <cell r="H394">
            <v>761579.86</v>
          </cell>
          <cell r="J394">
            <v>0</v>
          </cell>
          <cell r="L394">
            <v>761579.86</v>
          </cell>
          <cell r="N394">
            <v>0</v>
          </cell>
          <cell r="P394">
            <v>761579.86</v>
          </cell>
          <cell r="R394">
            <v>478924</v>
          </cell>
          <cell r="T394">
            <v>1.0379638383360907</v>
          </cell>
          <cell r="V394">
            <v>7905</v>
          </cell>
          <cell r="X394">
            <v>0</v>
          </cell>
          <cell r="Z394">
            <v>0</v>
          </cell>
          <cell r="AB394">
            <v>0</v>
          </cell>
          <cell r="AD394">
            <v>486829</v>
          </cell>
          <cell r="AF394">
            <v>1.0379638383360907</v>
          </cell>
          <cell r="AH394">
            <v>7905</v>
          </cell>
          <cell r="AJ394">
            <v>0</v>
          </cell>
          <cell r="AL394">
            <v>0</v>
          </cell>
          <cell r="AN394">
            <v>0</v>
          </cell>
          <cell r="AP394">
            <v>494734</v>
          </cell>
        </row>
        <row r="395">
          <cell r="A395" t="str">
            <v xml:space="preserve">331.00 0328         </v>
          </cell>
          <cell r="B395">
            <v>328</v>
          </cell>
          <cell r="C395" t="str">
            <v>ProdTrans</v>
          </cell>
          <cell r="D395" t="str">
            <v xml:space="preserve">331.00 0328         </v>
          </cell>
          <cell r="E395">
            <v>331</v>
          </cell>
          <cell r="F395" t="str">
            <v>Structures and Improvements</v>
          </cell>
          <cell r="H395">
            <v>7680924.5599999996</v>
          </cell>
          <cell r="J395">
            <v>-19407.510000000002</v>
          </cell>
          <cell r="L395">
            <v>7661517.0499999998</v>
          </cell>
          <cell r="N395">
            <v>-19692.299999999992</v>
          </cell>
          <cell r="P395">
            <v>7641824.75</v>
          </cell>
          <cell r="R395">
            <v>2877974</v>
          </cell>
          <cell r="T395">
            <v>1.5325235151839924</v>
          </cell>
          <cell r="V395">
            <v>117563</v>
          </cell>
          <cell r="X395">
            <v>-19407.510000000002</v>
          </cell>
          <cell r="Z395">
            <v>-40</v>
          </cell>
          <cell r="AB395">
            <v>-7763.0040000000017</v>
          </cell>
          <cell r="AD395">
            <v>2968366.486</v>
          </cell>
          <cell r="AF395">
            <v>1.5325235151839924</v>
          </cell>
          <cell r="AH395">
            <v>117264</v>
          </cell>
          <cell r="AJ395">
            <v>-19692.299999999992</v>
          </cell>
          <cell r="AL395">
            <v>-40</v>
          </cell>
          <cell r="AN395">
            <v>-7876.9199999999964</v>
          </cell>
          <cell r="AP395">
            <v>3058061.2660000003</v>
          </cell>
        </row>
        <row r="396">
          <cell r="A396" t="str">
            <v xml:space="preserve">332.00 0328         </v>
          </cell>
          <cell r="B396">
            <v>328</v>
          </cell>
          <cell r="C396" t="str">
            <v>ProdTrans</v>
          </cell>
          <cell r="D396" t="str">
            <v xml:space="preserve">332.00 0328         </v>
          </cell>
          <cell r="E396">
            <v>332</v>
          </cell>
          <cell r="F396" t="str">
            <v>Reservoirs, Dams and Waterways</v>
          </cell>
          <cell r="H396">
            <v>27653817.170000002</v>
          </cell>
          <cell r="J396">
            <v>-94029.87000000001</v>
          </cell>
          <cell r="L396">
            <v>27559787.300000001</v>
          </cell>
          <cell r="N396">
            <v>-95922.210000000021</v>
          </cell>
          <cell r="P396">
            <v>27463865.09</v>
          </cell>
          <cell r="R396">
            <v>17340072</v>
          </cell>
          <cell r="T396">
            <v>1.1266153946555395</v>
          </cell>
          <cell r="V396">
            <v>311022</v>
          </cell>
          <cell r="X396">
            <v>-94029.87000000001</v>
          </cell>
          <cell r="Z396">
            <v>-40</v>
          </cell>
          <cell r="AB396">
            <v>-37611.948000000004</v>
          </cell>
          <cell r="AD396">
            <v>17519452.182</v>
          </cell>
          <cell r="AF396">
            <v>1.1266153946555395</v>
          </cell>
          <cell r="AH396">
            <v>309952</v>
          </cell>
          <cell r="AJ396">
            <v>-95922.210000000021</v>
          </cell>
          <cell r="AL396">
            <v>-40</v>
          </cell>
          <cell r="AN396">
            <v>-38368.884000000005</v>
          </cell>
          <cell r="AP396">
            <v>17695113.088</v>
          </cell>
        </row>
        <row r="397">
          <cell r="A397" t="str">
            <v xml:space="preserve">333.00 0328         </v>
          </cell>
          <cell r="B397">
            <v>328</v>
          </cell>
          <cell r="C397" t="str">
            <v>ProdTrans</v>
          </cell>
          <cell r="D397" t="str">
            <v xml:space="preserve">333.00 0328         </v>
          </cell>
          <cell r="E397">
            <v>333</v>
          </cell>
          <cell r="F397" t="str">
            <v>Waterwheels, Turbines and Generators</v>
          </cell>
          <cell r="H397">
            <v>10698063.15</v>
          </cell>
          <cell r="J397">
            <v>-63958.44</v>
          </cell>
          <cell r="L397">
            <v>10634104.710000001</v>
          </cell>
          <cell r="N397">
            <v>-65372.32</v>
          </cell>
          <cell r="P397">
            <v>10568732.390000001</v>
          </cell>
          <cell r="R397">
            <v>5320770</v>
          </cell>
          <cell r="T397">
            <v>1.614981096069287</v>
          </cell>
          <cell r="V397">
            <v>172255</v>
          </cell>
          <cell r="X397">
            <v>-63958.44</v>
          </cell>
          <cell r="Z397">
            <v>-40</v>
          </cell>
          <cell r="AB397">
            <v>-25583.376</v>
          </cell>
          <cell r="AD397">
            <v>5403483.1839999994</v>
          </cell>
          <cell r="AF397">
            <v>1.614981096069287</v>
          </cell>
          <cell r="AH397">
            <v>171211</v>
          </cell>
          <cell r="AJ397">
            <v>-65372.32</v>
          </cell>
          <cell r="AL397">
            <v>-40</v>
          </cell>
          <cell r="AN397">
            <v>-26148.928</v>
          </cell>
          <cell r="AP397">
            <v>5483172.9359999988</v>
          </cell>
        </row>
        <row r="398">
          <cell r="A398" t="str">
            <v xml:space="preserve">334.00 0328         </v>
          </cell>
          <cell r="B398">
            <v>328</v>
          </cell>
          <cell r="C398" t="str">
            <v>ProdTrans</v>
          </cell>
          <cell r="D398" t="str">
            <v xml:space="preserve">334.00 0328         </v>
          </cell>
          <cell r="E398">
            <v>334</v>
          </cell>
          <cell r="F398" t="str">
            <v>Accessory Electric Equipment</v>
          </cell>
          <cell r="H398">
            <v>3586772.18</v>
          </cell>
          <cell r="J398">
            <v>-32193.97</v>
          </cell>
          <cell r="L398">
            <v>3554578.21</v>
          </cell>
          <cell r="N398">
            <v>-32702.660000000003</v>
          </cell>
          <cell r="P398">
            <v>3521875.55</v>
          </cell>
          <cell r="R398">
            <v>1205844</v>
          </cell>
          <cell r="T398">
            <v>2.1548669183784277</v>
          </cell>
          <cell r="V398">
            <v>76943</v>
          </cell>
          <cell r="X398">
            <v>-32193.97</v>
          </cell>
          <cell r="Z398">
            <v>-20</v>
          </cell>
          <cell r="AB398">
            <v>-6438.7939999999999</v>
          </cell>
          <cell r="AD398">
            <v>1244154.236</v>
          </cell>
          <cell r="AF398">
            <v>2.1548669183784277</v>
          </cell>
          <cell r="AH398">
            <v>76244</v>
          </cell>
          <cell r="AJ398">
            <v>-32702.660000000003</v>
          </cell>
          <cell r="AL398">
            <v>-20</v>
          </cell>
          <cell r="AN398">
            <v>-6540.5320000000011</v>
          </cell>
          <cell r="AP398">
            <v>1281155.0440000002</v>
          </cell>
        </row>
        <row r="399">
          <cell r="A399" t="str">
            <v xml:space="preserve">335.00 0328         </v>
          </cell>
          <cell r="B399">
            <v>328</v>
          </cell>
          <cell r="C399" t="str">
            <v>ProdTrans</v>
          </cell>
          <cell r="D399" t="str">
            <v xml:space="preserve">335.00 0328         </v>
          </cell>
          <cell r="E399">
            <v>335</v>
          </cell>
          <cell r="F399" t="str">
            <v>Miscellaneous Power Plant Equipment</v>
          </cell>
          <cell r="H399">
            <v>546858.96</v>
          </cell>
          <cell r="J399">
            <v>-5972.1100000000006</v>
          </cell>
          <cell r="L399">
            <v>540886.85</v>
          </cell>
          <cell r="N399">
            <v>-6014.25</v>
          </cell>
          <cell r="P399">
            <v>534872.6</v>
          </cell>
          <cell r="R399">
            <v>314609</v>
          </cell>
          <cell r="T399">
            <v>1.2426546856251177</v>
          </cell>
          <cell r="V399">
            <v>6758</v>
          </cell>
          <cell r="X399">
            <v>-5972.1100000000006</v>
          </cell>
          <cell r="Z399">
            <v>-10</v>
          </cell>
          <cell r="AB399">
            <v>-597.21100000000001</v>
          </cell>
          <cell r="AD399">
            <v>314797.679</v>
          </cell>
          <cell r="AF399">
            <v>1.2426546856251177</v>
          </cell>
          <cell r="AH399">
            <v>6684</v>
          </cell>
          <cell r="AJ399">
            <v>-6014.25</v>
          </cell>
          <cell r="AL399">
            <v>-10</v>
          </cell>
          <cell r="AN399">
            <v>-601.42499999999995</v>
          </cell>
          <cell r="AP399">
            <v>314866.00400000002</v>
          </cell>
        </row>
        <row r="400">
          <cell r="A400" t="str">
            <v xml:space="preserve">336.00 0328         </v>
          </cell>
          <cell r="B400">
            <v>328</v>
          </cell>
          <cell r="C400" t="str">
            <v>ProdTrans</v>
          </cell>
          <cell r="D400" t="str">
            <v xml:space="preserve">336.00 0328         </v>
          </cell>
          <cell r="E400">
            <v>336</v>
          </cell>
          <cell r="F400" t="str">
            <v>Roads, Railroads and Bridges</v>
          </cell>
          <cell r="H400">
            <v>1439462.47</v>
          </cell>
          <cell r="J400">
            <v>-2941.1200000000003</v>
          </cell>
          <cell r="L400">
            <v>1436521.3499999999</v>
          </cell>
          <cell r="N400">
            <v>-2984.4900000000007</v>
          </cell>
          <cell r="P400">
            <v>1433536.8599999999</v>
          </cell>
          <cell r="R400">
            <v>423930</v>
          </cell>
          <cell r="T400">
            <v>2.0195218426372139</v>
          </cell>
          <cell r="V400">
            <v>29041</v>
          </cell>
          <cell r="X400">
            <v>-2941.1200000000003</v>
          </cell>
          <cell r="Z400">
            <v>-40</v>
          </cell>
          <cell r="AB400">
            <v>-1176.4480000000001</v>
          </cell>
          <cell r="AD400">
            <v>448853.43200000003</v>
          </cell>
          <cell r="AF400">
            <v>2.0195218426372139</v>
          </cell>
          <cell r="AH400">
            <v>28981</v>
          </cell>
          <cell r="AJ400">
            <v>-2984.4900000000007</v>
          </cell>
          <cell r="AL400">
            <v>-40</v>
          </cell>
          <cell r="AN400">
            <v>-1193.7960000000003</v>
          </cell>
          <cell r="AP400">
            <v>473656.14600000007</v>
          </cell>
        </row>
        <row r="401">
          <cell r="A401">
            <v>0</v>
          </cell>
          <cell r="F401" t="str">
            <v>TOTAL YALE</v>
          </cell>
          <cell r="H401">
            <v>52367478.350000001</v>
          </cell>
          <cell r="J401">
            <v>-218503.02000000002</v>
          </cell>
          <cell r="L401">
            <v>52148975.330000006</v>
          </cell>
          <cell r="N401">
            <v>-222688.23</v>
          </cell>
          <cell r="P401">
            <v>51926287.100000001</v>
          </cell>
          <cell r="R401">
            <v>27962123</v>
          </cell>
          <cell r="V401">
            <v>721487</v>
          </cell>
          <cell r="X401">
            <v>-218503.02000000002</v>
          </cell>
          <cell r="AB401">
            <v>-79170.781000000003</v>
          </cell>
          <cell r="AD401">
            <v>28385936.199000005</v>
          </cell>
          <cell r="AH401">
            <v>718241</v>
          </cell>
          <cell r="AJ401">
            <v>-222688.23</v>
          </cell>
          <cell r="AN401">
            <v>-80730.485000000015</v>
          </cell>
          <cell r="AP401">
            <v>28800758.484000001</v>
          </cell>
        </row>
        <row r="402">
          <cell r="A402">
            <v>0</v>
          </cell>
        </row>
        <row r="403">
          <cell r="A403">
            <v>0</v>
          </cell>
          <cell r="F403" t="str">
            <v>HYDRO DECOMMISSIONING RESERVE</v>
          </cell>
          <cell r="Z403" t="str">
            <v>a</v>
          </cell>
          <cell r="AL403" t="str">
            <v>a</v>
          </cell>
        </row>
        <row r="404">
          <cell r="A404">
            <v>0</v>
          </cell>
        </row>
        <row r="405">
          <cell r="A405">
            <v>0</v>
          </cell>
          <cell r="F405" t="str">
            <v>TOTAL HYDRAULIC PRODUCTION</v>
          </cell>
          <cell r="H405">
            <v>697877989.23999989</v>
          </cell>
          <cell r="J405">
            <v>-3764106.7100000014</v>
          </cell>
          <cell r="L405">
            <v>694113882.53000009</v>
          </cell>
          <cell r="N405">
            <v>-1816961.87</v>
          </cell>
          <cell r="P405">
            <v>692296920.65999997</v>
          </cell>
          <cell r="R405">
            <v>252658873</v>
          </cell>
          <cell r="V405">
            <v>19011287</v>
          </cell>
          <cell r="X405">
            <v>-3764106.7100000014</v>
          </cell>
          <cell r="AB405">
            <v>-632171.84499999997</v>
          </cell>
          <cell r="AD405">
            <v>267273881.4449999</v>
          </cell>
          <cell r="AH405">
            <v>18894248</v>
          </cell>
          <cell r="AJ405">
            <v>-1816961.87</v>
          </cell>
          <cell r="AN405">
            <v>-647660.34999999986</v>
          </cell>
          <cell r="AP405">
            <v>283703507.22499996</v>
          </cell>
        </row>
        <row r="406">
          <cell r="A406">
            <v>0</v>
          </cell>
        </row>
        <row r="407">
          <cell r="A407">
            <v>0</v>
          </cell>
        </row>
        <row r="408">
          <cell r="A408">
            <v>0</v>
          </cell>
          <cell r="E408" t="str">
            <v>OTHER PRODUCTION PLANT</v>
          </cell>
        </row>
        <row r="409">
          <cell r="A409">
            <v>0</v>
          </cell>
        </row>
        <row r="410">
          <cell r="A410">
            <v>0</v>
          </cell>
          <cell r="F410" t="str">
            <v>CHEHALIS</v>
          </cell>
        </row>
        <row r="411">
          <cell r="A411" t="str">
            <v xml:space="preserve">341.00 0401         </v>
          </cell>
          <cell r="B411">
            <v>401</v>
          </cell>
          <cell r="C411" t="str">
            <v>ProdTrans</v>
          </cell>
          <cell r="D411" t="str">
            <v xml:space="preserve">341.00 0401         </v>
          </cell>
          <cell r="E411">
            <v>341</v>
          </cell>
          <cell r="F411" t="str">
            <v>Structures and Improvements</v>
          </cell>
          <cell r="H411">
            <v>23264895.84</v>
          </cell>
          <cell r="J411">
            <v>-1013.96</v>
          </cell>
          <cell r="L411">
            <v>23263881.879999999</v>
          </cell>
          <cell r="N411">
            <v>-1413.9099999999999</v>
          </cell>
          <cell r="P411">
            <v>23262467.969999999</v>
          </cell>
          <cell r="R411">
            <v>4770678</v>
          </cell>
          <cell r="T411">
            <v>2.52</v>
          </cell>
          <cell r="V411">
            <v>586263</v>
          </cell>
          <cell r="X411">
            <v>-1013.96</v>
          </cell>
          <cell r="Z411">
            <v>-5</v>
          </cell>
          <cell r="AB411">
            <v>-50.698</v>
          </cell>
          <cell r="AD411">
            <v>5355876.3420000002</v>
          </cell>
          <cell r="AF411">
            <v>2.52</v>
          </cell>
          <cell r="AH411">
            <v>586232</v>
          </cell>
          <cell r="AJ411">
            <v>-1413.9099999999999</v>
          </cell>
          <cell r="AL411">
            <v>-5</v>
          </cell>
          <cell r="AN411">
            <v>-70.695499999999996</v>
          </cell>
          <cell r="AP411">
            <v>5940623.7364999996</v>
          </cell>
        </row>
        <row r="412">
          <cell r="A412" t="str">
            <v xml:space="preserve">342.00 0401         </v>
          </cell>
          <cell r="B412">
            <v>401</v>
          </cell>
          <cell r="C412" t="str">
            <v>ProdTrans</v>
          </cell>
          <cell r="D412" t="str">
            <v xml:space="preserve">342.00 0401         </v>
          </cell>
          <cell r="E412">
            <v>342</v>
          </cell>
          <cell r="F412" t="str">
            <v>Fuel Holders, Producers and Accessories</v>
          </cell>
          <cell r="H412">
            <v>1597345.52</v>
          </cell>
          <cell r="J412">
            <v>-5418.41</v>
          </cell>
          <cell r="L412">
            <v>1591927.11</v>
          </cell>
          <cell r="N412">
            <v>-5751.98</v>
          </cell>
          <cell r="P412">
            <v>1586175.1300000001</v>
          </cell>
          <cell r="R412">
            <v>334616</v>
          </cell>
          <cell r="T412">
            <v>2.52</v>
          </cell>
          <cell r="V412">
            <v>40185</v>
          </cell>
          <cell r="X412">
            <v>-5418.41</v>
          </cell>
          <cell r="Z412">
            <v>0</v>
          </cell>
          <cell r="AB412">
            <v>0</v>
          </cell>
          <cell r="AD412">
            <v>369382.59</v>
          </cell>
          <cell r="AF412">
            <v>2.52</v>
          </cell>
          <cell r="AH412">
            <v>40044</v>
          </cell>
          <cell r="AJ412">
            <v>-5751.98</v>
          </cell>
          <cell r="AL412">
            <v>0</v>
          </cell>
          <cell r="AN412">
            <v>0</v>
          </cell>
          <cell r="AP412">
            <v>403674.61000000004</v>
          </cell>
        </row>
        <row r="413">
          <cell r="A413" t="str">
            <v xml:space="preserve">343.00 0401         </v>
          </cell>
          <cell r="B413">
            <v>401</v>
          </cell>
          <cell r="C413" t="str">
            <v>ProdTrans</v>
          </cell>
          <cell r="D413" t="str">
            <v xml:space="preserve">343.00 0401         </v>
          </cell>
          <cell r="E413">
            <v>343</v>
          </cell>
          <cell r="F413" t="str">
            <v>Prime Movers</v>
          </cell>
          <cell r="H413">
            <v>191561490.22</v>
          </cell>
          <cell r="J413">
            <v>-1674621.71</v>
          </cell>
          <cell r="L413">
            <v>189886868.50999999</v>
          </cell>
          <cell r="N413">
            <v>-1718894.34</v>
          </cell>
          <cell r="P413">
            <v>188167974.16999999</v>
          </cell>
          <cell r="R413">
            <v>35475369</v>
          </cell>
          <cell r="T413">
            <v>2.52</v>
          </cell>
          <cell r="V413">
            <v>4806249</v>
          </cell>
          <cell r="X413">
            <v>-1674621.71</v>
          </cell>
          <cell r="Z413">
            <v>-5</v>
          </cell>
          <cell r="AB413">
            <v>-83731.085500000001</v>
          </cell>
          <cell r="AD413">
            <v>38523265.204499997</v>
          </cell>
          <cell r="AF413">
            <v>2.52</v>
          </cell>
          <cell r="AH413">
            <v>4763491</v>
          </cell>
          <cell r="AJ413">
            <v>-1718894.34</v>
          </cell>
          <cell r="AL413">
            <v>-5</v>
          </cell>
          <cell r="AN413">
            <v>-85944.717000000004</v>
          </cell>
          <cell r="AP413">
            <v>41481917.147499993</v>
          </cell>
        </row>
        <row r="414">
          <cell r="A414" t="str">
            <v xml:space="preserve">344.00 0401         </v>
          </cell>
          <cell r="B414">
            <v>401</v>
          </cell>
          <cell r="C414" t="str">
            <v>ProdTrans</v>
          </cell>
          <cell r="D414" t="str">
            <v xml:space="preserve">344.00 0401         </v>
          </cell>
          <cell r="E414">
            <v>344</v>
          </cell>
          <cell r="F414" t="str">
            <v>Generators</v>
          </cell>
          <cell r="H414">
            <v>82787184.680000007</v>
          </cell>
          <cell r="J414">
            <v>-280132.88999999996</v>
          </cell>
          <cell r="L414">
            <v>82507051.790000007</v>
          </cell>
          <cell r="N414">
            <v>-297386.27</v>
          </cell>
          <cell r="P414">
            <v>82209665.520000011</v>
          </cell>
          <cell r="R414">
            <v>17586081</v>
          </cell>
          <cell r="T414">
            <v>2.52</v>
          </cell>
          <cell r="V414">
            <v>2082707</v>
          </cell>
          <cell r="X414">
            <v>-280132.88999999996</v>
          </cell>
          <cell r="Z414">
            <v>-5</v>
          </cell>
          <cell r="AB414">
            <v>-14006.644499999997</v>
          </cell>
          <cell r="AD414">
            <v>19374648.465500001</v>
          </cell>
          <cell r="AF414">
            <v>2.52</v>
          </cell>
          <cell r="AH414">
            <v>2075431</v>
          </cell>
          <cell r="AJ414">
            <v>-297386.27</v>
          </cell>
          <cell r="AL414">
            <v>-5</v>
          </cell>
          <cell r="AN414">
            <v>-14869.3135</v>
          </cell>
          <cell r="AP414">
            <v>21137823.882000003</v>
          </cell>
        </row>
        <row r="415">
          <cell r="A415" t="str">
            <v xml:space="preserve">345.00 0401         </v>
          </cell>
          <cell r="B415">
            <v>401</v>
          </cell>
          <cell r="C415" t="str">
            <v>ProdTrans</v>
          </cell>
          <cell r="D415" t="str">
            <v xml:space="preserve">345.00 0401         </v>
          </cell>
          <cell r="E415">
            <v>345</v>
          </cell>
          <cell r="F415" t="str">
            <v>Accessory Electric Equipment</v>
          </cell>
          <cell r="H415">
            <v>39232856.310000002</v>
          </cell>
          <cell r="J415">
            <v>-22175.720000000005</v>
          </cell>
          <cell r="L415">
            <v>39210680.590000004</v>
          </cell>
          <cell r="N415">
            <v>-24277.93</v>
          </cell>
          <cell r="P415">
            <v>39186402.660000004</v>
          </cell>
          <cell r="R415">
            <v>7969692</v>
          </cell>
          <cell r="T415">
            <v>2.52</v>
          </cell>
          <cell r="V415">
            <v>988389</v>
          </cell>
          <cell r="X415">
            <v>-22175.720000000005</v>
          </cell>
          <cell r="Z415">
            <v>-2</v>
          </cell>
          <cell r="AB415">
            <v>-443.51440000000008</v>
          </cell>
          <cell r="AD415">
            <v>8935461.7655999996</v>
          </cell>
          <cell r="AF415">
            <v>2.52</v>
          </cell>
          <cell r="AH415">
            <v>987803</v>
          </cell>
          <cell r="AJ415">
            <v>-24277.93</v>
          </cell>
          <cell r="AL415">
            <v>-2</v>
          </cell>
          <cell r="AN415">
            <v>-485.55860000000001</v>
          </cell>
          <cell r="AP415">
            <v>9898501.2770000007</v>
          </cell>
        </row>
        <row r="416">
          <cell r="A416" t="str">
            <v xml:space="preserve">346.00 0401         </v>
          </cell>
          <cell r="B416">
            <v>401</v>
          </cell>
          <cell r="C416" t="str">
            <v>ProdTrans</v>
          </cell>
          <cell r="D416" t="str">
            <v xml:space="preserve">346.00 0401         </v>
          </cell>
          <cell r="E416">
            <v>346</v>
          </cell>
          <cell r="F416" t="str">
            <v>Miscellaneous Power Plant Equipment</v>
          </cell>
          <cell r="H416">
            <v>3239885.55</v>
          </cell>
          <cell r="J416">
            <v>-2483.86</v>
          </cell>
          <cell r="L416">
            <v>3237401.69</v>
          </cell>
          <cell r="N416">
            <v>-2784.49</v>
          </cell>
          <cell r="P416">
            <v>3234617.1999999997</v>
          </cell>
          <cell r="R416">
            <v>670002</v>
          </cell>
          <cell r="T416">
            <v>2.52</v>
          </cell>
          <cell r="V416">
            <v>81614</v>
          </cell>
          <cell r="X416">
            <v>-2483.86</v>
          </cell>
          <cell r="Z416">
            <v>0</v>
          </cell>
          <cell r="AB416">
            <v>0</v>
          </cell>
          <cell r="AD416">
            <v>749132.14</v>
          </cell>
          <cell r="AF416">
            <v>2.52</v>
          </cell>
          <cell r="AH416">
            <v>81547</v>
          </cell>
          <cell r="AJ416">
            <v>-2784.49</v>
          </cell>
          <cell r="AL416">
            <v>0</v>
          </cell>
          <cell r="AN416">
            <v>0</v>
          </cell>
          <cell r="AP416">
            <v>827894.65</v>
          </cell>
        </row>
        <row r="417">
          <cell r="A417">
            <v>0</v>
          </cell>
          <cell r="F417" t="str">
            <v>TOTAL CHEHALIS</v>
          </cell>
          <cell r="H417">
            <v>341683658.12</v>
          </cell>
          <cell r="J417">
            <v>-1985846.55</v>
          </cell>
          <cell r="L417">
            <v>339697811.56999999</v>
          </cell>
          <cell r="N417">
            <v>-2050508.92</v>
          </cell>
          <cell r="P417">
            <v>337647302.64999998</v>
          </cell>
          <cell r="R417">
            <v>66806438</v>
          </cell>
          <cell r="V417">
            <v>8585407</v>
          </cell>
          <cell r="X417">
            <v>-1985846.55</v>
          </cell>
          <cell r="AB417">
            <v>-98231.9424</v>
          </cell>
          <cell r="AD417">
            <v>73307766.507599995</v>
          </cell>
          <cell r="AH417">
            <v>8534548</v>
          </cell>
          <cell r="AJ417">
            <v>-2050508.92</v>
          </cell>
          <cell r="AN417">
            <v>-101370.28460000001</v>
          </cell>
          <cell r="AP417">
            <v>79690435.303000003</v>
          </cell>
        </row>
        <row r="418">
          <cell r="A418">
            <v>0</v>
          </cell>
        </row>
        <row r="419">
          <cell r="A419">
            <v>0</v>
          </cell>
          <cell r="F419" t="str">
            <v>CURRANT CREEK</v>
          </cell>
        </row>
        <row r="420">
          <cell r="A420" t="str">
            <v xml:space="preserve">341.00 0402         </v>
          </cell>
          <cell r="B420">
            <v>402</v>
          </cell>
          <cell r="C420" t="str">
            <v>ProdTrans</v>
          </cell>
          <cell r="D420" t="str">
            <v xml:space="preserve">341.00 0402         </v>
          </cell>
          <cell r="E420">
            <v>341</v>
          </cell>
          <cell r="F420" t="str">
            <v>Structures and Improvements</v>
          </cell>
          <cell r="H420">
            <v>44110651.130000003</v>
          </cell>
          <cell r="J420">
            <v>-790.4799999999999</v>
          </cell>
          <cell r="L420">
            <v>44109860.650000006</v>
          </cell>
          <cell r="N420">
            <v>-1253.28</v>
          </cell>
          <cell r="P420">
            <v>44108607.370000005</v>
          </cell>
          <cell r="R420">
            <v>7483195</v>
          </cell>
          <cell r="T420">
            <v>2.57</v>
          </cell>
          <cell r="V420">
            <v>1133634</v>
          </cell>
          <cell r="X420">
            <v>-790.4799999999999</v>
          </cell>
          <cell r="Z420">
            <v>-5</v>
          </cell>
          <cell r="AB420">
            <v>-39.523999999999994</v>
          </cell>
          <cell r="AD420">
            <v>8615998.9959999993</v>
          </cell>
          <cell r="AF420">
            <v>2.57</v>
          </cell>
          <cell r="AH420">
            <v>1133607</v>
          </cell>
          <cell r="AJ420">
            <v>-1253.28</v>
          </cell>
          <cell r="AL420">
            <v>-5</v>
          </cell>
          <cell r="AN420">
            <v>-62.663999999999994</v>
          </cell>
          <cell r="AP420">
            <v>9748290.0519999992</v>
          </cell>
        </row>
        <row r="421">
          <cell r="A421" t="str">
            <v xml:space="preserve">342.00 0402         </v>
          </cell>
          <cell r="B421">
            <v>402</v>
          </cell>
          <cell r="C421" t="str">
            <v>ProdTrans</v>
          </cell>
          <cell r="D421" t="str">
            <v xml:space="preserve">342.00 0402         </v>
          </cell>
          <cell r="E421">
            <v>342</v>
          </cell>
          <cell r="F421" t="str">
            <v>Fuel Holders, Producers and Accessories</v>
          </cell>
          <cell r="H421">
            <v>3299735.22</v>
          </cell>
          <cell r="J421">
            <v>-9847.0300000000007</v>
          </cell>
          <cell r="L421">
            <v>3289888.1900000004</v>
          </cell>
          <cell r="N421">
            <v>-10470.549999999999</v>
          </cell>
          <cell r="P421">
            <v>3279417.6400000006</v>
          </cell>
          <cell r="R421">
            <v>572985</v>
          </cell>
          <cell r="T421">
            <v>2.66</v>
          </cell>
          <cell r="V421">
            <v>87642</v>
          </cell>
          <cell r="X421">
            <v>-9847.0300000000007</v>
          </cell>
          <cell r="Z421">
            <v>0</v>
          </cell>
          <cell r="AB421">
            <v>0</v>
          </cell>
          <cell r="AD421">
            <v>650779.97</v>
          </cell>
          <cell r="AF421">
            <v>2.66</v>
          </cell>
          <cell r="AH421">
            <v>87372</v>
          </cell>
          <cell r="AJ421">
            <v>-10470.549999999999</v>
          </cell>
          <cell r="AL421">
            <v>0</v>
          </cell>
          <cell r="AN421">
            <v>0</v>
          </cell>
          <cell r="AP421">
            <v>727681.41999999993</v>
          </cell>
        </row>
        <row r="422">
          <cell r="A422" t="str">
            <v xml:space="preserve">343.00 0402         </v>
          </cell>
          <cell r="B422">
            <v>402</v>
          </cell>
          <cell r="C422" t="str">
            <v>ProdTrans</v>
          </cell>
          <cell r="D422" t="str">
            <v xml:space="preserve">343.00 0402         </v>
          </cell>
          <cell r="E422">
            <v>343</v>
          </cell>
          <cell r="F422" t="str">
            <v>Prime Movers</v>
          </cell>
          <cell r="H422">
            <v>183388912.16999999</v>
          </cell>
          <cell r="J422">
            <v>-1484291.22</v>
          </cell>
          <cell r="L422">
            <v>181904620.94999999</v>
          </cell>
          <cell r="N422">
            <v>-1526776.7000000002</v>
          </cell>
          <cell r="P422">
            <v>180377844.25</v>
          </cell>
          <cell r="R422">
            <v>26903906</v>
          </cell>
          <cell r="T422">
            <v>2.67</v>
          </cell>
          <cell r="V422">
            <v>4876669</v>
          </cell>
          <cell r="X422">
            <v>-1484291.22</v>
          </cell>
          <cell r="Z422">
            <v>-5</v>
          </cell>
          <cell r="AB422">
            <v>-74214.561000000002</v>
          </cell>
          <cell r="AD422">
            <v>30222069.219000001</v>
          </cell>
          <cell r="AF422">
            <v>2.67</v>
          </cell>
          <cell r="AH422">
            <v>4836471</v>
          </cell>
          <cell r="AJ422">
            <v>-1526776.7000000002</v>
          </cell>
          <cell r="AL422">
            <v>-5</v>
          </cell>
          <cell r="AN422">
            <v>-76338.835000000006</v>
          </cell>
          <cell r="AP422">
            <v>33455424.683999997</v>
          </cell>
        </row>
        <row r="423">
          <cell r="A423" t="str">
            <v xml:space="preserve">344.00 0402         </v>
          </cell>
          <cell r="B423">
            <v>402</v>
          </cell>
          <cell r="C423" t="str">
            <v>ProdTrans</v>
          </cell>
          <cell r="D423" t="str">
            <v xml:space="preserve">344.00 0402         </v>
          </cell>
          <cell r="E423">
            <v>344</v>
          </cell>
          <cell r="F423" t="str">
            <v>Generators</v>
          </cell>
          <cell r="H423">
            <v>75958925.689999998</v>
          </cell>
          <cell r="J423">
            <v>-217318.3</v>
          </cell>
          <cell r="L423">
            <v>75741607.390000001</v>
          </cell>
          <cell r="N423">
            <v>-231206.67</v>
          </cell>
          <cell r="P423">
            <v>75510400.719999999</v>
          </cell>
          <cell r="R423">
            <v>12270691</v>
          </cell>
          <cell r="T423">
            <v>2.58</v>
          </cell>
          <cell r="V423">
            <v>1956937</v>
          </cell>
          <cell r="X423">
            <v>-217318.3</v>
          </cell>
          <cell r="Z423">
            <v>-5</v>
          </cell>
          <cell r="AB423">
            <v>-10865.915000000001</v>
          </cell>
          <cell r="AD423">
            <v>13999443.785</v>
          </cell>
          <cell r="AF423">
            <v>2.58</v>
          </cell>
          <cell r="AH423">
            <v>1951151</v>
          </cell>
          <cell r="AJ423">
            <v>-231206.67</v>
          </cell>
          <cell r="AL423">
            <v>-5</v>
          </cell>
          <cell r="AN423">
            <v>-11560.333500000001</v>
          </cell>
          <cell r="AP423">
            <v>15707827.781500001</v>
          </cell>
        </row>
        <row r="424">
          <cell r="A424" t="str">
            <v xml:space="preserve">345.00 0402         </v>
          </cell>
          <cell r="B424">
            <v>402</v>
          </cell>
          <cell r="C424" t="str">
            <v>ProdTrans</v>
          </cell>
          <cell r="D424" t="str">
            <v xml:space="preserve">345.00 0402         </v>
          </cell>
          <cell r="E424">
            <v>345</v>
          </cell>
          <cell r="F424" t="str">
            <v>Accessory Electric Equipment</v>
          </cell>
          <cell r="H424">
            <v>42401824.549999997</v>
          </cell>
          <cell r="J424">
            <v>-18923.879999999997</v>
          </cell>
          <cell r="L424">
            <v>42382900.669999994</v>
          </cell>
          <cell r="N424">
            <v>-20961.289999999997</v>
          </cell>
          <cell r="P424">
            <v>42361939.379999995</v>
          </cell>
          <cell r="R424">
            <v>6842125</v>
          </cell>
          <cell r="T424">
            <v>2.57</v>
          </cell>
          <cell r="V424">
            <v>1089484</v>
          </cell>
          <cell r="X424">
            <v>-18923.879999999997</v>
          </cell>
          <cell r="Z424">
            <v>-2</v>
          </cell>
          <cell r="AB424">
            <v>-378.47759999999994</v>
          </cell>
          <cell r="AD424">
            <v>7912306.6424000002</v>
          </cell>
          <cell r="AF424">
            <v>2.57</v>
          </cell>
          <cell r="AH424">
            <v>1088971</v>
          </cell>
          <cell r="AJ424">
            <v>-20961.289999999997</v>
          </cell>
          <cell r="AL424">
            <v>-2</v>
          </cell>
          <cell r="AN424">
            <v>-419.22579999999994</v>
          </cell>
          <cell r="AP424">
            <v>8979897.126600001</v>
          </cell>
        </row>
        <row r="425">
          <cell r="A425" t="str">
            <v xml:space="preserve">346.00 0402         </v>
          </cell>
          <cell r="B425">
            <v>402</v>
          </cell>
          <cell r="C425" t="str">
            <v>ProdTrans</v>
          </cell>
          <cell r="D425" t="str">
            <v xml:space="preserve">346.00 0402         </v>
          </cell>
          <cell r="E425">
            <v>346</v>
          </cell>
          <cell r="F425" t="str">
            <v>Miscellaneous Power Plant Equipment</v>
          </cell>
          <cell r="H425">
            <v>2969761.75</v>
          </cell>
          <cell r="J425">
            <v>-1838.55</v>
          </cell>
          <cell r="L425">
            <v>2967923.2</v>
          </cell>
          <cell r="N425">
            <v>-2057.48</v>
          </cell>
          <cell r="P425">
            <v>2965865.72</v>
          </cell>
          <cell r="R425">
            <v>520979</v>
          </cell>
          <cell r="T425">
            <v>2.57</v>
          </cell>
          <cell r="V425">
            <v>76299</v>
          </cell>
          <cell r="X425">
            <v>-1838.55</v>
          </cell>
          <cell r="Z425">
            <v>0</v>
          </cell>
          <cell r="AB425">
            <v>0</v>
          </cell>
          <cell r="AD425">
            <v>595439.44999999995</v>
          </cell>
          <cell r="AF425">
            <v>2.57</v>
          </cell>
          <cell r="AH425">
            <v>76249</v>
          </cell>
          <cell r="AJ425">
            <v>-2057.48</v>
          </cell>
          <cell r="AL425">
            <v>0</v>
          </cell>
          <cell r="AN425">
            <v>0</v>
          </cell>
          <cell r="AP425">
            <v>669630.97</v>
          </cell>
        </row>
        <row r="426">
          <cell r="A426">
            <v>0</v>
          </cell>
          <cell r="F426" t="str">
            <v>TOTAL CURRANT CREEK</v>
          </cell>
          <cell r="H426">
            <v>352129810.50999999</v>
          </cell>
          <cell r="J426">
            <v>-1733009.46</v>
          </cell>
          <cell r="L426">
            <v>350396801.05000001</v>
          </cell>
          <cell r="N426">
            <v>-1792725.9700000002</v>
          </cell>
          <cell r="P426">
            <v>348604075.08000004</v>
          </cell>
          <cell r="R426">
            <v>54593881</v>
          </cell>
          <cell r="V426">
            <v>9220665</v>
          </cell>
          <cell r="X426">
            <v>-1733009.46</v>
          </cell>
          <cell r="AB426">
            <v>-85498.477599999998</v>
          </cell>
          <cell r="AD426">
            <v>61996038.062399998</v>
          </cell>
          <cell r="AH426">
            <v>9173821</v>
          </cell>
          <cell r="AJ426">
            <v>-1792725.9700000002</v>
          </cell>
          <cell r="AN426">
            <v>-88381.058300000019</v>
          </cell>
          <cell r="AP426">
            <v>69288752.034099996</v>
          </cell>
        </row>
        <row r="427">
          <cell r="A427">
            <v>0</v>
          </cell>
        </row>
        <row r="428">
          <cell r="A428">
            <v>0</v>
          </cell>
          <cell r="F428" t="str">
            <v>HERMISTON</v>
          </cell>
        </row>
        <row r="429">
          <cell r="A429" t="str">
            <v xml:space="preserve">341.00 0403         </v>
          </cell>
          <cell r="B429">
            <v>403</v>
          </cell>
          <cell r="C429" t="str">
            <v>ProdTrans</v>
          </cell>
          <cell r="D429" t="str">
            <v xml:space="preserve">341.00 0403         </v>
          </cell>
          <cell r="E429">
            <v>341</v>
          </cell>
          <cell r="F429" t="str">
            <v>Structures and Improvements</v>
          </cell>
          <cell r="H429">
            <v>12844996.02</v>
          </cell>
          <cell r="J429">
            <v>-3593.08</v>
          </cell>
          <cell r="L429">
            <v>12841402.939999999</v>
          </cell>
          <cell r="N429">
            <v>-4361.8099999999995</v>
          </cell>
          <cell r="P429">
            <v>12837041.129999999</v>
          </cell>
          <cell r="R429">
            <v>4318895</v>
          </cell>
          <cell r="T429">
            <v>2.69</v>
          </cell>
          <cell r="V429">
            <v>345482</v>
          </cell>
          <cell r="X429">
            <v>-3593.08</v>
          </cell>
          <cell r="Z429">
            <v>-5</v>
          </cell>
          <cell r="AB429">
            <v>-179.65400000000002</v>
          </cell>
          <cell r="AD429">
            <v>4660604.2659999998</v>
          </cell>
          <cell r="AF429">
            <v>2.69</v>
          </cell>
          <cell r="AH429">
            <v>345375</v>
          </cell>
          <cell r="AJ429">
            <v>-4361.8099999999995</v>
          </cell>
          <cell r="AL429">
            <v>-5</v>
          </cell>
          <cell r="AN429">
            <v>-218.09049999999996</v>
          </cell>
          <cell r="AP429">
            <v>5001399.3655000003</v>
          </cell>
        </row>
        <row r="430">
          <cell r="A430" t="str">
            <v xml:space="preserve">342.00 0403         </v>
          </cell>
          <cell r="B430">
            <v>403</v>
          </cell>
          <cell r="C430" t="str">
            <v>ProdTrans</v>
          </cell>
          <cell r="D430" t="str">
            <v xml:space="preserve">342.00 0403         </v>
          </cell>
          <cell r="E430">
            <v>342</v>
          </cell>
          <cell r="F430" t="str">
            <v>Fuel Holders, Producers and Accessories</v>
          </cell>
          <cell r="H430">
            <v>25321.62</v>
          </cell>
          <cell r="J430">
            <v>-132.16999999999999</v>
          </cell>
          <cell r="L430">
            <v>25189.45</v>
          </cell>
          <cell r="N430">
            <v>-139.58000000000001</v>
          </cell>
          <cell r="P430">
            <v>25049.87</v>
          </cell>
          <cell r="R430">
            <v>8889</v>
          </cell>
          <cell r="T430">
            <v>2.72</v>
          </cell>
          <cell r="V430">
            <v>687</v>
          </cell>
          <cell r="X430">
            <v>-132.16999999999999</v>
          </cell>
          <cell r="Z430">
            <v>0</v>
          </cell>
          <cell r="AB430">
            <v>0</v>
          </cell>
          <cell r="AD430">
            <v>9443.83</v>
          </cell>
          <cell r="AF430">
            <v>2.72</v>
          </cell>
          <cell r="AH430">
            <v>683</v>
          </cell>
          <cell r="AJ430">
            <v>-139.58000000000001</v>
          </cell>
          <cell r="AL430">
            <v>0</v>
          </cell>
          <cell r="AN430">
            <v>0</v>
          </cell>
          <cell r="AP430">
            <v>9987.25</v>
          </cell>
        </row>
        <row r="431">
          <cell r="A431" t="str">
            <v xml:space="preserve">343.00 0403         </v>
          </cell>
          <cell r="B431">
            <v>403</v>
          </cell>
          <cell r="C431" t="str">
            <v>ProdTrans</v>
          </cell>
          <cell r="D431" t="str">
            <v xml:space="preserve">343.00 0403         </v>
          </cell>
          <cell r="E431">
            <v>343</v>
          </cell>
          <cell r="F431" t="str">
            <v>Prime Movers</v>
          </cell>
          <cell r="H431">
            <v>107253896.88</v>
          </cell>
          <cell r="J431">
            <v>-1135296.5199999996</v>
          </cell>
          <cell r="L431">
            <v>106118600.36</v>
          </cell>
          <cell r="N431">
            <v>-1165789.96</v>
          </cell>
          <cell r="P431">
            <v>104952810.40000001</v>
          </cell>
          <cell r="R431">
            <v>31307539</v>
          </cell>
          <cell r="T431">
            <v>2.85</v>
          </cell>
          <cell r="V431">
            <v>3040558</v>
          </cell>
          <cell r="X431">
            <v>-1135296.5199999996</v>
          </cell>
          <cell r="Z431">
            <v>-5</v>
          </cell>
          <cell r="AB431">
            <v>-56764.825999999979</v>
          </cell>
          <cell r="AD431">
            <v>33156035.653999999</v>
          </cell>
          <cell r="AF431">
            <v>2.85</v>
          </cell>
          <cell r="AH431">
            <v>3007768</v>
          </cell>
          <cell r="AJ431">
            <v>-1165789.96</v>
          </cell>
          <cell r="AL431">
            <v>-5</v>
          </cell>
          <cell r="AN431">
            <v>-58289.498</v>
          </cell>
          <cell r="AP431">
            <v>34939724.195999995</v>
          </cell>
        </row>
        <row r="432">
          <cell r="A432" t="str">
            <v xml:space="preserve">344.00 0403         </v>
          </cell>
          <cell r="B432">
            <v>403</v>
          </cell>
          <cell r="C432" t="str">
            <v>ProdTrans</v>
          </cell>
          <cell r="D432" t="str">
            <v xml:space="preserve">344.00 0403         </v>
          </cell>
          <cell r="E432">
            <v>344</v>
          </cell>
          <cell r="F432" t="str">
            <v>Generators</v>
          </cell>
          <cell r="H432">
            <v>40074379.619999997</v>
          </cell>
          <cell r="J432">
            <v>-202055.55000000002</v>
          </cell>
          <cell r="L432">
            <v>39872324.07</v>
          </cell>
          <cell r="N432">
            <v>-213451.19999999998</v>
          </cell>
          <cell r="P432">
            <v>39658872.869999997</v>
          </cell>
          <cell r="R432">
            <v>13702379</v>
          </cell>
          <cell r="T432">
            <v>2.7</v>
          </cell>
          <cell r="V432">
            <v>1079280</v>
          </cell>
          <cell r="X432">
            <v>-202055.55000000002</v>
          </cell>
          <cell r="Z432">
            <v>-5</v>
          </cell>
          <cell r="AB432">
            <v>-10102.777500000002</v>
          </cell>
          <cell r="AD432">
            <v>14569500.672499999</v>
          </cell>
          <cell r="AF432">
            <v>2.7</v>
          </cell>
          <cell r="AH432">
            <v>1073671</v>
          </cell>
          <cell r="AJ432">
            <v>-213451.19999999998</v>
          </cell>
          <cell r="AL432">
            <v>-5</v>
          </cell>
          <cell r="AN432">
            <v>-10672.56</v>
          </cell>
          <cell r="AP432">
            <v>15419047.9125</v>
          </cell>
        </row>
        <row r="433">
          <cell r="A433" t="str">
            <v xml:space="preserve">345.00 0403         </v>
          </cell>
          <cell r="B433">
            <v>403</v>
          </cell>
          <cell r="C433" t="str">
            <v>ProdTrans</v>
          </cell>
          <cell r="D433" t="str">
            <v xml:space="preserve">345.00 0403         </v>
          </cell>
          <cell r="E433">
            <v>345</v>
          </cell>
          <cell r="F433" t="str">
            <v>Accessory Electric Equipment</v>
          </cell>
          <cell r="H433">
            <v>9115252.9600000009</v>
          </cell>
          <cell r="J433">
            <v>-10036.85</v>
          </cell>
          <cell r="L433">
            <v>9105216.1100000013</v>
          </cell>
          <cell r="N433">
            <v>-10848.82</v>
          </cell>
          <cell r="P433">
            <v>9094367.290000001</v>
          </cell>
          <cell r="R433">
            <v>3189999</v>
          </cell>
          <cell r="T433">
            <v>2.65</v>
          </cell>
          <cell r="V433">
            <v>241421</v>
          </cell>
          <cell r="X433">
            <v>-10036.85</v>
          </cell>
          <cell r="Z433">
            <v>-2</v>
          </cell>
          <cell r="AB433">
            <v>-200.73699999999999</v>
          </cell>
          <cell r="AD433">
            <v>3421182.4129999997</v>
          </cell>
          <cell r="AF433">
            <v>2.65</v>
          </cell>
          <cell r="AH433">
            <v>241144</v>
          </cell>
          <cell r="AJ433">
            <v>-10848.82</v>
          </cell>
          <cell r="AL433">
            <v>-2</v>
          </cell>
          <cell r="AN433">
            <v>-216.97639999999998</v>
          </cell>
          <cell r="AP433">
            <v>3651260.6165999998</v>
          </cell>
        </row>
        <row r="434">
          <cell r="A434" t="str">
            <v xml:space="preserve">346.00 0403         </v>
          </cell>
          <cell r="B434">
            <v>403</v>
          </cell>
          <cell r="C434" t="str">
            <v>ProdTrans</v>
          </cell>
          <cell r="D434" t="str">
            <v xml:space="preserve">346.00 0403         </v>
          </cell>
          <cell r="E434">
            <v>346</v>
          </cell>
          <cell r="F434" t="str">
            <v>Miscellaneous Power Plant Equipment</v>
          </cell>
          <cell r="H434">
            <v>497343.1</v>
          </cell>
          <cell r="J434">
            <v>-809.78</v>
          </cell>
          <cell r="L434">
            <v>496533.31999999995</v>
          </cell>
          <cell r="N434">
            <v>-886.21</v>
          </cell>
          <cell r="P434">
            <v>495647.10999999993</v>
          </cell>
          <cell r="R434">
            <v>175766</v>
          </cell>
          <cell r="T434">
            <v>2.65</v>
          </cell>
          <cell r="V434">
            <v>13169</v>
          </cell>
          <cell r="X434">
            <v>-809.78</v>
          </cell>
          <cell r="Z434">
            <v>0</v>
          </cell>
          <cell r="AB434">
            <v>0</v>
          </cell>
          <cell r="AD434">
            <v>188125.22</v>
          </cell>
          <cell r="AF434">
            <v>2.65</v>
          </cell>
          <cell r="AH434">
            <v>13146</v>
          </cell>
          <cell r="AJ434">
            <v>-886.21</v>
          </cell>
          <cell r="AL434">
            <v>0</v>
          </cell>
          <cell r="AN434">
            <v>0</v>
          </cell>
          <cell r="AP434">
            <v>200385.01</v>
          </cell>
        </row>
        <row r="435">
          <cell r="A435">
            <v>0</v>
          </cell>
          <cell r="F435" t="str">
            <v>TOTAL HERMISTON</v>
          </cell>
          <cell r="H435">
            <v>169811190.19999999</v>
          </cell>
          <cell r="J435">
            <v>-1351923.9499999997</v>
          </cell>
          <cell r="L435">
            <v>168459266.25</v>
          </cell>
          <cell r="N435">
            <v>-1395477.5799999998</v>
          </cell>
          <cell r="P435">
            <v>167063788.67000002</v>
          </cell>
          <cell r="R435">
            <v>52703467</v>
          </cell>
          <cell r="V435">
            <v>4720597</v>
          </cell>
          <cell r="X435">
            <v>-1351923.9499999997</v>
          </cell>
          <cell r="AB435">
            <v>-67247.994499999972</v>
          </cell>
          <cell r="AD435">
            <v>56004892.055500001</v>
          </cell>
          <cell r="AH435">
            <v>4681787</v>
          </cell>
          <cell r="AJ435">
            <v>-1395477.5799999998</v>
          </cell>
          <cell r="AN435">
            <v>-69397.124899999995</v>
          </cell>
          <cell r="AP435">
            <v>59221804.350599997</v>
          </cell>
        </row>
        <row r="436">
          <cell r="A436">
            <v>0</v>
          </cell>
        </row>
        <row r="437">
          <cell r="A437">
            <v>0</v>
          </cell>
          <cell r="F437" t="str">
            <v>LAKE SIDE</v>
          </cell>
        </row>
        <row r="438">
          <cell r="A438" t="str">
            <v xml:space="preserve">341.00 0404         </v>
          </cell>
          <cell r="B438">
            <v>404</v>
          </cell>
          <cell r="C438" t="str">
            <v>ProdTrans</v>
          </cell>
          <cell r="D438" t="str">
            <v xml:space="preserve">341.00 0404         </v>
          </cell>
          <cell r="E438">
            <v>341</v>
          </cell>
          <cell r="F438" t="str">
            <v>Structures and Improvements</v>
          </cell>
          <cell r="H438">
            <v>27840392.370000001</v>
          </cell>
          <cell r="J438">
            <v>-151.81</v>
          </cell>
          <cell r="L438">
            <v>27840240.560000002</v>
          </cell>
          <cell r="N438">
            <v>-303.36</v>
          </cell>
          <cell r="P438">
            <v>27839937.200000003</v>
          </cell>
          <cell r="R438">
            <v>1796212</v>
          </cell>
          <cell r="T438">
            <v>2.58</v>
          </cell>
          <cell r="V438">
            <v>718280</v>
          </cell>
          <cell r="X438">
            <v>-151.81</v>
          </cell>
          <cell r="Z438">
            <v>-5</v>
          </cell>
          <cell r="AB438">
            <v>-7.5904999999999996</v>
          </cell>
          <cell r="AD438">
            <v>2514332.5995</v>
          </cell>
          <cell r="AF438">
            <v>2.58</v>
          </cell>
          <cell r="AH438">
            <v>718274</v>
          </cell>
          <cell r="AJ438">
            <v>-303.36</v>
          </cell>
          <cell r="AL438">
            <v>-5</v>
          </cell>
          <cell r="AN438">
            <v>-15.168000000000001</v>
          </cell>
          <cell r="AP438">
            <v>3232288.0715000001</v>
          </cell>
        </row>
        <row r="439">
          <cell r="A439" t="str">
            <v xml:space="preserve">342.00 0404         </v>
          </cell>
          <cell r="B439">
            <v>404</v>
          </cell>
          <cell r="C439" t="str">
            <v>ProdTrans</v>
          </cell>
          <cell r="D439" t="str">
            <v xml:space="preserve">342.00 0404         </v>
          </cell>
          <cell r="E439">
            <v>342</v>
          </cell>
          <cell r="F439" t="str">
            <v>Fuel Holders, Producers and Accessories</v>
          </cell>
          <cell r="H439">
            <v>3502124</v>
          </cell>
          <cell r="J439">
            <v>-9169.7099999999991</v>
          </cell>
          <cell r="L439">
            <v>3492954.29</v>
          </cell>
          <cell r="N439">
            <v>-9767.07</v>
          </cell>
          <cell r="P439">
            <v>3483187.22</v>
          </cell>
          <cell r="R439">
            <v>228130</v>
          </cell>
          <cell r="T439">
            <v>2.58</v>
          </cell>
          <cell r="V439">
            <v>90237</v>
          </cell>
          <cell r="X439">
            <v>-9169.7099999999991</v>
          </cell>
          <cell r="Z439">
            <v>0</v>
          </cell>
          <cell r="AB439">
            <v>0</v>
          </cell>
          <cell r="AD439">
            <v>309197.28999999998</v>
          </cell>
          <cell r="AF439">
            <v>2.58</v>
          </cell>
          <cell r="AH439">
            <v>89992</v>
          </cell>
          <cell r="AJ439">
            <v>-9767.07</v>
          </cell>
          <cell r="AL439">
            <v>0</v>
          </cell>
          <cell r="AN439">
            <v>0</v>
          </cell>
          <cell r="AP439">
            <v>389422.22</v>
          </cell>
        </row>
        <row r="440">
          <cell r="A440" t="str">
            <v xml:space="preserve">343.00 0404         </v>
          </cell>
          <cell r="B440">
            <v>404</v>
          </cell>
          <cell r="C440" t="str">
            <v>ProdTrans</v>
          </cell>
          <cell r="D440" t="str">
            <v xml:space="preserve">343.00 0404         </v>
          </cell>
          <cell r="E440">
            <v>343</v>
          </cell>
          <cell r="F440" t="str">
            <v>Prime Movers</v>
          </cell>
          <cell r="H440">
            <v>178617105.44</v>
          </cell>
          <cell r="J440">
            <v>-1378407.5400000003</v>
          </cell>
          <cell r="L440">
            <v>177238697.90000001</v>
          </cell>
          <cell r="N440">
            <v>-1419731.2499999998</v>
          </cell>
          <cell r="P440">
            <v>175818966.65000001</v>
          </cell>
          <cell r="R440">
            <v>10639577</v>
          </cell>
          <cell r="T440">
            <v>2.58</v>
          </cell>
          <cell r="V440">
            <v>4590540</v>
          </cell>
          <cell r="X440">
            <v>-1378407.5400000003</v>
          </cell>
          <cell r="Z440">
            <v>-5</v>
          </cell>
          <cell r="AB440">
            <v>-68920.377000000008</v>
          </cell>
          <cell r="AD440">
            <v>13782789.082999999</v>
          </cell>
          <cell r="AF440">
            <v>2.58</v>
          </cell>
          <cell r="AH440">
            <v>4554444</v>
          </cell>
          <cell r="AJ440">
            <v>-1419731.2499999998</v>
          </cell>
          <cell r="AL440">
            <v>-5</v>
          </cell>
          <cell r="AN440">
            <v>-70986.562499999985</v>
          </cell>
          <cell r="AP440">
            <v>16846515.270499997</v>
          </cell>
        </row>
        <row r="441">
          <cell r="A441" t="str">
            <v xml:space="preserve">344.00 0404         </v>
          </cell>
          <cell r="B441">
            <v>404</v>
          </cell>
          <cell r="C441" t="str">
            <v>ProdTrans</v>
          </cell>
          <cell r="D441" t="str">
            <v xml:space="preserve">344.00 0404         </v>
          </cell>
          <cell r="E441">
            <v>344</v>
          </cell>
          <cell r="F441" t="str">
            <v>Generators</v>
          </cell>
          <cell r="H441">
            <v>82025855.989999995</v>
          </cell>
          <cell r="J441">
            <v>-213241.27</v>
          </cell>
          <cell r="L441">
            <v>81812614.719999999</v>
          </cell>
          <cell r="N441">
            <v>-227152.87</v>
          </cell>
          <cell r="P441">
            <v>81585461.849999994</v>
          </cell>
          <cell r="R441">
            <v>5254905</v>
          </cell>
          <cell r="T441">
            <v>2.58</v>
          </cell>
          <cell r="V441">
            <v>2113516</v>
          </cell>
          <cell r="X441">
            <v>-213241.27</v>
          </cell>
          <cell r="Z441">
            <v>-5</v>
          </cell>
          <cell r="AB441">
            <v>-10662.063499999998</v>
          </cell>
          <cell r="AD441">
            <v>7144517.6665000003</v>
          </cell>
          <cell r="AF441">
            <v>2.58</v>
          </cell>
          <cell r="AH441">
            <v>2107835</v>
          </cell>
          <cell r="AJ441">
            <v>-227152.87</v>
          </cell>
          <cell r="AL441">
            <v>-5</v>
          </cell>
          <cell r="AN441">
            <v>-11357.6435</v>
          </cell>
          <cell r="AP441">
            <v>9013842.1530000009</v>
          </cell>
        </row>
        <row r="442">
          <cell r="A442" t="str">
            <v xml:space="preserve">345.00 0404         </v>
          </cell>
          <cell r="B442">
            <v>404</v>
          </cell>
          <cell r="C442" t="str">
            <v>ProdTrans</v>
          </cell>
          <cell r="D442" t="str">
            <v xml:space="preserve">345.00 0404         </v>
          </cell>
          <cell r="E442">
            <v>345</v>
          </cell>
          <cell r="F442" t="str">
            <v>Accessory Electric Equipment</v>
          </cell>
          <cell r="H442">
            <v>44396410.020000003</v>
          </cell>
          <cell r="J442">
            <v>-16639.620000000003</v>
          </cell>
          <cell r="L442">
            <v>44379770.400000006</v>
          </cell>
          <cell r="N442">
            <v>-18639.5</v>
          </cell>
          <cell r="P442">
            <v>44361130.900000006</v>
          </cell>
          <cell r="R442">
            <v>2845160</v>
          </cell>
          <cell r="T442">
            <v>2.58</v>
          </cell>
          <cell r="V442">
            <v>1145213</v>
          </cell>
          <cell r="X442">
            <v>-16639.620000000003</v>
          </cell>
          <cell r="Z442">
            <v>-2</v>
          </cell>
          <cell r="AB442">
            <v>-332.79240000000004</v>
          </cell>
          <cell r="AD442">
            <v>3973400.5875999997</v>
          </cell>
          <cell r="AF442">
            <v>2.58</v>
          </cell>
          <cell r="AH442">
            <v>1144758</v>
          </cell>
          <cell r="AJ442">
            <v>-18639.5</v>
          </cell>
          <cell r="AL442">
            <v>-2</v>
          </cell>
          <cell r="AN442">
            <v>-372.79</v>
          </cell>
          <cell r="AP442">
            <v>5099146.2976000002</v>
          </cell>
        </row>
        <row r="443">
          <cell r="A443" t="str">
            <v xml:space="preserve">346.00 0404         </v>
          </cell>
          <cell r="B443">
            <v>404</v>
          </cell>
          <cell r="C443" t="str">
            <v>ProdTrans</v>
          </cell>
          <cell r="D443" t="str">
            <v xml:space="preserve">346.00 0404         </v>
          </cell>
          <cell r="E443">
            <v>346</v>
          </cell>
          <cell r="F443" t="str">
            <v>Miscellaneous Power Plant Equipment</v>
          </cell>
          <cell r="H443">
            <v>3151909.27</v>
          </cell>
          <cell r="J443">
            <v>-1519.83</v>
          </cell>
          <cell r="L443">
            <v>3150389.44</v>
          </cell>
          <cell r="N443">
            <v>-1723.6</v>
          </cell>
          <cell r="P443">
            <v>3148665.84</v>
          </cell>
          <cell r="R443">
            <v>204884</v>
          </cell>
          <cell r="T443">
            <v>2.58</v>
          </cell>
          <cell r="V443">
            <v>81300</v>
          </cell>
          <cell r="X443">
            <v>-1519.83</v>
          </cell>
          <cell r="Z443">
            <v>0</v>
          </cell>
          <cell r="AB443">
            <v>0</v>
          </cell>
          <cell r="AD443">
            <v>284664.17</v>
          </cell>
          <cell r="AF443">
            <v>2.58</v>
          </cell>
          <cell r="AH443">
            <v>81258</v>
          </cell>
          <cell r="AJ443">
            <v>-1723.6</v>
          </cell>
          <cell r="AL443">
            <v>0</v>
          </cell>
          <cell r="AN443">
            <v>0</v>
          </cell>
          <cell r="AP443">
            <v>364198.57</v>
          </cell>
        </row>
        <row r="444">
          <cell r="A444">
            <v>0</v>
          </cell>
          <cell r="F444" t="str">
            <v>TOTAL LAKE SIDE</v>
          </cell>
          <cell r="H444">
            <v>339533797.08999997</v>
          </cell>
          <cell r="J444">
            <v>-1619129.7800000005</v>
          </cell>
          <cell r="L444">
            <v>337914667.31</v>
          </cell>
          <cell r="N444">
            <v>-1677317.65</v>
          </cell>
          <cell r="P444">
            <v>336237349.65999991</v>
          </cell>
          <cell r="R444">
            <v>20968868</v>
          </cell>
          <cell r="V444">
            <v>8739086</v>
          </cell>
          <cell r="X444">
            <v>-1619129.7800000005</v>
          </cell>
          <cell r="AB444">
            <v>-79922.823400000023</v>
          </cell>
          <cell r="AD444">
            <v>28008901.396600001</v>
          </cell>
          <cell r="AH444">
            <v>8696561</v>
          </cell>
          <cell r="AJ444">
            <v>-1677317.65</v>
          </cell>
          <cell r="AN444">
            <v>-82732.16399999999</v>
          </cell>
          <cell r="AP444">
            <v>34945412.582599998</v>
          </cell>
        </row>
        <row r="445">
          <cell r="A445">
            <v>0</v>
          </cell>
        </row>
        <row r="446">
          <cell r="A446">
            <v>0</v>
          </cell>
          <cell r="F446" t="str">
            <v>GADBSY PEAKER UNIT 4-6</v>
          </cell>
        </row>
        <row r="447">
          <cell r="A447" t="str">
            <v xml:space="preserve">341.00 0501         </v>
          </cell>
          <cell r="B447">
            <v>501</v>
          </cell>
          <cell r="C447" t="str">
            <v>ProdTrans</v>
          </cell>
          <cell r="D447" t="str">
            <v xml:space="preserve">341.00 0501         </v>
          </cell>
          <cell r="E447">
            <v>341</v>
          </cell>
          <cell r="F447" t="str">
            <v>Structures and Improvements</v>
          </cell>
          <cell r="H447">
            <v>4240304.49</v>
          </cell>
          <cell r="J447">
            <v>-234.78</v>
          </cell>
          <cell r="L447">
            <v>4240069.71</v>
          </cell>
          <cell r="N447">
            <v>-339.38</v>
          </cell>
          <cell r="P447">
            <v>4239730.33</v>
          </cell>
          <cell r="R447">
            <v>1311326</v>
          </cell>
          <cell r="T447">
            <v>3.28</v>
          </cell>
          <cell r="V447">
            <v>139078</v>
          </cell>
          <cell r="X447">
            <v>-234.78</v>
          </cell>
          <cell r="Z447">
            <v>-5</v>
          </cell>
          <cell r="AB447">
            <v>-11.739000000000001</v>
          </cell>
          <cell r="AD447">
            <v>1450157.4809999999</v>
          </cell>
          <cell r="AF447">
            <v>3.28</v>
          </cell>
          <cell r="AH447">
            <v>139069</v>
          </cell>
          <cell r="AJ447">
            <v>-339.38</v>
          </cell>
          <cell r="AL447">
            <v>-5</v>
          </cell>
          <cell r="AN447">
            <v>-16.969000000000001</v>
          </cell>
          <cell r="AP447">
            <v>1588870.132</v>
          </cell>
        </row>
        <row r="448">
          <cell r="A448" t="str">
            <v xml:space="preserve">342.00 0501         </v>
          </cell>
          <cell r="B448">
            <v>501</v>
          </cell>
          <cell r="C448" t="str">
            <v>ProdTrans</v>
          </cell>
          <cell r="D448" t="str">
            <v xml:space="preserve">342.00 0501         </v>
          </cell>
          <cell r="E448">
            <v>342</v>
          </cell>
          <cell r="F448" t="str">
            <v>Fuel Holders, Producers and Accessories</v>
          </cell>
          <cell r="H448">
            <v>2284125.7599999998</v>
          </cell>
          <cell r="J448">
            <v>-8125.0300000000007</v>
          </cell>
          <cell r="L448">
            <v>2276000.73</v>
          </cell>
          <cell r="N448">
            <v>-8619.8399999999983</v>
          </cell>
          <cell r="P448">
            <v>2267380.89</v>
          </cell>
          <cell r="R448">
            <v>709142</v>
          </cell>
          <cell r="T448">
            <v>3.31</v>
          </cell>
          <cell r="V448">
            <v>75470</v>
          </cell>
          <cell r="X448">
            <v>-8125.0300000000007</v>
          </cell>
          <cell r="Z448">
            <v>0</v>
          </cell>
          <cell r="AB448">
            <v>0</v>
          </cell>
          <cell r="AD448">
            <v>776486.97</v>
          </cell>
          <cell r="AF448">
            <v>3.31</v>
          </cell>
          <cell r="AH448">
            <v>75193</v>
          </cell>
          <cell r="AJ448">
            <v>-8619.8399999999983</v>
          </cell>
          <cell r="AL448">
            <v>0</v>
          </cell>
          <cell r="AN448">
            <v>0</v>
          </cell>
          <cell r="AP448">
            <v>843060.13</v>
          </cell>
        </row>
        <row r="449">
          <cell r="A449" t="str">
            <v xml:space="preserve">343.00 0501         </v>
          </cell>
          <cell r="B449">
            <v>501</v>
          </cell>
          <cell r="C449" t="str">
            <v>ProdTrans</v>
          </cell>
          <cell r="D449" t="str">
            <v xml:space="preserve">343.00 0501         </v>
          </cell>
          <cell r="E449">
            <v>343</v>
          </cell>
          <cell r="F449" t="str">
            <v>Prime Movers</v>
          </cell>
          <cell r="H449">
            <v>56436132.039999999</v>
          </cell>
          <cell r="J449">
            <v>-502967.92999999988</v>
          </cell>
          <cell r="L449">
            <v>55933164.109999999</v>
          </cell>
          <cell r="N449">
            <v>-515963.4800000001</v>
          </cell>
          <cell r="P449">
            <v>55417200.630000003</v>
          </cell>
          <cell r="R449">
            <v>15169888</v>
          </cell>
          <cell r="T449">
            <v>3.34</v>
          </cell>
          <cell r="V449">
            <v>1876567</v>
          </cell>
          <cell r="X449">
            <v>-502967.92999999988</v>
          </cell>
          <cell r="Z449">
            <v>-5</v>
          </cell>
          <cell r="AB449">
            <v>-25148.396499999995</v>
          </cell>
          <cell r="AD449">
            <v>16518338.6735</v>
          </cell>
          <cell r="AF449">
            <v>3.34</v>
          </cell>
          <cell r="AH449">
            <v>1859551</v>
          </cell>
          <cell r="AJ449">
            <v>-515963.4800000001</v>
          </cell>
          <cell r="AL449">
            <v>-5</v>
          </cell>
          <cell r="AN449">
            <v>-25798.174000000003</v>
          </cell>
          <cell r="AP449">
            <v>17836128.019500002</v>
          </cell>
        </row>
        <row r="450">
          <cell r="A450" t="str">
            <v xml:space="preserve">344.00 0501         </v>
          </cell>
          <cell r="B450">
            <v>501</v>
          </cell>
          <cell r="C450" t="str">
            <v>ProdTrans</v>
          </cell>
          <cell r="D450" t="str">
            <v xml:space="preserve">344.00 0501         </v>
          </cell>
          <cell r="E450">
            <v>344</v>
          </cell>
          <cell r="F450" t="str">
            <v>Generators</v>
          </cell>
          <cell r="H450">
            <v>16059493.890000001</v>
          </cell>
          <cell r="J450">
            <v>-57726.22</v>
          </cell>
          <cell r="L450">
            <v>16001767.67</v>
          </cell>
          <cell r="N450">
            <v>-61234.29</v>
          </cell>
          <cell r="P450">
            <v>15940533.380000001</v>
          </cell>
          <cell r="R450">
            <v>5105983</v>
          </cell>
          <cell r="T450">
            <v>3.25</v>
          </cell>
          <cell r="V450">
            <v>520996</v>
          </cell>
          <cell r="X450">
            <v>-57726.22</v>
          </cell>
          <cell r="Z450">
            <v>-5</v>
          </cell>
          <cell r="AB450">
            <v>-2886.3109999999997</v>
          </cell>
          <cell r="AD450">
            <v>5566366.4690000005</v>
          </cell>
          <cell r="AF450">
            <v>3.25</v>
          </cell>
          <cell r="AH450">
            <v>519062</v>
          </cell>
          <cell r="AJ450">
            <v>-61234.29</v>
          </cell>
          <cell r="AL450">
            <v>-5</v>
          </cell>
          <cell r="AN450">
            <v>-3061.7145</v>
          </cell>
          <cell r="AP450">
            <v>6021132.4645000007</v>
          </cell>
        </row>
        <row r="451">
          <cell r="A451" t="str">
            <v xml:space="preserve">345.00 0501         </v>
          </cell>
          <cell r="B451">
            <v>501</v>
          </cell>
          <cell r="C451" t="str">
            <v>ProdTrans</v>
          </cell>
          <cell r="D451" t="str">
            <v xml:space="preserve">345.00 0501         </v>
          </cell>
          <cell r="E451">
            <v>345</v>
          </cell>
          <cell r="F451" t="str">
            <v>Accessory Electric Equipment</v>
          </cell>
          <cell r="H451">
            <v>2919648.88</v>
          </cell>
          <cell r="J451">
            <v>-1595.8999999999999</v>
          </cell>
          <cell r="L451">
            <v>2918052.98</v>
          </cell>
          <cell r="N451">
            <v>-1779.27</v>
          </cell>
          <cell r="P451">
            <v>2916273.71</v>
          </cell>
          <cell r="R451">
            <v>806767</v>
          </cell>
          <cell r="T451">
            <v>3.36</v>
          </cell>
          <cell r="V451">
            <v>98073</v>
          </cell>
          <cell r="X451">
            <v>-1595.8999999999999</v>
          </cell>
          <cell r="Z451">
            <v>-2</v>
          </cell>
          <cell r="AB451">
            <v>-31.917999999999996</v>
          </cell>
          <cell r="AD451">
            <v>903212.18200000003</v>
          </cell>
          <cell r="AF451">
            <v>3.36</v>
          </cell>
          <cell r="AH451">
            <v>98017</v>
          </cell>
          <cell r="AJ451">
            <v>-1779.27</v>
          </cell>
          <cell r="AL451">
            <v>-2</v>
          </cell>
          <cell r="AN451">
            <v>-35.5854</v>
          </cell>
          <cell r="AP451">
            <v>999414.32660000003</v>
          </cell>
        </row>
        <row r="452">
          <cell r="A452">
            <v>0</v>
          </cell>
          <cell r="F452" t="str">
            <v>TOTAL GADBSY PEAKER UNIT 4-6</v>
          </cell>
          <cell r="H452">
            <v>81939705.060000002</v>
          </cell>
          <cell r="J452">
            <v>-570649.85999999987</v>
          </cell>
          <cell r="L452">
            <v>81369055.200000003</v>
          </cell>
          <cell r="N452">
            <v>-587936.26000000013</v>
          </cell>
          <cell r="P452">
            <v>80781118.939999998</v>
          </cell>
          <cell r="R452">
            <v>23103106</v>
          </cell>
          <cell r="V452">
            <v>2710184</v>
          </cell>
          <cell r="X452">
            <v>-570649.85999999987</v>
          </cell>
          <cell r="AB452">
            <v>-28078.3645</v>
          </cell>
          <cell r="AD452">
            <v>25214561.7755</v>
          </cell>
          <cell r="AH452">
            <v>2690892</v>
          </cell>
          <cell r="AJ452">
            <v>-587936.26000000013</v>
          </cell>
          <cell r="AN452">
            <v>-28912.442900000005</v>
          </cell>
          <cell r="AP452">
            <v>27288605.072600007</v>
          </cell>
        </row>
        <row r="453">
          <cell r="A453">
            <v>0</v>
          </cell>
        </row>
        <row r="454">
          <cell r="A454">
            <v>0</v>
          </cell>
          <cell r="F454" t="str">
            <v>LITTLE MOUNTAIN</v>
          </cell>
        </row>
        <row r="455">
          <cell r="A455" t="str">
            <v xml:space="preserve">341.00 0502         </v>
          </cell>
          <cell r="B455">
            <v>502</v>
          </cell>
          <cell r="C455" t="str">
            <v>ProdTrans</v>
          </cell>
          <cell r="D455" t="str">
            <v xml:space="preserve">341.00 0502         </v>
          </cell>
          <cell r="E455">
            <v>341</v>
          </cell>
          <cell r="F455" t="str">
            <v>Structures and Improvements</v>
          </cell>
          <cell r="H455">
            <v>337027.88</v>
          </cell>
          <cell r="J455">
            <v>-337027.88</v>
          </cell>
          <cell r="L455">
            <v>0</v>
          </cell>
          <cell r="N455">
            <v>0</v>
          </cell>
          <cell r="P455">
            <v>0</v>
          </cell>
          <cell r="R455">
            <v>360620</v>
          </cell>
          <cell r="T455">
            <v>8.72784891781059</v>
          </cell>
          <cell r="V455">
            <v>14708</v>
          </cell>
          <cell r="X455">
            <v>-337027.88</v>
          </cell>
          <cell r="AB455">
            <v>0</v>
          </cell>
          <cell r="AD455">
            <v>38300.119999999995</v>
          </cell>
          <cell r="AF455">
            <v>8.72784891781059</v>
          </cell>
          <cell r="AH455">
            <v>0</v>
          </cell>
          <cell r="AJ455">
            <v>0</v>
          </cell>
          <cell r="AN455">
            <v>0</v>
          </cell>
          <cell r="AP455">
            <v>38300.119999999995</v>
          </cell>
        </row>
        <row r="456">
          <cell r="A456" t="str">
            <v xml:space="preserve">343.00 0502         </v>
          </cell>
          <cell r="B456">
            <v>502</v>
          </cell>
          <cell r="C456" t="str">
            <v>ProdTrans</v>
          </cell>
          <cell r="D456" t="str">
            <v xml:space="preserve">343.00 0502         </v>
          </cell>
          <cell r="E456">
            <v>343</v>
          </cell>
          <cell r="F456" t="str">
            <v>Prime Movers</v>
          </cell>
          <cell r="H456">
            <v>1167092.49</v>
          </cell>
          <cell r="J456">
            <v>-1167092.49</v>
          </cell>
          <cell r="L456">
            <v>0</v>
          </cell>
          <cell r="N456">
            <v>0</v>
          </cell>
          <cell r="P456">
            <v>0</v>
          </cell>
          <cell r="R456">
            <v>1468443</v>
          </cell>
          <cell r="T456">
            <v>11.238266973576051</v>
          </cell>
          <cell r="V456">
            <v>65580</v>
          </cell>
          <cell r="X456">
            <v>-1167092.49</v>
          </cell>
          <cell r="AB456">
            <v>0</v>
          </cell>
          <cell r="AD456">
            <v>366930.51</v>
          </cell>
          <cell r="AF456">
            <v>11.238266973576051</v>
          </cell>
          <cell r="AH456">
            <v>0</v>
          </cell>
          <cell r="AJ456">
            <v>0</v>
          </cell>
          <cell r="AN456">
            <v>0</v>
          </cell>
          <cell r="AP456">
            <v>366930.51</v>
          </cell>
        </row>
        <row r="457">
          <cell r="A457" t="str">
            <v xml:space="preserve">345.00 0502         </v>
          </cell>
          <cell r="B457">
            <v>502</v>
          </cell>
          <cell r="C457" t="str">
            <v>ProdTrans</v>
          </cell>
          <cell r="D457" t="str">
            <v xml:space="preserve">345.00 0502         </v>
          </cell>
          <cell r="E457">
            <v>345</v>
          </cell>
          <cell r="F457" t="str">
            <v>Accessory Electric Equipment</v>
          </cell>
          <cell r="H457">
            <v>215728.34</v>
          </cell>
          <cell r="J457">
            <v>-215728.34000000003</v>
          </cell>
          <cell r="L457">
            <v>0</v>
          </cell>
          <cell r="N457">
            <v>0</v>
          </cell>
          <cell r="P457">
            <v>0</v>
          </cell>
          <cell r="R457">
            <v>230829</v>
          </cell>
          <cell r="T457">
            <v>8.7837531212143709</v>
          </cell>
          <cell r="V457">
            <v>9475</v>
          </cell>
          <cell r="X457">
            <v>-215728.34000000003</v>
          </cell>
          <cell r="AB457">
            <v>0</v>
          </cell>
          <cell r="AD457">
            <v>24575.659999999974</v>
          </cell>
          <cell r="AF457">
            <v>8.7837531212143709</v>
          </cell>
          <cell r="AH457">
            <v>0</v>
          </cell>
          <cell r="AJ457">
            <v>0</v>
          </cell>
          <cell r="AN457">
            <v>0</v>
          </cell>
          <cell r="AP457">
            <v>24575.659999999974</v>
          </cell>
        </row>
        <row r="458">
          <cell r="A458" t="str">
            <v xml:space="preserve">346.00 0502         </v>
          </cell>
          <cell r="B458">
            <v>502</v>
          </cell>
          <cell r="C458" t="str">
            <v>ProdTrans</v>
          </cell>
          <cell r="D458" t="str">
            <v xml:space="preserve">346.00 0502         </v>
          </cell>
          <cell r="E458">
            <v>346</v>
          </cell>
          <cell r="F458" t="str">
            <v>Miscellaneous Power Plant Equipment</v>
          </cell>
          <cell r="H458">
            <v>11813.11</v>
          </cell>
          <cell r="J458">
            <v>-11813.11</v>
          </cell>
          <cell r="L458">
            <v>0</v>
          </cell>
          <cell r="N458">
            <v>0</v>
          </cell>
          <cell r="P458">
            <v>0</v>
          </cell>
          <cell r="R458">
            <v>12640</v>
          </cell>
          <cell r="T458">
            <v>8.2217142131550016</v>
          </cell>
          <cell r="V458">
            <v>486</v>
          </cell>
          <cell r="X458">
            <v>-11813.11</v>
          </cell>
          <cell r="AB458">
            <v>0</v>
          </cell>
          <cell r="AD458">
            <v>1312.8899999999994</v>
          </cell>
          <cell r="AF458">
            <v>8.2217142131550016</v>
          </cell>
          <cell r="AH458">
            <v>0</v>
          </cell>
          <cell r="AJ458">
            <v>0</v>
          </cell>
          <cell r="AN458">
            <v>0</v>
          </cell>
          <cell r="AP458">
            <v>1312.8899999999994</v>
          </cell>
        </row>
        <row r="459">
          <cell r="A459">
            <v>0</v>
          </cell>
          <cell r="F459" t="str">
            <v>TOTAL LITTLE MOUNTAIN</v>
          </cell>
          <cell r="H459">
            <v>1731661.8200000003</v>
          </cell>
          <cell r="J459">
            <v>-1731661.8200000003</v>
          </cell>
          <cell r="L459">
            <v>0</v>
          </cell>
          <cell r="N459">
            <v>0</v>
          </cell>
          <cell r="P459">
            <v>0</v>
          </cell>
          <cell r="R459">
            <v>2072532</v>
          </cell>
          <cell r="V459">
            <v>90249</v>
          </cell>
          <cell r="X459">
            <v>-1731661.8200000003</v>
          </cell>
          <cell r="AB459">
            <v>0</v>
          </cell>
          <cell r="AD459">
            <v>431119.18</v>
          </cell>
          <cell r="AH459">
            <v>0</v>
          </cell>
          <cell r="AJ459">
            <v>0</v>
          </cell>
          <cell r="AN459">
            <v>0</v>
          </cell>
          <cell r="AP459">
            <v>431119.18</v>
          </cell>
        </row>
        <row r="460">
          <cell r="A460">
            <v>0</v>
          </cell>
        </row>
        <row r="461">
          <cell r="A461">
            <v>0</v>
          </cell>
          <cell r="F461" t="str">
            <v>DUNLAP - WIND</v>
          </cell>
        </row>
        <row r="462">
          <cell r="A462" t="str">
            <v xml:space="preserve">341.00 0601         </v>
          </cell>
          <cell r="B462">
            <v>601</v>
          </cell>
          <cell r="C462" t="str">
            <v>ProdTrans</v>
          </cell>
          <cell r="D462" t="str">
            <v xml:space="preserve">341.00 0601         </v>
          </cell>
          <cell r="E462">
            <v>341</v>
          </cell>
          <cell r="F462" t="str">
            <v>Structures and Improvements</v>
          </cell>
          <cell r="H462">
            <v>7639582.0899999999</v>
          </cell>
          <cell r="J462">
            <v>-29263.91</v>
          </cell>
          <cell r="L462">
            <v>7610318.1799999997</v>
          </cell>
          <cell r="N462">
            <v>-29786.14</v>
          </cell>
          <cell r="P462">
            <v>7580532.04</v>
          </cell>
          <cell r="R462">
            <v>410022</v>
          </cell>
          <cell r="T462">
            <v>4.05</v>
          </cell>
          <cell r="V462">
            <v>308810</v>
          </cell>
          <cell r="X462">
            <v>-29263.91</v>
          </cell>
          <cell r="Z462">
            <v>-5</v>
          </cell>
          <cell r="AB462">
            <v>-1463.1954999999998</v>
          </cell>
          <cell r="AD462">
            <v>688104.89449999994</v>
          </cell>
          <cell r="AF462">
            <v>4.05</v>
          </cell>
          <cell r="AH462">
            <v>307615</v>
          </cell>
          <cell r="AJ462">
            <v>-29786.14</v>
          </cell>
          <cell r="AL462">
            <v>-5</v>
          </cell>
          <cell r="AN462">
            <v>-1489.307</v>
          </cell>
          <cell r="AP462">
            <v>964444.44749999989</v>
          </cell>
        </row>
        <row r="463">
          <cell r="A463" t="str">
            <v xml:space="preserve">343.00 0601         </v>
          </cell>
          <cell r="B463">
            <v>601</v>
          </cell>
          <cell r="C463" t="str">
            <v>ProdTrans</v>
          </cell>
          <cell r="D463" t="str">
            <v xml:space="preserve">343.00 0601         </v>
          </cell>
          <cell r="E463">
            <v>343</v>
          </cell>
          <cell r="F463" t="str">
            <v>Prime Movers</v>
          </cell>
          <cell r="H463">
            <v>207516766.59</v>
          </cell>
          <cell r="J463">
            <v>-214363.29</v>
          </cell>
          <cell r="L463">
            <v>207302403.30000001</v>
          </cell>
          <cell r="N463">
            <v>-229753.92</v>
          </cell>
          <cell r="P463">
            <v>207072649.38000003</v>
          </cell>
          <cell r="R463">
            <v>11796933</v>
          </cell>
          <cell r="T463">
            <v>4.05</v>
          </cell>
          <cell r="V463">
            <v>8400088</v>
          </cell>
          <cell r="X463">
            <v>-214363.29</v>
          </cell>
          <cell r="Z463">
            <v>-5</v>
          </cell>
          <cell r="AB463">
            <v>-10718.164499999999</v>
          </cell>
          <cell r="AD463">
            <v>19971939.545499999</v>
          </cell>
          <cell r="AF463">
            <v>4.05</v>
          </cell>
          <cell r="AH463">
            <v>8391095</v>
          </cell>
          <cell r="AJ463">
            <v>-229753.92</v>
          </cell>
          <cell r="AL463">
            <v>-5</v>
          </cell>
          <cell r="AN463">
            <v>-11487.696000000002</v>
          </cell>
          <cell r="AP463">
            <v>28121792.929499999</v>
          </cell>
        </row>
        <row r="464">
          <cell r="A464" t="str">
            <v xml:space="preserve">344.00 0601         </v>
          </cell>
          <cell r="B464">
            <v>601</v>
          </cell>
          <cell r="C464" t="str">
            <v>ProdTrans</v>
          </cell>
          <cell r="D464" t="str">
            <v xml:space="preserve">344.00 0601         </v>
          </cell>
          <cell r="E464">
            <v>344</v>
          </cell>
          <cell r="F464" t="str">
            <v>Generators</v>
          </cell>
          <cell r="H464">
            <v>5564835.7400000002</v>
          </cell>
          <cell r="J464">
            <v>-5748.43</v>
          </cell>
          <cell r="L464">
            <v>5559087.3100000005</v>
          </cell>
          <cell r="N464">
            <v>-6161.15</v>
          </cell>
          <cell r="P464">
            <v>5552926.1600000001</v>
          </cell>
          <cell r="R464">
            <v>316350</v>
          </cell>
          <cell r="T464">
            <v>4.05</v>
          </cell>
          <cell r="V464">
            <v>225259</v>
          </cell>
          <cell r="X464">
            <v>-5748.43</v>
          </cell>
          <cell r="Z464">
            <v>-5</v>
          </cell>
          <cell r="AB464">
            <v>-287.42150000000004</v>
          </cell>
          <cell r="AD464">
            <v>535573.14849999989</v>
          </cell>
          <cell r="AF464">
            <v>4.05</v>
          </cell>
          <cell r="AH464">
            <v>225018</v>
          </cell>
          <cell r="AJ464">
            <v>-6161.15</v>
          </cell>
          <cell r="AL464">
            <v>-5</v>
          </cell>
          <cell r="AN464">
            <v>-308.0575</v>
          </cell>
          <cell r="AP464">
            <v>754121.94099999988</v>
          </cell>
        </row>
        <row r="465">
          <cell r="A465" t="str">
            <v xml:space="preserve">345.00 0601         </v>
          </cell>
          <cell r="B465">
            <v>601</v>
          </cell>
          <cell r="C465" t="str">
            <v>ProdTrans</v>
          </cell>
          <cell r="D465" t="str">
            <v xml:space="preserve">345.00 0601         </v>
          </cell>
          <cell r="E465">
            <v>345</v>
          </cell>
          <cell r="F465" t="str">
            <v>Accessory Electric Equipment</v>
          </cell>
          <cell r="H465">
            <v>12295697.59</v>
          </cell>
          <cell r="J465">
            <v>-4001.3399999999997</v>
          </cell>
          <cell r="L465">
            <v>12291696.25</v>
          </cell>
          <cell r="N465">
            <v>-4584.57</v>
          </cell>
          <cell r="P465">
            <v>12287111.68</v>
          </cell>
          <cell r="R465">
            <v>702600</v>
          </cell>
          <cell r="T465">
            <v>4.05</v>
          </cell>
          <cell r="V465">
            <v>497895</v>
          </cell>
          <cell r="X465">
            <v>-4001.3399999999997</v>
          </cell>
          <cell r="Z465">
            <v>-2</v>
          </cell>
          <cell r="AB465">
            <v>-80.026799999999994</v>
          </cell>
          <cell r="AD465">
            <v>1196413.6331999998</v>
          </cell>
          <cell r="AF465">
            <v>4.05</v>
          </cell>
          <cell r="AH465">
            <v>497721</v>
          </cell>
          <cell r="AJ465">
            <v>-4584.57</v>
          </cell>
          <cell r="AL465">
            <v>-2</v>
          </cell>
          <cell r="AN465">
            <v>-91.691399999999987</v>
          </cell>
          <cell r="AP465">
            <v>1689458.3717999998</v>
          </cell>
        </row>
        <row r="466">
          <cell r="A466" t="str">
            <v xml:space="preserve">346.00 0601         </v>
          </cell>
          <cell r="B466">
            <v>601</v>
          </cell>
          <cell r="C466" t="str">
            <v>ProdTrans</v>
          </cell>
          <cell r="D466" t="str">
            <v xml:space="preserve">346.00 0601         </v>
          </cell>
          <cell r="E466">
            <v>346</v>
          </cell>
          <cell r="F466" t="str">
            <v>Miscellaneous Power Plant Equipment</v>
          </cell>
          <cell r="H466">
            <v>149130.71</v>
          </cell>
          <cell r="J466">
            <v>-48.61</v>
          </cell>
          <cell r="L466">
            <v>149082.1</v>
          </cell>
          <cell r="N466">
            <v>-55.7</v>
          </cell>
          <cell r="P466">
            <v>149026.4</v>
          </cell>
          <cell r="R466">
            <v>8511</v>
          </cell>
          <cell r="T466">
            <v>4.05</v>
          </cell>
          <cell r="V466">
            <v>6039</v>
          </cell>
          <cell r="X466">
            <v>-48.61</v>
          </cell>
          <cell r="Z466">
            <v>0</v>
          </cell>
          <cell r="AB466">
            <v>0</v>
          </cell>
          <cell r="AD466">
            <v>14501.39</v>
          </cell>
          <cell r="AF466">
            <v>4.05</v>
          </cell>
          <cell r="AH466">
            <v>6037</v>
          </cell>
          <cell r="AJ466">
            <v>-55.7</v>
          </cell>
          <cell r="AL466">
            <v>0</v>
          </cell>
          <cell r="AN466">
            <v>0</v>
          </cell>
          <cell r="AP466">
            <v>20482.689999999999</v>
          </cell>
        </row>
        <row r="467">
          <cell r="A467">
            <v>0</v>
          </cell>
          <cell r="F467" t="str">
            <v>TOTAL DUNLAP - WIND</v>
          </cell>
          <cell r="H467">
            <v>233166012.72000003</v>
          </cell>
          <cell r="J467">
            <v>-253425.58</v>
          </cell>
          <cell r="L467">
            <v>232912587.14000002</v>
          </cell>
          <cell r="N467">
            <v>-270341.48000000004</v>
          </cell>
          <cell r="P467">
            <v>232642245.66000003</v>
          </cell>
          <cell r="R467">
            <v>13234416</v>
          </cell>
          <cell r="V467">
            <v>9438091</v>
          </cell>
          <cell r="X467">
            <v>-253425.58</v>
          </cell>
          <cell r="AB467">
            <v>-12548.808299999999</v>
          </cell>
          <cell r="AD467">
            <v>22406532.611699998</v>
          </cell>
          <cell r="AH467">
            <v>9427486</v>
          </cell>
          <cell r="AJ467">
            <v>-270341.48000000004</v>
          </cell>
          <cell r="AN467">
            <v>-13376.751900000003</v>
          </cell>
          <cell r="AP467">
            <v>31550300.379800003</v>
          </cell>
        </row>
        <row r="468">
          <cell r="A468">
            <v>0</v>
          </cell>
        </row>
        <row r="469">
          <cell r="A469">
            <v>0</v>
          </cell>
          <cell r="F469" t="str">
            <v>FOOTE CREEK - WIND</v>
          </cell>
        </row>
        <row r="470">
          <cell r="A470" t="str">
            <v xml:space="preserve">341.00 0602         </v>
          </cell>
          <cell r="B470">
            <v>602</v>
          </cell>
          <cell r="C470" t="str">
            <v>ProdTrans</v>
          </cell>
          <cell r="D470" t="str">
            <v xml:space="preserve">341.00 0602         </v>
          </cell>
          <cell r="E470">
            <v>341</v>
          </cell>
          <cell r="F470" t="str">
            <v>Structures and Improvements</v>
          </cell>
          <cell r="H470">
            <v>110228.76</v>
          </cell>
          <cell r="J470">
            <v>-547.83000000000004</v>
          </cell>
          <cell r="L470">
            <v>109680.93</v>
          </cell>
          <cell r="N470">
            <v>-556.03</v>
          </cell>
          <cell r="P470">
            <v>109124.9</v>
          </cell>
          <cell r="R470">
            <v>53096</v>
          </cell>
          <cell r="T470">
            <v>0</v>
          </cell>
          <cell r="V470">
            <v>0</v>
          </cell>
          <cell r="X470">
            <v>-547.83000000000004</v>
          </cell>
          <cell r="Z470">
            <v>-5</v>
          </cell>
          <cell r="AB470">
            <v>-27.391500000000001</v>
          </cell>
          <cell r="AD470">
            <v>52520.7785</v>
          </cell>
          <cell r="AF470">
            <v>0</v>
          </cell>
          <cell r="AH470">
            <v>0</v>
          </cell>
          <cell r="AJ470">
            <v>-556.03</v>
          </cell>
          <cell r="AL470">
            <v>-5</v>
          </cell>
          <cell r="AN470">
            <v>-27.801499999999997</v>
          </cell>
          <cell r="AP470">
            <v>51936.947</v>
          </cell>
        </row>
        <row r="471">
          <cell r="A471" t="str">
            <v xml:space="preserve">343.00 0602         </v>
          </cell>
          <cell r="B471">
            <v>602</v>
          </cell>
          <cell r="C471" t="str">
            <v>ProdTrans</v>
          </cell>
          <cell r="D471" t="str">
            <v xml:space="preserve">343.00 0602         </v>
          </cell>
          <cell r="E471">
            <v>343</v>
          </cell>
          <cell r="F471" t="str">
            <v>Prime Movers</v>
          </cell>
          <cell r="H471">
            <v>31931758.870000001</v>
          </cell>
          <cell r="J471">
            <v>-73881.320000000007</v>
          </cell>
          <cell r="L471">
            <v>31857877.550000001</v>
          </cell>
          <cell r="N471">
            <v>-78786.420000000013</v>
          </cell>
          <cell r="P471">
            <v>31779091.129999999</v>
          </cell>
          <cell r="R471">
            <v>15744942</v>
          </cell>
          <cell r="T471">
            <v>3.9212346202259871</v>
          </cell>
          <cell r="V471">
            <v>1250671</v>
          </cell>
          <cell r="X471">
            <v>-73881.320000000007</v>
          </cell>
          <cell r="Z471">
            <v>-5</v>
          </cell>
          <cell r="AB471">
            <v>-3694.0660000000003</v>
          </cell>
          <cell r="AD471">
            <v>16918037.614</v>
          </cell>
          <cell r="AF471">
            <v>3.9212346202259871</v>
          </cell>
          <cell r="AH471">
            <v>1247677</v>
          </cell>
          <cell r="AJ471">
            <v>-78786.420000000013</v>
          </cell>
          <cell r="AL471">
            <v>-5</v>
          </cell>
          <cell r="AN471">
            <v>-3939.3210000000008</v>
          </cell>
          <cell r="AP471">
            <v>18082988.873</v>
          </cell>
        </row>
        <row r="472">
          <cell r="A472" t="str">
            <v xml:space="preserve">344.00 0602         </v>
          </cell>
          <cell r="B472">
            <v>602</v>
          </cell>
          <cell r="C472" t="str">
            <v>ProdTrans</v>
          </cell>
          <cell r="D472" t="str">
            <v xml:space="preserve">344.00 0602         </v>
          </cell>
          <cell r="E472">
            <v>344</v>
          </cell>
          <cell r="F472" t="str">
            <v>Generators</v>
          </cell>
          <cell r="H472">
            <v>1612116.14</v>
          </cell>
          <cell r="J472">
            <v>-3745.77</v>
          </cell>
          <cell r="L472">
            <v>1608370.3699999999</v>
          </cell>
          <cell r="N472">
            <v>-3994.4</v>
          </cell>
          <cell r="P472">
            <v>1604375.97</v>
          </cell>
          <cell r="R472">
            <v>799311</v>
          </cell>
          <cell r="T472">
            <v>3.8437038245763979</v>
          </cell>
          <cell r="V472">
            <v>61893</v>
          </cell>
          <cell r="X472">
            <v>-3745.77</v>
          </cell>
          <cell r="Z472">
            <v>-5</v>
          </cell>
          <cell r="AB472">
            <v>-187.2885</v>
          </cell>
          <cell r="AD472">
            <v>857270.94149999996</v>
          </cell>
          <cell r="AF472">
            <v>3.8437038245763979</v>
          </cell>
          <cell r="AH472">
            <v>61744</v>
          </cell>
          <cell r="AJ472">
            <v>-3994.4</v>
          </cell>
          <cell r="AL472">
            <v>-5</v>
          </cell>
          <cell r="AN472">
            <v>-199.72</v>
          </cell>
          <cell r="AP472">
            <v>914820.82149999996</v>
          </cell>
        </row>
        <row r="473">
          <cell r="A473" t="str">
            <v xml:space="preserve">345.00 0602         </v>
          </cell>
          <cell r="B473">
            <v>602</v>
          </cell>
          <cell r="C473" t="str">
            <v>ProdTrans</v>
          </cell>
          <cell r="D473" t="str">
            <v xml:space="preserve">345.00 0602         </v>
          </cell>
          <cell r="E473">
            <v>345</v>
          </cell>
          <cell r="F473" t="str">
            <v>Accessory Electric Equipment</v>
          </cell>
          <cell r="H473">
            <v>2859205.55</v>
          </cell>
          <cell r="J473">
            <v>-3804.92</v>
          </cell>
          <cell r="L473">
            <v>2855400.63</v>
          </cell>
          <cell r="N473">
            <v>-4207.51</v>
          </cell>
          <cell r="P473">
            <v>2851193.12</v>
          </cell>
          <cell r="R473">
            <v>1426257</v>
          </cell>
          <cell r="T473">
            <v>3.8351435718887759</v>
          </cell>
          <cell r="V473">
            <v>109582</v>
          </cell>
          <cell r="X473">
            <v>-3804.92</v>
          </cell>
          <cell r="Z473">
            <v>-2</v>
          </cell>
          <cell r="AB473">
            <v>-76.098399999999998</v>
          </cell>
          <cell r="AD473">
            <v>1531957.9816000001</v>
          </cell>
          <cell r="AF473">
            <v>3.8351435718887759</v>
          </cell>
          <cell r="AH473">
            <v>109428</v>
          </cell>
          <cell r="AJ473">
            <v>-4207.51</v>
          </cell>
          <cell r="AL473">
            <v>-2</v>
          </cell>
          <cell r="AN473">
            <v>-84.150199999999998</v>
          </cell>
          <cell r="AP473">
            <v>1637094.3214</v>
          </cell>
        </row>
        <row r="474">
          <cell r="A474">
            <v>0</v>
          </cell>
          <cell r="F474" t="str">
            <v>TOTAL FOOTE CREEK - WIND</v>
          </cell>
          <cell r="H474">
            <v>36513309.32</v>
          </cell>
          <cell r="J474">
            <v>-81979.840000000011</v>
          </cell>
          <cell r="L474">
            <v>36431329.480000004</v>
          </cell>
          <cell r="N474">
            <v>-87544.36</v>
          </cell>
          <cell r="P474">
            <v>36343785.119999997</v>
          </cell>
          <cell r="R474">
            <v>18023606</v>
          </cell>
          <cell r="V474">
            <v>1422146</v>
          </cell>
          <cell r="X474">
            <v>-81979.840000000011</v>
          </cell>
          <cell r="AB474">
            <v>-3984.8444000000004</v>
          </cell>
          <cell r="AD474">
            <v>19359787.3156</v>
          </cell>
          <cell r="AH474">
            <v>1418849</v>
          </cell>
          <cell r="AJ474">
            <v>-87544.36</v>
          </cell>
          <cell r="AN474">
            <v>-4250.9927000000007</v>
          </cell>
          <cell r="AP474">
            <v>20686840.962900002</v>
          </cell>
        </row>
        <row r="475">
          <cell r="A475">
            <v>0</v>
          </cell>
        </row>
        <row r="476">
          <cell r="A476">
            <v>0</v>
          </cell>
          <cell r="F476" t="str">
            <v>GLENROCK - WIND</v>
          </cell>
        </row>
        <row r="477">
          <cell r="A477" t="str">
            <v xml:space="preserve">341.00 0603         </v>
          </cell>
          <cell r="B477">
            <v>603</v>
          </cell>
          <cell r="C477" t="str">
            <v>ProdTrans</v>
          </cell>
          <cell r="D477" t="str">
            <v xml:space="preserve">341.00 0603         </v>
          </cell>
          <cell r="E477">
            <v>341</v>
          </cell>
          <cell r="F477" t="str">
            <v>Structures and Improvements</v>
          </cell>
          <cell r="H477">
            <v>9292453.0399999991</v>
          </cell>
          <cell r="J477">
            <v>-36710.81</v>
          </cell>
          <cell r="L477">
            <v>9255742.2299999986</v>
          </cell>
          <cell r="N477">
            <v>-37416.730000000003</v>
          </cell>
          <cell r="P477">
            <v>9218325.4999999981</v>
          </cell>
          <cell r="R477">
            <v>975485</v>
          </cell>
          <cell r="T477">
            <v>4.05</v>
          </cell>
          <cell r="V477">
            <v>375601</v>
          </cell>
          <cell r="X477">
            <v>-36710.81</v>
          </cell>
          <cell r="Z477">
            <v>-5</v>
          </cell>
          <cell r="AB477">
            <v>-1835.5404999999998</v>
          </cell>
          <cell r="AD477">
            <v>1312539.6495000001</v>
          </cell>
          <cell r="AF477">
            <v>4.05</v>
          </cell>
          <cell r="AH477">
            <v>374100</v>
          </cell>
          <cell r="AJ477">
            <v>-37416.730000000003</v>
          </cell>
          <cell r="AL477">
            <v>-5</v>
          </cell>
          <cell r="AN477">
            <v>-1870.8365000000003</v>
          </cell>
          <cell r="AP477">
            <v>1647352.0830000001</v>
          </cell>
        </row>
        <row r="478">
          <cell r="A478" t="str">
            <v xml:space="preserve">343.00 0603         </v>
          </cell>
          <cell r="B478">
            <v>603</v>
          </cell>
          <cell r="C478" t="str">
            <v>ProdTrans</v>
          </cell>
          <cell r="D478" t="str">
            <v xml:space="preserve">343.00 0603         </v>
          </cell>
          <cell r="E478">
            <v>343</v>
          </cell>
          <cell r="F478" t="str">
            <v>Prime Movers</v>
          </cell>
          <cell r="H478">
            <v>436361922.75999999</v>
          </cell>
          <cell r="J478">
            <v>-497846.39999999997</v>
          </cell>
          <cell r="L478">
            <v>435864076.36000001</v>
          </cell>
          <cell r="N478">
            <v>-532464.91000000015</v>
          </cell>
          <cell r="P478">
            <v>435331611.44999999</v>
          </cell>
          <cell r="R478">
            <v>49158727</v>
          </cell>
          <cell r="T478">
            <v>4.05</v>
          </cell>
          <cell r="V478">
            <v>17662576</v>
          </cell>
          <cell r="X478">
            <v>-497846.39999999997</v>
          </cell>
          <cell r="Z478">
            <v>-5</v>
          </cell>
          <cell r="AB478">
            <v>-24892.32</v>
          </cell>
          <cell r="AD478">
            <v>66298564.280000001</v>
          </cell>
          <cell r="AF478">
            <v>4.05</v>
          </cell>
          <cell r="AH478">
            <v>17641713</v>
          </cell>
          <cell r="AJ478">
            <v>-532464.91000000015</v>
          </cell>
          <cell r="AL478">
            <v>-5</v>
          </cell>
          <cell r="AN478">
            <v>-26623.245500000008</v>
          </cell>
          <cell r="AP478">
            <v>83381189.124500006</v>
          </cell>
        </row>
        <row r="479">
          <cell r="A479" t="str">
            <v xml:space="preserve">344.00 0603         </v>
          </cell>
          <cell r="B479">
            <v>603</v>
          </cell>
          <cell r="C479" t="str">
            <v>ProdTrans</v>
          </cell>
          <cell r="D479" t="str">
            <v xml:space="preserve">344.00 0603         </v>
          </cell>
          <cell r="E479">
            <v>344</v>
          </cell>
          <cell r="F479" t="str">
            <v>Generators</v>
          </cell>
          <cell r="H479">
            <v>13550268</v>
          </cell>
          <cell r="J479">
            <v>-15442.36</v>
          </cell>
          <cell r="L479">
            <v>13534825.640000001</v>
          </cell>
          <cell r="N479">
            <v>-16517.79</v>
          </cell>
          <cell r="P479">
            <v>13518307.850000001</v>
          </cell>
          <cell r="R479">
            <v>1519803</v>
          </cell>
          <cell r="T479">
            <v>4.05</v>
          </cell>
          <cell r="V479">
            <v>548473</v>
          </cell>
          <cell r="X479">
            <v>-15442.36</v>
          </cell>
          <cell r="Z479">
            <v>-5</v>
          </cell>
          <cell r="AB479">
            <v>-772.11800000000005</v>
          </cell>
          <cell r="AD479">
            <v>2052061.5219999999</v>
          </cell>
          <cell r="AF479">
            <v>4.05</v>
          </cell>
          <cell r="AH479">
            <v>547826</v>
          </cell>
          <cell r="AJ479">
            <v>-16517.79</v>
          </cell>
          <cell r="AL479">
            <v>-5</v>
          </cell>
          <cell r="AN479">
            <v>-825.88950000000011</v>
          </cell>
          <cell r="AP479">
            <v>2582543.8424999998</v>
          </cell>
        </row>
        <row r="480">
          <cell r="A480" t="str">
            <v xml:space="preserve">345.00 0603         </v>
          </cell>
          <cell r="B480">
            <v>603</v>
          </cell>
          <cell r="C480" t="str">
            <v>ProdTrans</v>
          </cell>
          <cell r="D480" t="str">
            <v xml:space="preserve">345.00 0603         </v>
          </cell>
          <cell r="E480">
            <v>345</v>
          </cell>
          <cell r="F480" t="str">
            <v>Accessory Electric Equipment</v>
          </cell>
          <cell r="H480">
            <v>29389239.52</v>
          </cell>
          <cell r="J480">
            <v>-11489.73</v>
          </cell>
          <cell r="L480">
            <v>29377749.789999999</v>
          </cell>
          <cell r="N480">
            <v>-13060.619999999999</v>
          </cell>
          <cell r="P480">
            <v>29364689.169999998</v>
          </cell>
          <cell r="R480">
            <v>3231614</v>
          </cell>
          <cell r="T480">
            <v>4.05</v>
          </cell>
          <cell r="V480">
            <v>1190032</v>
          </cell>
          <cell r="X480">
            <v>-11489.73</v>
          </cell>
          <cell r="Z480">
            <v>-2</v>
          </cell>
          <cell r="AB480">
            <v>-229.7946</v>
          </cell>
          <cell r="AD480">
            <v>4409926.4753999999</v>
          </cell>
          <cell r="AF480">
            <v>4.05</v>
          </cell>
          <cell r="AH480">
            <v>1189534</v>
          </cell>
          <cell r="AJ480">
            <v>-13060.619999999999</v>
          </cell>
          <cell r="AL480">
            <v>-2</v>
          </cell>
          <cell r="AN480">
            <v>-261.2124</v>
          </cell>
          <cell r="AP480">
            <v>5586138.6430000002</v>
          </cell>
        </row>
        <row r="481">
          <cell r="A481" t="str">
            <v xml:space="preserve">346.00 0603         </v>
          </cell>
          <cell r="B481">
            <v>603</v>
          </cell>
          <cell r="C481" t="str">
            <v>ProdTrans</v>
          </cell>
          <cell r="D481" t="str">
            <v xml:space="preserve">346.00 0603         </v>
          </cell>
          <cell r="E481">
            <v>346</v>
          </cell>
          <cell r="F481" t="str">
            <v>Miscellaneous Power Plant Equipment</v>
          </cell>
          <cell r="H481">
            <v>1157160</v>
          </cell>
          <cell r="J481">
            <v>-458.76</v>
          </cell>
          <cell r="L481">
            <v>1156701.24</v>
          </cell>
          <cell r="N481">
            <v>-521.19000000000005</v>
          </cell>
          <cell r="P481">
            <v>1156180.05</v>
          </cell>
          <cell r="R481">
            <v>130805</v>
          </cell>
          <cell r="T481">
            <v>4.05</v>
          </cell>
          <cell r="V481">
            <v>46856</v>
          </cell>
          <cell r="X481">
            <v>-458.76</v>
          </cell>
          <cell r="Z481">
            <v>0</v>
          </cell>
          <cell r="AB481">
            <v>0</v>
          </cell>
          <cell r="AD481">
            <v>177202.24</v>
          </cell>
          <cell r="AF481">
            <v>4.05</v>
          </cell>
          <cell r="AH481">
            <v>46836</v>
          </cell>
          <cell r="AJ481">
            <v>-521.19000000000005</v>
          </cell>
          <cell r="AL481">
            <v>0</v>
          </cell>
          <cell r="AN481">
            <v>0</v>
          </cell>
          <cell r="AP481">
            <v>223517.05</v>
          </cell>
        </row>
        <row r="482">
          <cell r="A482">
            <v>0</v>
          </cell>
          <cell r="F482" t="str">
            <v>TOTAL GLENROCK - WIND</v>
          </cell>
          <cell r="H482">
            <v>489751043.31999999</v>
          </cell>
          <cell r="J482">
            <v>-561948.05999999994</v>
          </cell>
          <cell r="L482">
            <v>489189095.26000005</v>
          </cell>
          <cell r="N482">
            <v>-599981.24000000011</v>
          </cell>
          <cell r="P482">
            <v>488589114.02000004</v>
          </cell>
          <cell r="R482">
            <v>55016434</v>
          </cell>
          <cell r="V482">
            <v>19823538</v>
          </cell>
          <cell r="X482">
            <v>-561948.05999999994</v>
          </cell>
          <cell r="AB482">
            <v>-27729.773099999999</v>
          </cell>
          <cell r="AD482">
            <v>74250294.166899994</v>
          </cell>
          <cell r="AH482">
            <v>19800009</v>
          </cell>
          <cell r="AJ482">
            <v>-599981.24000000011</v>
          </cell>
          <cell r="AN482">
            <v>-29581.183900000011</v>
          </cell>
          <cell r="AP482">
            <v>93420740.743000016</v>
          </cell>
        </row>
        <row r="483">
          <cell r="A483">
            <v>0</v>
          </cell>
        </row>
        <row r="484">
          <cell r="A484">
            <v>0</v>
          </cell>
          <cell r="F484" t="str">
            <v>GOODNOE HILLS - WIND</v>
          </cell>
        </row>
        <row r="485">
          <cell r="A485" t="str">
            <v xml:space="preserve">341.00 0604         </v>
          </cell>
          <cell r="B485">
            <v>604</v>
          </cell>
          <cell r="C485" t="str">
            <v>ProdTrans</v>
          </cell>
          <cell r="D485" t="str">
            <v xml:space="preserve">341.00 0604         </v>
          </cell>
          <cell r="E485">
            <v>341</v>
          </cell>
          <cell r="F485" t="str">
            <v>Structures and Improvements</v>
          </cell>
          <cell r="H485">
            <v>5437881</v>
          </cell>
          <cell r="J485">
            <v>-21836.85</v>
          </cell>
          <cell r="L485">
            <v>5416044.1500000004</v>
          </cell>
          <cell r="N485">
            <v>-22208.9</v>
          </cell>
          <cell r="P485">
            <v>5393835.25</v>
          </cell>
          <cell r="R485">
            <v>696023</v>
          </cell>
          <cell r="T485">
            <v>4.05</v>
          </cell>
          <cell r="V485">
            <v>219792</v>
          </cell>
          <cell r="X485">
            <v>-21836.85</v>
          </cell>
          <cell r="Z485">
            <v>-5</v>
          </cell>
          <cell r="AB485">
            <v>-1091.8425</v>
          </cell>
          <cell r="AD485">
            <v>892886.3075</v>
          </cell>
          <cell r="AF485">
            <v>4.05</v>
          </cell>
          <cell r="AH485">
            <v>218900</v>
          </cell>
          <cell r="AJ485">
            <v>-22208.9</v>
          </cell>
          <cell r="AL485">
            <v>-5</v>
          </cell>
          <cell r="AN485">
            <v>-1110.4449999999999</v>
          </cell>
          <cell r="AP485">
            <v>1088466.9625000001</v>
          </cell>
        </row>
        <row r="486">
          <cell r="A486" t="str">
            <v xml:space="preserve">343.00 0604         </v>
          </cell>
          <cell r="B486">
            <v>604</v>
          </cell>
          <cell r="C486" t="str">
            <v>ProdTrans</v>
          </cell>
          <cell r="D486" t="str">
            <v xml:space="preserve">343.00 0604         </v>
          </cell>
          <cell r="E486">
            <v>343</v>
          </cell>
          <cell r="F486" t="str">
            <v>Prime Movers</v>
          </cell>
          <cell r="H486">
            <v>161900089.22</v>
          </cell>
          <cell r="J486">
            <v>-192068.29</v>
          </cell>
          <cell r="L486">
            <v>161708020.93000001</v>
          </cell>
          <cell r="N486">
            <v>-204930.91</v>
          </cell>
          <cell r="P486">
            <v>161503090.02000001</v>
          </cell>
          <cell r="R486">
            <v>21376423</v>
          </cell>
          <cell r="T486">
            <v>4.05</v>
          </cell>
          <cell r="V486">
            <v>6553064</v>
          </cell>
          <cell r="X486">
            <v>-192068.29</v>
          </cell>
          <cell r="Z486">
            <v>-5</v>
          </cell>
          <cell r="AB486">
            <v>-9603.4145000000008</v>
          </cell>
          <cell r="AD486">
            <v>27727815.295499999</v>
          </cell>
          <cell r="AF486">
            <v>4.05</v>
          </cell>
          <cell r="AH486">
            <v>6545025</v>
          </cell>
          <cell r="AJ486">
            <v>-204930.91</v>
          </cell>
          <cell r="AL486">
            <v>-5</v>
          </cell>
          <cell r="AN486">
            <v>-10246.5455</v>
          </cell>
          <cell r="AP486">
            <v>34057662.839999996</v>
          </cell>
        </row>
        <row r="487">
          <cell r="A487" t="str">
            <v xml:space="preserve">344.00 0604         </v>
          </cell>
          <cell r="B487">
            <v>604</v>
          </cell>
          <cell r="C487" t="str">
            <v>ProdTrans</v>
          </cell>
          <cell r="D487" t="str">
            <v xml:space="preserve">344.00 0604         </v>
          </cell>
          <cell r="E487">
            <v>344</v>
          </cell>
          <cell r="F487" t="str">
            <v>Generators</v>
          </cell>
          <cell r="H487">
            <v>4495729.72</v>
          </cell>
          <cell r="J487">
            <v>-5302.83</v>
          </cell>
          <cell r="L487">
            <v>4490426.8899999997</v>
          </cell>
          <cell r="N487">
            <v>-5658.06</v>
          </cell>
          <cell r="P487">
            <v>4484768.83</v>
          </cell>
          <cell r="R487">
            <v>578079</v>
          </cell>
          <cell r="T487">
            <v>4.05</v>
          </cell>
          <cell r="V487">
            <v>181970</v>
          </cell>
          <cell r="X487">
            <v>-5302.83</v>
          </cell>
          <cell r="Z487">
            <v>-5</v>
          </cell>
          <cell r="AB487">
            <v>-265.14150000000001</v>
          </cell>
          <cell r="AD487">
            <v>754481.02850000001</v>
          </cell>
          <cell r="AF487">
            <v>4.05</v>
          </cell>
          <cell r="AH487">
            <v>181748</v>
          </cell>
          <cell r="AJ487">
            <v>-5658.06</v>
          </cell>
          <cell r="AL487">
            <v>-5</v>
          </cell>
          <cell r="AN487">
            <v>-282.90300000000002</v>
          </cell>
          <cell r="AP487">
            <v>930288.06549999991</v>
          </cell>
        </row>
        <row r="488">
          <cell r="A488" t="str">
            <v xml:space="preserve">345.00 0604         </v>
          </cell>
          <cell r="B488">
            <v>604</v>
          </cell>
          <cell r="C488" t="str">
            <v>ProdTrans</v>
          </cell>
          <cell r="D488" t="str">
            <v xml:space="preserve">345.00 0604         </v>
          </cell>
          <cell r="E488">
            <v>345</v>
          </cell>
          <cell r="F488" t="str">
            <v>Accessory Electric Equipment</v>
          </cell>
          <cell r="H488">
            <v>9673607.7899999991</v>
          </cell>
          <cell r="J488">
            <v>-4031.6700000000005</v>
          </cell>
          <cell r="L488">
            <v>9669576.1199999992</v>
          </cell>
          <cell r="N488">
            <v>-4557.62</v>
          </cell>
          <cell r="P488">
            <v>9665018.5</v>
          </cell>
          <cell r="R488">
            <v>1224770</v>
          </cell>
          <cell r="T488">
            <v>4.05</v>
          </cell>
          <cell r="V488">
            <v>391699</v>
          </cell>
          <cell r="X488">
            <v>-4031.6700000000005</v>
          </cell>
          <cell r="Z488">
            <v>-2</v>
          </cell>
          <cell r="AB488">
            <v>-80.633400000000009</v>
          </cell>
          <cell r="AD488">
            <v>1612356.6966000001</v>
          </cell>
          <cell r="AF488">
            <v>4.05</v>
          </cell>
          <cell r="AH488">
            <v>391526</v>
          </cell>
          <cell r="AJ488">
            <v>-4557.62</v>
          </cell>
          <cell r="AL488">
            <v>-2</v>
          </cell>
          <cell r="AN488">
            <v>-91.1524</v>
          </cell>
          <cell r="AP488">
            <v>1999233.9242</v>
          </cell>
        </row>
        <row r="489">
          <cell r="A489" t="str">
            <v xml:space="preserve">346.00 0604         </v>
          </cell>
          <cell r="B489">
            <v>604</v>
          </cell>
          <cell r="C489" t="str">
            <v>ProdTrans</v>
          </cell>
          <cell r="D489" t="str">
            <v xml:space="preserve">346.00 0604         </v>
          </cell>
          <cell r="E489">
            <v>346</v>
          </cell>
          <cell r="F489" t="str">
            <v>Miscellaneous Power Plant Equipment</v>
          </cell>
          <cell r="H489">
            <v>172301</v>
          </cell>
          <cell r="J489">
            <v>-73.53</v>
          </cell>
          <cell r="L489">
            <v>172227.47</v>
          </cell>
          <cell r="N489">
            <v>-83.05</v>
          </cell>
          <cell r="P489">
            <v>172144.42</v>
          </cell>
          <cell r="R489">
            <v>22898</v>
          </cell>
          <cell r="T489">
            <v>4.05</v>
          </cell>
          <cell r="V489">
            <v>6977</v>
          </cell>
          <cell r="X489">
            <v>-73.53</v>
          </cell>
          <cell r="Z489">
            <v>0</v>
          </cell>
          <cell r="AB489">
            <v>0</v>
          </cell>
          <cell r="AD489">
            <v>29801.47</v>
          </cell>
          <cell r="AF489">
            <v>4.05</v>
          </cell>
          <cell r="AH489">
            <v>6974</v>
          </cell>
          <cell r="AJ489">
            <v>-83.05</v>
          </cell>
          <cell r="AL489">
            <v>0</v>
          </cell>
          <cell r="AN489">
            <v>0</v>
          </cell>
          <cell r="AP489">
            <v>36692.42</v>
          </cell>
        </row>
        <row r="490">
          <cell r="A490">
            <v>0</v>
          </cell>
          <cell r="F490" t="str">
            <v>TOTAL GOODNOE HILLS - WIND</v>
          </cell>
          <cell r="H490">
            <v>181679608.72999999</v>
          </cell>
          <cell r="J490">
            <v>-223313.17</v>
          </cell>
          <cell r="L490">
            <v>181456295.56</v>
          </cell>
          <cell r="N490">
            <v>-237438.53999999998</v>
          </cell>
          <cell r="P490">
            <v>181218857.02000001</v>
          </cell>
          <cell r="R490">
            <v>23898193</v>
          </cell>
          <cell r="V490">
            <v>7353502</v>
          </cell>
          <cell r="X490">
            <v>-223313.17</v>
          </cell>
          <cell r="AB490">
            <v>-11041.031900000002</v>
          </cell>
          <cell r="AD490">
            <v>31017340.798099998</v>
          </cell>
          <cell r="AH490">
            <v>7344173</v>
          </cell>
          <cell r="AJ490">
            <v>-237438.53999999998</v>
          </cell>
          <cell r="AN490">
            <v>-11731.045900000001</v>
          </cell>
          <cell r="AP490">
            <v>38112344.212199993</v>
          </cell>
        </row>
        <row r="491">
          <cell r="A491">
            <v>0</v>
          </cell>
        </row>
        <row r="492">
          <cell r="A492">
            <v>0</v>
          </cell>
          <cell r="F492" t="str">
            <v>HIGH PLAINS / MCFADDEN - WIND</v>
          </cell>
        </row>
        <row r="493">
          <cell r="A493" t="str">
            <v xml:space="preserve">341.00 0605         </v>
          </cell>
          <cell r="B493">
            <v>605</v>
          </cell>
          <cell r="C493" t="str">
            <v>ProdTrans</v>
          </cell>
          <cell r="D493" t="str">
            <v xml:space="preserve">341.00 0605         </v>
          </cell>
          <cell r="E493">
            <v>341</v>
          </cell>
          <cell r="F493" t="str">
            <v>Structures and Improvements</v>
          </cell>
          <cell r="H493">
            <v>7826215.9100000001</v>
          </cell>
          <cell r="J493">
            <v>-30624.3</v>
          </cell>
          <cell r="L493">
            <v>7795591.6100000003</v>
          </cell>
          <cell r="N493">
            <v>-31279.629999999997</v>
          </cell>
          <cell r="P493">
            <v>7764311.9800000004</v>
          </cell>
          <cell r="R493">
            <v>704676</v>
          </cell>
          <cell r="T493">
            <v>4.05</v>
          </cell>
          <cell r="V493">
            <v>316342</v>
          </cell>
          <cell r="X493">
            <v>-30624.3</v>
          </cell>
          <cell r="Z493">
            <v>-5</v>
          </cell>
          <cell r="AB493">
            <v>-1531.2149999999999</v>
          </cell>
          <cell r="AD493">
            <v>988862.48499999999</v>
          </cell>
          <cell r="AF493">
            <v>4.05</v>
          </cell>
          <cell r="AH493">
            <v>315088</v>
          </cell>
          <cell r="AJ493">
            <v>-31279.629999999997</v>
          </cell>
          <cell r="AL493">
            <v>-5</v>
          </cell>
          <cell r="AN493">
            <v>-1563.9814999999999</v>
          </cell>
          <cell r="AP493">
            <v>1271106.8735</v>
          </cell>
        </row>
        <row r="494">
          <cell r="A494" t="str">
            <v xml:space="preserve">343.00 0605         </v>
          </cell>
          <cell r="B494">
            <v>605</v>
          </cell>
          <cell r="C494" t="str">
            <v>ProdTrans</v>
          </cell>
          <cell r="D494" t="str">
            <v xml:space="preserve">343.00 0605         </v>
          </cell>
          <cell r="E494">
            <v>343</v>
          </cell>
          <cell r="F494" t="str">
            <v>Prime Movers</v>
          </cell>
          <cell r="H494">
            <v>245354431.38999999</v>
          </cell>
          <cell r="J494">
            <v>-271907.89</v>
          </cell>
          <cell r="L494">
            <v>245082523.5</v>
          </cell>
          <cell r="N494">
            <v>-291341.7</v>
          </cell>
          <cell r="P494">
            <v>244791181.80000001</v>
          </cell>
          <cell r="R494">
            <v>23364404</v>
          </cell>
          <cell r="T494">
            <v>4.05</v>
          </cell>
          <cell r="V494">
            <v>9931348</v>
          </cell>
          <cell r="X494">
            <v>-271907.89</v>
          </cell>
          <cell r="Z494">
            <v>-5</v>
          </cell>
          <cell r="AB494">
            <v>-13595.394500000002</v>
          </cell>
          <cell r="AD494">
            <v>33010248.715500001</v>
          </cell>
          <cell r="AF494">
            <v>4.05</v>
          </cell>
          <cell r="AH494">
            <v>9919943</v>
          </cell>
          <cell r="AJ494">
            <v>-291341.7</v>
          </cell>
          <cell r="AL494">
            <v>-5</v>
          </cell>
          <cell r="AN494">
            <v>-14567.084999999999</v>
          </cell>
          <cell r="AP494">
            <v>42624282.930499993</v>
          </cell>
        </row>
        <row r="495">
          <cell r="A495" t="str">
            <v xml:space="preserve">344.00 0605         </v>
          </cell>
          <cell r="B495">
            <v>605</v>
          </cell>
          <cell r="C495" t="str">
            <v>ProdTrans</v>
          </cell>
          <cell r="D495" t="str">
            <v xml:space="preserve">344.00 0605         </v>
          </cell>
          <cell r="E495">
            <v>344</v>
          </cell>
          <cell r="F495" t="str">
            <v>Generators</v>
          </cell>
          <cell r="H495">
            <v>6957137.3200000003</v>
          </cell>
          <cell r="J495">
            <v>-7710.62</v>
          </cell>
          <cell r="L495">
            <v>6949426.7000000002</v>
          </cell>
          <cell r="N495">
            <v>-8261.7199999999993</v>
          </cell>
          <cell r="P495">
            <v>6941164.9800000004</v>
          </cell>
          <cell r="R495">
            <v>662797</v>
          </cell>
          <cell r="T495">
            <v>4.05</v>
          </cell>
          <cell r="V495">
            <v>281608</v>
          </cell>
          <cell r="X495">
            <v>-7710.62</v>
          </cell>
          <cell r="Z495">
            <v>-5</v>
          </cell>
          <cell r="AB495">
            <v>-385.53100000000001</v>
          </cell>
          <cell r="AD495">
            <v>936308.84900000005</v>
          </cell>
          <cell r="AF495">
            <v>4.05</v>
          </cell>
          <cell r="AH495">
            <v>281284</v>
          </cell>
          <cell r="AJ495">
            <v>-8261.7199999999993</v>
          </cell>
          <cell r="AL495">
            <v>-5</v>
          </cell>
          <cell r="AN495">
            <v>-413.08600000000001</v>
          </cell>
          <cell r="AP495">
            <v>1208918.0430000001</v>
          </cell>
        </row>
        <row r="496">
          <cell r="A496" t="str">
            <v xml:space="preserve">345.00 0605         </v>
          </cell>
          <cell r="B496">
            <v>605</v>
          </cell>
          <cell r="C496" t="str">
            <v>ProdTrans</v>
          </cell>
          <cell r="D496" t="str">
            <v xml:space="preserve">345.00 0605         </v>
          </cell>
          <cell r="E496">
            <v>345</v>
          </cell>
          <cell r="F496" t="str">
            <v>Accessory Electric Equipment</v>
          </cell>
          <cell r="H496">
            <v>14747043.32</v>
          </cell>
          <cell r="J496">
            <v>-5495.39</v>
          </cell>
          <cell r="L496">
            <v>14741547.93</v>
          </cell>
          <cell r="N496">
            <v>-6274.32</v>
          </cell>
          <cell r="P496">
            <v>14735273.609999999</v>
          </cell>
          <cell r="R496">
            <v>1402520</v>
          </cell>
          <cell r="T496">
            <v>4.05</v>
          </cell>
          <cell r="V496">
            <v>597144</v>
          </cell>
          <cell r="X496">
            <v>-5495.39</v>
          </cell>
          <cell r="Z496">
            <v>-2</v>
          </cell>
          <cell r="AB496">
            <v>-109.90780000000001</v>
          </cell>
          <cell r="AD496">
            <v>1994058.7022000002</v>
          </cell>
          <cell r="AF496">
            <v>4.05</v>
          </cell>
          <cell r="AH496">
            <v>596906</v>
          </cell>
          <cell r="AJ496">
            <v>-6274.32</v>
          </cell>
          <cell r="AL496">
            <v>-2</v>
          </cell>
          <cell r="AN496">
            <v>-125.48639999999999</v>
          </cell>
          <cell r="AP496">
            <v>2584564.8958000005</v>
          </cell>
        </row>
        <row r="497">
          <cell r="A497" t="str">
            <v xml:space="preserve">346.00 0605         </v>
          </cell>
          <cell r="B497">
            <v>605</v>
          </cell>
          <cell r="C497" t="str">
            <v>ProdTrans</v>
          </cell>
          <cell r="D497" t="str">
            <v xml:space="preserve">346.00 0605         </v>
          </cell>
          <cell r="E497">
            <v>346</v>
          </cell>
          <cell r="F497" t="str">
            <v>Miscellaneous Power Plant Equipment</v>
          </cell>
          <cell r="H497">
            <v>113708.5</v>
          </cell>
          <cell r="J497">
            <v>-42.48</v>
          </cell>
          <cell r="L497">
            <v>113666.02</v>
          </cell>
          <cell r="N497">
            <v>-48.5</v>
          </cell>
          <cell r="P497">
            <v>113617.52</v>
          </cell>
          <cell r="R497">
            <v>10800</v>
          </cell>
          <cell r="T497">
            <v>4.05</v>
          </cell>
          <cell r="V497">
            <v>4604</v>
          </cell>
          <cell r="X497">
            <v>-42.48</v>
          </cell>
          <cell r="Z497">
            <v>0</v>
          </cell>
          <cell r="AB497">
            <v>0</v>
          </cell>
          <cell r="AD497">
            <v>15361.52</v>
          </cell>
          <cell r="AF497">
            <v>4.05</v>
          </cell>
          <cell r="AH497">
            <v>4602</v>
          </cell>
          <cell r="AJ497">
            <v>-48.5</v>
          </cell>
          <cell r="AL497">
            <v>0</v>
          </cell>
          <cell r="AN497">
            <v>0</v>
          </cell>
          <cell r="AP497">
            <v>19915.02</v>
          </cell>
        </row>
        <row r="498">
          <cell r="A498">
            <v>0</v>
          </cell>
          <cell r="F498" t="str">
            <v>TOTAL HIGH PLAINS / MCFADDEN - WIND</v>
          </cell>
          <cell r="H498">
            <v>274998536.44</v>
          </cell>
          <cell r="J498">
            <v>-315780.68</v>
          </cell>
          <cell r="L498">
            <v>274682755.75999999</v>
          </cell>
          <cell r="N498">
            <v>-337205.87</v>
          </cell>
          <cell r="P498">
            <v>274345549.88999999</v>
          </cell>
          <cell r="R498">
            <v>26145197</v>
          </cell>
          <cell r="V498">
            <v>11131046</v>
          </cell>
          <cell r="X498">
            <v>-315780.68</v>
          </cell>
          <cell r="AB498">
            <v>-15622.048300000004</v>
          </cell>
          <cell r="AD498">
            <v>36944840.27170001</v>
          </cell>
          <cell r="AH498">
            <v>11117823</v>
          </cell>
          <cell r="AJ498">
            <v>-337205.87</v>
          </cell>
          <cell r="AN498">
            <v>-16669.638900000002</v>
          </cell>
          <cell r="AP498">
            <v>47708787.762799993</v>
          </cell>
        </row>
        <row r="499">
          <cell r="A499">
            <v>0</v>
          </cell>
        </row>
        <row r="500">
          <cell r="A500">
            <v>0</v>
          </cell>
          <cell r="F500" t="str">
            <v>LEANING JUMPER - WIND</v>
          </cell>
        </row>
        <row r="501">
          <cell r="A501" t="str">
            <v xml:space="preserve">341.00 0606         </v>
          </cell>
          <cell r="B501">
            <v>606</v>
          </cell>
          <cell r="C501" t="str">
            <v>ProdTrans</v>
          </cell>
          <cell r="D501" t="str">
            <v xml:space="preserve">341.00 0606         </v>
          </cell>
          <cell r="E501">
            <v>341</v>
          </cell>
          <cell r="F501" t="str">
            <v>Structures and Improvements</v>
          </cell>
          <cell r="H501">
            <v>4944194.3099999996</v>
          </cell>
          <cell r="J501">
            <v>-20750.080000000002</v>
          </cell>
          <cell r="L501">
            <v>4923444.2299999995</v>
          </cell>
          <cell r="N501">
            <v>-21116.01</v>
          </cell>
          <cell r="P501">
            <v>4902328.22</v>
          </cell>
          <cell r="R501">
            <v>995607</v>
          </cell>
          <cell r="T501">
            <v>3.96</v>
          </cell>
          <cell r="V501">
            <v>195379</v>
          </cell>
          <cell r="X501">
            <v>-20750.080000000002</v>
          </cell>
          <cell r="Z501">
            <v>-5</v>
          </cell>
          <cell r="AB501">
            <v>-1037.5040000000001</v>
          </cell>
          <cell r="AD501">
            <v>1169198.416</v>
          </cell>
          <cell r="AF501">
            <v>3.96</v>
          </cell>
          <cell r="AH501">
            <v>194550</v>
          </cell>
          <cell r="AJ501">
            <v>-21116.01</v>
          </cell>
          <cell r="AL501">
            <v>-5</v>
          </cell>
          <cell r="AN501">
            <v>-1055.8004999999998</v>
          </cell>
          <cell r="AP501">
            <v>1341576.6055000001</v>
          </cell>
        </row>
        <row r="502">
          <cell r="A502" t="str">
            <v xml:space="preserve">343.00 0606         </v>
          </cell>
          <cell r="B502">
            <v>606</v>
          </cell>
          <cell r="C502" t="str">
            <v>ProdTrans</v>
          </cell>
          <cell r="D502" t="str">
            <v xml:space="preserve">343.00 0606         </v>
          </cell>
          <cell r="E502">
            <v>343</v>
          </cell>
          <cell r="F502" t="str">
            <v>Prime Movers</v>
          </cell>
          <cell r="H502">
            <v>155200731.50999999</v>
          </cell>
          <cell r="J502">
            <v>-210509.58000000002</v>
          </cell>
          <cell r="L502">
            <v>154990221.92999998</v>
          </cell>
          <cell r="N502">
            <v>-225353.88</v>
          </cell>
          <cell r="P502">
            <v>154764868.04999998</v>
          </cell>
          <cell r="R502">
            <v>32084829</v>
          </cell>
          <cell r="T502">
            <v>4.08</v>
          </cell>
          <cell r="V502">
            <v>6327895</v>
          </cell>
          <cell r="X502">
            <v>-210509.58000000002</v>
          </cell>
          <cell r="Z502">
            <v>-5</v>
          </cell>
          <cell r="AB502">
            <v>-10525.479000000001</v>
          </cell>
          <cell r="AD502">
            <v>38191688.941</v>
          </cell>
          <cell r="AF502">
            <v>4.08</v>
          </cell>
          <cell r="AH502">
            <v>6319004</v>
          </cell>
          <cell r="AJ502">
            <v>-225353.88</v>
          </cell>
          <cell r="AL502">
            <v>-5</v>
          </cell>
          <cell r="AN502">
            <v>-11267.694</v>
          </cell>
          <cell r="AP502">
            <v>44274071.366999999</v>
          </cell>
        </row>
        <row r="503">
          <cell r="A503" t="str">
            <v xml:space="preserve">344.00 0606         </v>
          </cell>
          <cell r="B503">
            <v>606</v>
          </cell>
          <cell r="C503" t="str">
            <v>ProdTrans</v>
          </cell>
          <cell r="D503" t="str">
            <v xml:space="preserve">344.00 0606         </v>
          </cell>
          <cell r="E503">
            <v>344</v>
          </cell>
          <cell r="F503" t="str">
            <v>Generators</v>
          </cell>
          <cell r="H503">
            <v>5450980.0700000003</v>
          </cell>
          <cell r="J503">
            <v>-7319.99</v>
          </cell>
          <cell r="L503">
            <v>5443660.0800000001</v>
          </cell>
          <cell r="N503">
            <v>-7836.6</v>
          </cell>
          <cell r="P503">
            <v>5435823.4800000004</v>
          </cell>
          <cell r="R503">
            <v>1096696</v>
          </cell>
          <cell r="T503">
            <v>3.96</v>
          </cell>
          <cell r="V503">
            <v>215714</v>
          </cell>
          <cell r="X503">
            <v>-7319.99</v>
          </cell>
          <cell r="Z503">
            <v>-5</v>
          </cell>
          <cell r="AB503">
            <v>-365.99949999999995</v>
          </cell>
          <cell r="AD503">
            <v>1304724.0105000001</v>
          </cell>
          <cell r="AF503">
            <v>3.96</v>
          </cell>
          <cell r="AH503">
            <v>215414</v>
          </cell>
          <cell r="AJ503">
            <v>-7836.6</v>
          </cell>
          <cell r="AL503">
            <v>-5</v>
          </cell>
          <cell r="AN503">
            <v>-391.83</v>
          </cell>
          <cell r="AP503">
            <v>1511909.5804999999</v>
          </cell>
        </row>
        <row r="504">
          <cell r="A504" t="str">
            <v xml:space="preserve">345.00 0606         </v>
          </cell>
          <cell r="B504">
            <v>606</v>
          </cell>
          <cell r="C504" t="str">
            <v>ProdTrans</v>
          </cell>
          <cell r="D504" t="str">
            <v xml:space="preserve">345.00 0606         </v>
          </cell>
          <cell r="E504">
            <v>345</v>
          </cell>
          <cell r="F504" t="str">
            <v>Accessory Electric Equipment</v>
          </cell>
          <cell r="H504">
            <v>9073183.2899999991</v>
          </cell>
          <cell r="J504">
            <v>-4849.1499999999996</v>
          </cell>
          <cell r="L504">
            <v>9068334.1399999987</v>
          </cell>
          <cell r="N504">
            <v>-5486.54</v>
          </cell>
          <cell r="P504">
            <v>9062847.5999999996</v>
          </cell>
          <cell r="R504">
            <v>1837461</v>
          </cell>
          <cell r="T504">
            <v>3.96</v>
          </cell>
          <cell r="V504">
            <v>359202</v>
          </cell>
          <cell r="X504">
            <v>-4849.1499999999996</v>
          </cell>
          <cell r="Z504">
            <v>-2</v>
          </cell>
          <cell r="AB504">
            <v>-96.98299999999999</v>
          </cell>
          <cell r="AD504">
            <v>2191716.8670000001</v>
          </cell>
          <cell r="AF504">
            <v>3.96</v>
          </cell>
          <cell r="AH504">
            <v>358997</v>
          </cell>
          <cell r="AJ504">
            <v>-5486.54</v>
          </cell>
          <cell r="AL504">
            <v>-2</v>
          </cell>
          <cell r="AN504">
            <v>-109.7308</v>
          </cell>
          <cell r="AP504">
            <v>2545117.5962</v>
          </cell>
        </row>
        <row r="505">
          <cell r="A505" t="str">
            <v xml:space="preserve">346.00 0606         </v>
          </cell>
          <cell r="B505">
            <v>606</v>
          </cell>
          <cell r="C505" t="str">
            <v>ProdTrans</v>
          </cell>
          <cell r="D505" t="str">
            <v xml:space="preserve">346.00 0606         </v>
          </cell>
          <cell r="E505">
            <v>346</v>
          </cell>
          <cell r="F505" t="str">
            <v>Miscellaneous Power Plant Equipment</v>
          </cell>
          <cell r="H505">
            <v>81035.73</v>
          </cell>
          <cell r="J505">
            <v>-44.34</v>
          </cell>
          <cell r="L505">
            <v>80991.39</v>
          </cell>
          <cell r="N505">
            <v>-50.14</v>
          </cell>
          <cell r="P505">
            <v>80941.25</v>
          </cell>
          <cell r="R505">
            <v>17052</v>
          </cell>
          <cell r="T505">
            <v>3.96</v>
          </cell>
          <cell r="V505">
            <v>3208</v>
          </cell>
          <cell r="X505">
            <v>-44.34</v>
          </cell>
          <cell r="Z505">
            <v>0</v>
          </cell>
          <cell r="AB505">
            <v>0</v>
          </cell>
          <cell r="AD505">
            <v>20215.66</v>
          </cell>
          <cell r="AF505">
            <v>3.96</v>
          </cell>
          <cell r="AH505">
            <v>3206</v>
          </cell>
          <cell r="AJ505">
            <v>-50.14</v>
          </cell>
          <cell r="AL505">
            <v>0</v>
          </cell>
          <cell r="AN505">
            <v>0</v>
          </cell>
          <cell r="AP505">
            <v>23371.52</v>
          </cell>
        </row>
        <row r="506">
          <cell r="A506">
            <v>0</v>
          </cell>
          <cell r="F506" t="str">
            <v>TOTAL LEANING JUMPER - WIND</v>
          </cell>
          <cell r="H506">
            <v>174750124.90999997</v>
          </cell>
          <cell r="J506">
            <v>-243473.14</v>
          </cell>
          <cell r="L506">
            <v>174506651.76999995</v>
          </cell>
          <cell r="N506">
            <v>-259843.17000000004</v>
          </cell>
          <cell r="P506">
            <v>174246808.59999996</v>
          </cell>
          <cell r="R506">
            <v>36031645</v>
          </cell>
          <cell r="V506">
            <v>7101398</v>
          </cell>
          <cell r="X506">
            <v>-243473.14</v>
          </cell>
          <cell r="AB506">
            <v>-12025.965500000002</v>
          </cell>
          <cell r="AD506">
            <v>42877543.894499995</v>
          </cell>
          <cell r="AH506">
            <v>7091171</v>
          </cell>
          <cell r="AJ506">
            <v>-259843.17000000004</v>
          </cell>
          <cell r="AN506">
            <v>-12825.055299999998</v>
          </cell>
          <cell r="AP506">
            <v>49696046.669199996</v>
          </cell>
        </row>
        <row r="507">
          <cell r="A507">
            <v>0</v>
          </cell>
        </row>
        <row r="508">
          <cell r="A508">
            <v>0</v>
          </cell>
          <cell r="F508" t="str">
            <v>MARENGO - WIND</v>
          </cell>
        </row>
        <row r="509">
          <cell r="A509" t="str">
            <v xml:space="preserve">341.00 0607         </v>
          </cell>
          <cell r="B509">
            <v>607</v>
          </cell>
          <cell r="C509" t="str">
            <v>ProdTrans</v>
          </cell>
          <cell r="D509" t="str">
            <v xml:space="preserve">341.00 0607         </v>
          </cell>
          <cell r="E509">
            <v>341</v>
          </cell>
          <cell r="F509" t="str">
            <v>Structures and Improvements</v>
          </cell>
          <cell r="H509">
            <v>10204779.66</v>
          </cell>
          <cell r="J509">
            <v>-41509.86</v>
          </cell>
          <cell r="L509">
            <v>10163269.800000001</v>
          </cell>
          <cell r="N509">
            <v>-42274.65</v>
          </cell>
          <cell r="P509">
            <v>10120995.15</v>
          </cell>
          <cell r="R509">
            <v>1552881</v>
          </cell>
          <cell r="T509">
            <v>4.05</v>
          </cell>
          <cell r="V509">
            <v>412453</v>
          </cell>
          <cell r="X509">
            <v>-41509.86</v>
          </cell>
          <cell r="Z509">
            <v>-5</v>
          </cell>
          <cell r="AB509">
            <v>-2075.4929999999999</v>
          </cell>
          <cell r="AD509">
            <v>1921748.6469999999</v>
          </cell>
          <cell r="AF509">
            <v>4.05</v>
          </cell>
          <cell r="AH509">
            <v>410756</v>
          </cell>
          <cell r="AJ509">
            <v>-42274.65</v>
          </cell>
          <cell r="AL509">
            <v>-5</v>
          </cell>
          <cell r="AN509">
            <v>-2113.7325000000001</v>
          </cell>
          <cell r="AP509">
            <v>2288116.2645</v>
          </cell>
        </row>
        <row r="510">
          <cell r="A510" t="str">
            <v xml:space="preserve">343.00 0607         </v>
          </cell>
          <cell r="B510">
            <v>607</v>
          </cell>
          <cell r="C510" t="str">
            <v>ProdTrans</v>
          </cell>
          <cell r="D510" t="str">
            <v xml:space="preserve">343.00 0607         </v>
          </cell>
          <cell r="E510">
            <v>343</v>
          </cell>
          <cell r="F510" t="str">
            <v>Prime Movers</v>
          </cell>
          <cell r="H510">
            <v>325732057.39999998</v>
          </cell>
          <cell r="J510">
            <v>-404508.22</v>
          </cell>
          <cell r="L510">
            <v>325327549.17999995</v>
          </cell>
          <cell r="N510">
            <v>-432598.80000000005</v>
          </cell>
          <cell r="P510">
            <v>324894950.37999994</v>
          </cell>
          <cell r="R510">
            <v>52036563</v>
          </cell>
          <cell r="T510">
            <v>4.05</v>
          </cell>
          <cell r="V510">
            <v>13183957</v>
          </cell>
          <cell r="X510">
            <v>-404508.22</v>
          </cell>
          <cell r="Z510">
            <v>-5</v>
          </cell>
          <cell r="AB510">
            <v>-20225.411</v>
          </cell>
          <cell r="AD510">
            <v>64795786.369000003</v>
          </cell>
          <cell r="AF510">
            <v>4.05</v>
          </cell>
          <cell r="AH510">
            <v>13167006</v>
          </cell>
          <cell r="AJ510">
            <v>-432598.80000000005</v>
          </cell>
          <cell r="AL510">
            <v>-5</v>
          </cell>
          <cell r="AN510">
            <v>-21629.94</v>
          </cell>
          <cell r="AP510">
            <v>77508563.629000008</v>
          </cell>
        </row>
        <row r="511">
          <cell r="A511" t="str">
            <v xml:space="preserve">344.00 0607         </v>
          </cell>
          <cell r="B511">
            <v>607</v>
          </cell>
          <cell r="C511" t="str">
            <v>ProdTrans</v>
          </cell>
          <cell r="D511" t="str">
            <v xml:space="preserve">344.00 0607         </v>
          </cell>
          <cell r="E511">
            <v>344</v>
          </cell>
          <cell r="F511" t="str">
            <v>Generators</v>
          </cell>
          <cell r="H511">
            <v>9356542.0199999996</v>
          </cell>
          <cell r="J511">
            <v>-11594.27</v>
          </cell>
          <cell r="L511">
            <v>9344947.75</v>
          </cell>
          <cell r="N511">
            <v>-12399.68</v>
          </cell>
          <cell r="P511">
            <v>9332548.0700000003</v>
          </cell>
          <cell r="R511">
            <v>1481456</v>
          </cell>
          <cell r="T511">
            <v>4.05</v>
          </cell>
          <cell r="V511">
            <v>378705</v>
          </cell>
          <cell r="X511">
            <v>-11594.27</v>
          </cell>
          <cell r="Z511">
            <v>-5</v>
          </cell>
          <cell r="AB511">
            <v>-579.71350000000007</v>
          </cell>
          <cell r="AD511">
            <v>1847987.0164999999</v>
          </cell>
          <cell r="AF511">
            <v>4.05</v>
          </cell>
          <cell r="AH511">
            <v>378219</v>
          </cell>
          <cell r="AJ511">
            <v>-12399.68</v>
          </cell>
          <cell r="AL511">
            <v>-5</v>
          </cell>
          <cell r="AN511">
            <v>-619.98400000000004</v>
          </cell>
          <cell r="AP511">
            <v>2213186.3524999996</v>
          </cell>
        </row>
        <row r="512">
          <cell r="A512" t="str">
            <v xml:space="preserve">345.00 0607         </v>
          </cell>
          <cell r="B512">
            <v>607</v>
          </cell>
          <cell r="C512" t="str">
            <v>ProdTrans</v>
          </cell>
          <cell r="D512" t="str">
            <v xml:space="preserve">345.00 0607         </v>
          </cell>
          <cell r="E512">
            <v>345</v>
          </cell>
          <cell r="F512" t="str">
            <v>Accessory Electric Equipment</v>
          </cell>
          <cell r="H512">
            <v>19708441.550000001</v>
          </cell>
          <cell r="J512">
            <v>-9074.5</v>
          </cell>
          <cell r="L512">
            <v>19699367.050000001</v>
          </cell>
          <cell r="N512">
            <v>-10283.15</v>
          </cell>
          <cell r="P512">
            <v>19689083.900000002</v>
          </cell>
          <cell r="R512">
            <v>3127550</v>
          </cell>
          <cell r="T512">
            <v>4.05</v>
          </cell>
          <cell r="V512">
            <v>798008</v>
          </cell>
          <cell r="X512">
            <v>-9074.5</v>
          </cell>
          <cell r="Z512">
            <v>-2</v>
          </cell>
          <cell r="AB512">
            <v>-181.49</v>
          </cell>
          <cell r="AD512">
            <v>3916302.01</v>
          </cell>
          <cell r="AF512">
            <v>4.05</v>
          </cell>
          <cell r="AH512">
            <v>797616</v>
          </cell>
          <cell r="AJ512">
            <v>-10283.15</v>
          </cell>
          <cell r="AL512">
            <v>-2</v>
          </cell>
          <cell r="AN512">
            <v>-205.66299999999998</v>
          </cell>
          <cell r="AP512">
            <v>4703429.1969999997</v>
          </cell>
        </row>
        <row r="513">
          <cell r="A513" t="str">
            <v xml:space="preserve">346.00 0607         </v>
          </cell>
          <cell r="B513">
            <v>607</v>
          </cell>
          <cell r="C513" t="str">
            <v>ProdTrans</v>
          </cell>
          <cell r="D513" t="str">
            <v xml:space="preserve">346.00 0607         </v>
          </cell>
          <cell r="E513">
            <v>346</v>
          </cell>
          <cell r="F513" t="str">
            <v>Miscellaneous Power Plant Equipment</v>
          </cell>
          <cell r="H513">
            <v>337118.68</v>
          </cell>
          <cell r="J513">
            <v>-152.88999999999999</v>
          </cell>
          <cell r="L513">
            <v>336965.79</v>
          </cell>
          <cell r="N513">
            <v>-173.05</v>
          </cell>
          <cell r="P513">
            <v>336792.74</v>
          </cell>
          <cell r="R513">
            <v>52243</v>
          </cell>
          <cell r="T513">
            <v>4.05</v>
          </cell>
          <cell r="V513">
            <v>13650</v>
          </cell>
          <cell r="X513">
            <v>-152.88999999999999</v>
          </cell>
          <cell r="Z513">
            <v>0</v>
          </cell>
          <cell r="AB513">
            <v>0</v>
          </cell>
          <cell r="AD513">
            <v>65740.11</v>
          </cell>
          <cell r="AF513">
            <v>4.05</v>
          </cell>
          <cell r="AH513">
            <v>13644</v>
          </cell>
          <cell r="AJ513">
            <v>-173.05</v>
          </cell>
          <cell r="AL513">
            <v>0</v>
          </cell>
          <cell r="AN513">
            <v>0</v>
          </cell>
          <cell r="AP513">
            <v>79211.06</v>
          </cell>
        </row>
        <row r="514">
          <cell r="A514">
            <v>0</v>
          </cell>
          <cell r="F514" t="str">
            <v>TOTAL MARENGO - WIND</v>
          </cell>
          <cell r="H514">
            <v>365338939.31</v>
          </cell>
          <cell r="J514">
            <v>-466839.74</v>
          </cell>
          <cell r="L514">
            <v>364872099.56999999</v>
          </cell>
          <cell r="N514">
            <v>-497729.33000000007</v>
          </cell>
          <cell r="P514">
            <v>364374370.23999989</v>
          </cell>
          <cell r="R514">
            <v>58250693</v>
          </cell>
          <cell r="V514">
            <v>14786773</v>
          </cell>
          <cell r="X514">
            <v>-466839.74</v>
          </cell>
          <cell r="AB514">
            <v>-23062.107500000002</v>
          </cell>
          <cell r="AD514">
            <v>72547564.152500004</v>
          </cell>
          <cell r="AH514">
            <v>14767241</v>
          </cell>
          <cell r="AJ514">
            <v>-497729.33000000007</v>
          </cell>
          <cell r="AN514">
            <v>-24569.319500000001</v>
          </cell>
          <cell r="AP514">
            <v>86792506.503000021</v>
          </cell>
        </row>
        <row r="515">
          <cell r="A515">
            <v>0</v>
          </cell>
        </row>
        <row r="516">
          <cell r="A516">
            <v>0</v>
          </cell>
          <cell r="F516" t="str">
            <v>SEVEN MILE HILL - WIND</v>
          </cell>
        </row>
        <row r="517">
          <cell r="A517" t="str">
            <v xml:space="preserve">341.00 0608         </v>
          </cell>
          <cell r="B517">
            <v>608</v>
          </cell>
          <cell r="C517" t="str">
            <v>ProdTrans</v>
          </cell>
          <cell r="D517" t="str">
            <v xml:space="preserve">341.00 0608         </v>
          </cell>
          <cell r="E517">
            <v>341</v>
          </cell>
          <cell r="F517" t="str">
            <v>Structures and Improvements</v>
          </cell>
          <cell r="H517">
            <v>5976710.8899999997</v>
          </cell>
          <cell r="J517">
            <v>-23936.95</v>
          </cell>
          <cell r="L517">
            <v>5952773.9399999995</v>
          </cell>
          <cell r="N517">
            <v>-24348.12</v>
          </cell>
          <cell r="P517">
            <v>5928425.8199999994</v>
          </cell>
          <cell r="R517">
            <v>740042</v>
          </cell>
          <cell r="T517">
            <v>4.05</v>
          </cell>
          <cell r="V517">
            <v>241572</v>
          </cell>
          <cell r="X517">
            <v>-23936.95</v>
          </cell>
          <cell r="Z517">
            <v>-5</v>
          </cell>
          <cell r="AB517">
            <v>-1196.8475000000001</v>
          </cell>
          <cell r="AD517">
            <v>956480.20250000001</v>
          </cell>
          <cell r="AF517">
            <v>4.05</v>
          </cell>
          <cell r="AH517">
            <v>240594</v>
          </cell>
          <cell r="AJ517">
            <v>-24348.12</v>
          </cell>
          <cell r="AL517">
            <v>-5</v>
          </cell>
          <cell r="AN517">
            <v>-1217.4059999999999</v>
          </cell>
          <cell r="AP517">
            <v>1171508.6765000001</v>
          </cell>
        </row>
        <row r="518">
          <cell r="A518" t="str">
            <v xml:space="preserve">343.00 0608         </v>
          </cell>
          <cell r="B518">
            <v>608</v>
          </cell>
          <cell r="C518" t="str">
            <v>ProdTrans</v>
          </cell>
          <cell r="D518" t="str">
            <v xml:space="preserve">343.00 0608         </v>
          </cell>
          <cell r="E518">
            <v>343</v>
          </cell>
          <cell r="F518" t="str">
            <v>Prime Movers</v>
          </cell>
          <cell r="H518">
            <v>214736151.83000001</v>
          </cell>
          <cell r="J518">
            <v>-255123.81</v>
          </cell>
          <cell r="L518">
            <v>214481028.02000001</v>
          </cell>
          <cell r="N518">
            <v>-272209.52</v>
          </cell>
          <cell r="P518">
            <v>214208818.5</v>
          </cell>
          <cell r="R518">
            <v>28544136</v>
          </cell>
          <cell r="T518">
            <v>4.05</v>
          </cell>
          <cell r="V518">
            <v>8691648</v>
          </cell>
          <cell r="X518">
            <v>-255123.81</v>
          </cell>
          <cell r="Z518">
            <v>-5</v>
          </cell>
          <cell r="AB518">
            <v>-12756.190500000001</v>
          </cell>
          <cell r="AD518">
            <v>36967903.999499999</v>
          </cell>
          <cell r="AF518">
            <v>4.05</v>
          </cell>
          <cell r="AH518">
            <v>8680969</v>
          </cell>
          <cell r="AJ518">
            <v>-272209.52</v>
          </cell>
          <cell r="AL518">
            <v>-5</v>
          </cell>
          <cell r="AN518">
            <v>-13610.476000000001</v>
          </cell>
          <cell r="AP518">
            <v>45363053.003499992</v>
          </cell>
        </row>
        <row r="519">
          <cell r="A519" t="str">
            <v xml:space="preserve">344.00 0608         </v>
          </cell>
          <cell r="B519">
            <v>608</v>
          </cell>
          <cell r="C519" t="str">
            <v>ProdTrans</v>
          </cell>
          <cell r="D519" t="str">
            <v xml:space="preserve">344.00 0608         </v>
          </cell>
          <cell r="E519">
            <v>344</v>
          </cell>
          <cell r="F519" t="str">
            <v>Generators</v>
          </cell>
          <cell r="H519">
            <v>6597543.9699999997</v>
          </cell>
          <cell r="J519">
            <v>-7843.39</v>
          </cell>
          <cell r="L519">
            <v>6589700.5800000001</v>
          </cell>
          <cell r="N519">
            <v>-8368.58</v>
          </cell>
          <cell r="P519">
            <v>6581332</v>
          </cell>
          <cell r="R519">
            <v>879420</v>
          </cell>
          <cell r="T519">
            <v>4.05</v>
          </cell>
          <cell r="V519">
            <v>267042</v>
          </cell>
          <cell r="X519">
            <v>-7843.39</v>
          </cell>
          <cell r="Z519">
            <v>-5</v>
          </cell>
          <cell r="AB519">
            <v>-392.16950000000003</v>
          </cell>
          <cell r="AD519">
            <v>1138226.4405</v>
          </cell>
          <cell r="AF519">
            <v>4.05</v>
          </cell>
          <cell r="AH519">
            <v>266713</v>
          </cell>
          <cell r="AJ519">
            <v>-8368.58</v>
          </cell>
          <cell r="AL519">
            <v>-5</v>
          </cell>
          <cell r="AN519">
            <v>-418.42900000000003</v>
          </cell>
          <cell r="AP519">
            <v>1396152.4314999999</v>
          </cell>
        </row>
        <row r="520">
          <cell r="A520" t="str">
            <v xml:space="preserve">345.00 0608         </v>
          </cell>
          <cell r="B520">
            <v>608</v>
          </cell>
          <cell r="C520" t="str">
            <v>ProdTrans</v>
          </cell>
          <cell r="D520" t="str">
            <v xml:space="preserve">345.00 0608         </v>
          </cell>
          <cell r="E520">
            <v>345</v>
          </cell>
          <cell r="F520" t="str">
            <v>Accessory Electric Equipment</v>
          </cell>
          <cell r="H520">
            <v>13215081.41</v>
          </cell>
          <cell r="J520">
            <v>-5586.49</v>
          </cell>
          <cell r="L520">
            <v>13209494.92</v>
          </cell>
          <cell r="N520">
            <v>-6312.27</v>
          </cell>
          <cell r="P520">
            <v>13203182.65</v>
          </cell>
          <cell r="R520">
            <v>1734141</v>
          </cell>
          <cell r="T520">
            <v>4.05</v>
          </cell>
          <cell r="V520">
            <v>535098</v>
          </cell>
          <cell r="X520">
            <v>-5586.49</v>
          </cell>
          <cell r="Z520">
            <v>-2</v>
          </cell>
          <cell r="AB520">
            <v>-111.7298</v>
          </cell>
          <cell r="AD520">
            <v>2263540.7801999999</v>
          </cell>
          <cell r="AF520">
            <v>4.05</v>
          </cell>
          <cell r="AH520">
            <v>534857</v>
          </cell>
          <cell r="AJ520">
            <v>-6312.27</v>
          </cell>
          <cell r="AL520">
            <v>-2</v>
          </cell>
          <cell r="AN520">
            <v>-126.2454</v>
          </cell>
          <cell r="AP520">
            <v>2791959.2648</v>
          </cell>
        </row>
        <row r="521">
          <cell r="A521" t="str">
            <v xml:space="preserve">346.00 0608         </v>
          </cell>
          <cell r="B521">
            <v>608</v>
          </cell>
          <cell r="C521" t="str">
            <v>ProdTrans</v>
          </cell>
          <cell r="D521" t="str">
            <v xml:space="preserve">346.00 0608         </v>
          </cell>
          <cell r="E521">
            <v>346</v>
          </cell>
          <cell r="F521" t="str">
            <v>Miscellaneous Power Plant Equipment</v>
          </cell>
          <cell r="H521">
            <v>515769.57</v>
          </cell>
          <cell r="J521">
            <v>-216.45</v>
          </cell>
          <cell r="L521">
            <v>515553.12</v>
          </cell>
          <cell r="N521">
            <v>-244.55999999999997</v>
          </cell>
          <cell r="P521">
            <v>515308.56</v>
          </cell>
          <cell r="R521">
            <v>65645</v>
          </cell>
          <cell r="T521">
            <v>4.05</v>
          </cell>
          <cell r="V521">
            <v>20884</v>
          </cell>
          <cell r="X521">
            <v>-216.45</v>
          </cell>
          <cell r="Z521">
            <v>0</v>
          </cell>
          <cell r="AB521">
            <v>0</v>
          </cell>
          <cell r="AD521">
            <v>86312.55</v>
          </cell>
          <cell r="AF521">
            <v>4.05</v>
          </cell>
          <cell r="AH521">
            <v>20875</v>
          </cell>
          <cell r="AJ521">
            <v>-244.55999999999997</v>
          </cell>
          <cell r="AL521">
            <v>0</v>
          </cell>
          <cell r="AN521">
            <v>0</v>
          </cell>
          <cell r="AP521">
            <v>106942.99</v>
          </cell>
        </row>
        <row r="522">
          <cell r="A522">
            <v>0</v>
          </cell>
          <cell r="F522" t="str">
            <v>TOTAL SEVEN MILE HILL - WIND</v>
          </cell>
          <cell r="H522">
            <v>241041257.66999999</v>
          </cell>
          <cell r="J522">
            <v>-292707.09000000003</v>
          </cell>
          <cell r="L522">
            <v>240748550.58000001</v>
          </cell>
          <cell r="N522">
            <v>-311483.05000000005</v>
          </cell>
          <cell r="P522">
            <v>240437067.53</v>
          </cell>
          <cell r="R522">
            <v>31963384</v>
          </cell>
          <cell r="V522">
            <v>9756244</v>
          </cell>
          <cell r="X522">
            <v>-292707.09000000003</v>
          </cell>
          <cell r="AB522">
            <v>-14456.9373</v>
          </cell>
          <cell r="AD522">
            <v>41412463.972699992</v>
          </cell>
          <cell r="AH522">
            <v>9744008</v>
          </cell>
          <cell r="AJ522">
            <v>-311483.05000000005</v>
          </cell>
          <cell r="AN522">
            <v>-15372.556400000001</v>
          </cell>
          <cell r="AP522">
            <v>50829616.366299994</v>
          </cell>
        </row>
        <row r="523">
          <cell r="A523">
            <v>0</v>
          </cell>
        </row>
        <row r="524">
          <cell r="A524">
            <v>0</v>
          </cell>
          <cell r="F524" t="str">
            <v>SOLAR GENERATING</v>
          </cell>
        </row>
        <row r="525">
          <cell r="A525" t="str">
            <v xml:space="preserve">344.00 0701         </v>
          </cell>
          <cell r="B525">
            <v>701</v>
          </cell>
          <cell r="C525" t="str">
            <v>ProdTrans</v>
          </cell>
          <cell r="D525" t="str">
            <v xml:space="preserve">344.00 0701         </v>
          </cell>
          <cell r="E525">
            <v>344</v>
          </cell>
          <cell r="F525" t="str">
            <v>Generators - Atlantic City</v>
          </cell>
          <cell r="H525">
            <v>5545.93</v>
          </cell>
          <cell r="J525">
            <v>0</v>
          </cell>
          <cell r="L525">
            <v>5545.93</v>
          </cell>
          <cell r="N525">
            <v>0</v>
          </cell>
          <cell r="P525">
            <v>5545.93</v>
          </cell>
          <cell r="R525">
            <v>1616</v>
          </cell>
          <cell r="T525">
            <v>6.67</v>
          </cell>
          <cell r="V525">
            <v>370</v>
          </cell>
          <cell r="X525">
            <v>0</v>
          </cell>
          <cell r="Z525">
            <v>-5</v>
          </cell>
          <cell r="AB525">
            <v>0</v>
          </cell>
          <cell r="AD525">
            <v>1986</v>
          </cell>
          <cell r="AF525">
            <v>6.67</v>
          </cell>
          <cell r="AH525">
            <v>370</v>
          </cell>
          <cell r="AJ525">
            <v>0</v>
          </cell>
          <cell r="AL525">
            <v>-5</v>
          </cell>
          <cell r="AN525">
            <v>0</v>
          </cell>
          <cell r="AP525">
            <v>2356</v>
          </cell>
        </row>
        <row r="526">
          <cell r="A526" t="str">
            <v xml:space="preserve">344.00 0702         </v>
          </cell>
          <cell r="B526">
            <v>702</v>
          </cell>
          <cell r="C526" t="str">
            <v>ProdTrans</v>
          </cell>
          <cell r="D526" t="str">
            <v xml:space="preserve">344.00 0702         </v>
          </cell>
          <cell r="E526">
            <v>344</v>
          </cell>
          <cell r="F526" t="str">
            <v>Generators - Canyon Lands</v>
          </cell>
          <cell r="H526">
            <v>36389.01</v>
          </cell>
          <cell r="J526">
            <v>0</v>
          </cell>
          <cell r="L526">
            <v>36389.01</v>
          </cell>
          <cell r="N526">
            <v>0</v>
          </cell>
          <cell r="P526">
            <v>36389.01</v>
          </cell>
          <cell r="R526">
            <v>43953</v>
          </cell>
          <cell r="T526">
            <v>8.8360035541876218</v>
          </cell>
          <cell r="V526">
            <v>3215</v>
          </cell>
          <cell r="X526">
            <v>0</v>
          </cell>
          <cell r="Z526">
            <v>-5</v>
          </cell>
          <cell r="AB526">
            <v>0</v>
          </cell>
          <cell r="AD526">
            <v>47168</v>
          </cell>
          <cell r="AF526">
            <v>8.8360035541876218</v>
          </cell>
          <cell r="AH526">
            <v>3215</v>
          </cell>
          <cell r="AJ526">
            <v>0</v>
          </cell>
          <cell r="AL526">
            <v>-5</v>
          </cell>
          <cell r="AN526">
            <v>0</v>
          </cell>
          <cell r="AP526">
            <v>50383</v>
          </cell>
        </row>
        <row r="527">
          <cell r="A527" t="str">
            <v xml:space="preserve">344.00 0703         </v>
          </cell>
          <cell r="B527">
            <v>703</v>
          </cell>
          <cell r="C527" t="str">
            <v>ProdTrans</v>
          </cell>
          <cell r="D527" t="str">
            <v xml:space="preserve">344.00 0703         </v>
          </cell>
          <cell r="E527">
            <v>344</v>
          </cell>
          <cell r="F527" t="str">
            <v>Generators - Green River</v>
          </cell>
          <cell r="H527">
            <v>55086.78</v>
          </cell>
          <cell r="J527">
            <v>0</v>
          </cell>
          <cell r="L527">
            <v>55086.78</v>
          </cell>
          <cell r="N527">
            <v>0</v>
          </cell>
          <cell r="P527">
            <v>55086.78</v>
          </cell>
          <cell r="R527">
            <v>66516</v>
          </cell>
          <cell r="T527">
            <v>8.98</v>
          </cell>
          <cell r="V527">
            <v>4947</v>
          </cell>
          <cell r="X527">
            <v>0</v>
          </cell>
          <cell r="Z527">
            <v>-5</v>
          </cell>
          <cell r="AB527">
            <v>0</v>
          </cell>
          <cell r="AD527">
            <v>71463</v>
          </cell>
          <cell r="AF527">
            <v>8.98</v>
          </cell>
          <cell r="AH527">
            <v>4947</v>
          </cell>
          <cell r="AJ527">
            <v>0</v>
          </cell>
          <cell r="AL527">
            <v>-5</v>
          </cell>
          <cell r="AN527">
            <v>0</v>
          </cell>
          <cell r="AP527">
            <v>76410</v>
          </cell>
        </row>
        <row r="528">
          <cell r="A528" t="str">
            <v xml:space="preserve">344.00 0704         </v>
          </cell>
          <cell r="B528">
            <v>704</v>
          </cell>
          <cell r="C528" t="str">
            <v>ProdTrans</v>
          </cell>
          <cell r="D528" t="str">
            <v xml:space="preserve">344.00 0704         </v>
          </cell>
          <cell r="E528">
            <v>344</v>
          </cell>
          <cell r="F528" t="str">
            <v>Generators - Oregon High Desert</v>
          </cell>
          <cell r="H528">
            <v>56321.97</v>
          </cell>
          <cell r="J528">
            <v>-312.10000000000002</v>
          </cell>
          <cell r="L528">
            <v>56009.87</v>
          </cell>
          <cell r="N528">
            <v>-329.38</v>
          </cell>
          <cell r="P528">
            <v>55680.490000000005</v>
          </cell>
          <cell r="R528">
            <v>60789</v>
          </cell>
          <cell r="T528">
            <v>5.732662192393736</v>
          </cell>
          <cell r="V528">
            <v>3220</v>
          </cell>
          <cell r="X528">
            <v>-312.10000000000002</v>
          </cell>
          <cell r="Z528">
            <v>-5</v>
          </cell>
          <cell r="AB528">
            <v>-15.605</v>
          </cell>
          <cell r="AD528">
            <v>63681.294999999998</v>
          </cell>
          <cell r="AF528">
            <v>5.732662192393736</v>
          </cell>
          <cell r="AH528">
            <v>3201</v>
          </cell>
          <cell r="AJ528">
            <v>-329.38</v>
          </cell>
          <cell r="AL528">
            <v>-5</v>
          </cell>
          <cell r="AN528">
            <v>-16.469000000000001</v>
          </cell>
          <cell r="AP528">
            <v>66536.445999999996</v>
          </cell>
        </row>
        <row r="529">
          <cell r="A529">
            <v>0</v>
          </cell>
          <cell r="F529" t="str">
            <v>TOTAL SOLAR GENERATING</v>
          </cell>
          <cell r="H529">
            <v>153343.69</v>
          </cell>
          <cell r="J529">
            <v>-312.10000000000002</v>
          </cell>
          <cell r="L529">
            <v>153031.59</v>
          </cell>
          <cell r="N529">
            <v>-329.38</v>
          </cell>
          <cell r="P529">
            <v>152702.21000000002</v>
          </cell>
          <cell r="R529">
            <v>172874</v>
          </cell>
          <cell r="V529">
            <v>11752</v>
          </cell>
          <cell r="X529">
            <v>-312.10000000000002</v>
          </cell>
          <cell r="AB529">
            <v>-15.605</v>
          </cell>
          <cell r="AD529">
            <v>184298.29499999998</v>
          </cell>
          <cell r="AH529">
            <v>11733</v>
          </cell>
          <cell r="AJ529">
            <v>-329.38</v>
          </cell>
          <cell r="AN529">
            <v>-16.469000000000001</v>
          </cell>
          <cell r="AP529">
            <v>195685.446</v>
          </cell>
        </row>
        <row r="530">
          <cell r="A530">
            <v>0</v>
          </cell>
        </row>
        <row r="531">
          <cell r="A531">
            <v>0</v>
          </cell>
          <cell r="F531" t="str">
            <v>MOBILE GENERATORS</v>
          </cell>
        </row>
        <row r="532">
          <cell r="A532" t="str">
            <v xml:space="preserve">344.00 0801         </v>
          </cell>
          <cell r="B532">
            <v>801</v>
          </cell>
          <cell r="C532" t="str">
            <v>ProdTrans</v>
          </cell>
          <cell r="D532" t="str">
            <v xml:space="preserve">344.00 0801         </v>
          </cell>
          <cell r="E532">
            <v>344</v>
          </cell>
          <cell r="F532" t="str">
            <v>East Side Mobile Generator</v>
          </cell>
          <cell r="H532">
            <v>839680.12</v>
          </cell>
          <cell r="J532">
            <v>-2505.7600000000002</v>
          </cell>
          <cell r="L532">
            <v>837174.36</v>
          </cell>
          <cell r="N532">
            <v>-2664.43</v>
          </cell>
          <cell r="P532">
            <v>834509.92999999993</v>
          </cell>
          <cell r="R532">
            <v>230290</v>
          </cell>
          <cell r="T532">
            <v>5</v>
          </cell>
          <cell r="V532">
            <v>41921</v>
          </cell>
          <cell r="X532">
            <v>-2505.7600000000002</v>
          </cell>
          <cell r="Z532">
            <v>-5</v>
          </cell>
          <cell r="AB532">
            <v>-125.28800000000001</v>
          </cell>
          <cell r="AD532">
            <v>269579.95199999999</v>
          </cell>
          <cell r="AF532">
            <v>5</v>
          </cell>
          <cell r="AH532">
            <v>41792</v>
          </cell>
          <cell r="AJ532">
            <v>-2664.43</v>
          </cell>
          <cell r="AL532">
            <v>-5</v>
          </cell>
          <cell r="AN532">
            <v>-133.22149999999999</v>
          </cell>
          <cell r="AP532">
            <v>308574.30050000001</v>
          </cell>
        </row>
        <row r="533">
          <cell r="A533" t="str">
            <v xml:space="preserve">344.00 0802         </v>
          </cell>
          <cell r="B533">
            <v>802</v>
          </cell>
          <cell r="C533" t="str">
            <v>ProdTrans</v>
          </cell>
          <cell r="D533" t="str">
            <v xml:space="preserve">344.00 0802         </v>
          </cell>
          <cell r="E533">
            <v>344</v>
          </cell>
          <cell r="F533" t="str">
            <v>West Side Mobile Generator</v>
          </cell>
          <cell r="H533">
            <v>849226.01</v>
          </cell>
          <cell r="J533">
            <v>-1945.18</v>
          </cell>
          <cell r="L533">
            <v>847280.83</v>
          </cell>
          <cell r="N533">
            <v>-2075.69</v>
          </cell>
          <cell r="P533">
            <v>845205.14</v>
          </cell>
          <cell r="R533">
            <v>108199</v>
          </cell>
          <cell r="T533">
            <v>5</v>
          </cell>
          <cell r="V533">
            <v>42413</v>
          </cell>
          <cell r="X533">
            <v>-1945.18</v>
          </cell>
          <cell r="Z533">
            <v>-5</v>
          </cell>
          <cell r="AB533">
            <v>-97.259</v>
          </cell>
          <cell r="AD533">
            <v>148569.56100000002</v>
          </cell>
          <cell r="AF533">
            <v>5</v>
          </cell>
          <cell r="AH533">
            <v>42312</v>
          </cell>
          <cell r="AJ533">
            <v>-2075.69</v>
          </cell>
          <cell r="AL533">
            <v>-5</v>
          </cell>
          <cell r="AN533">
            <v>-103.78450000000001</v>
          </cell>
          <cell r="AP533">
            <v>188702.0865</v>
          </cell>
        </row>
        <row r="534">
          <cell r="A534">
            <v>0</v>
          </cell>
          <cell r="F534" t="str">
            <v>TOTAL MOBILE GENERATORS</v>
          </cell>
          <cell r="H534">
            <v>1688906.13</v>
          </cell>
          <cell r="J534">
            <v>-4450.9400000000005</v>
          </cell>
          <cell r="L534">
            <v>1684455.19</v>
          </cell>
          <cell r="N534">
            <v>-4740.12</v>
          </cell>
          <cell r="P534">
            <v>1679715.0699999998</v>
          </cell>
          <cell r="R534">
            <v>338489</v>
          </cell>
          <cell r="V534">
            <v>84334</v>
          </cell>
          <cell r="X534">
            <v>-4450.9400000000005</v>
          </cell>
          <cell r="AB534">
            <v>-222.54700000000003</v>
          </cell>
          <cell r="AD534">
            <v>418149.51300000004</v>
          </cell>
          <cell r="AH534">
            <v>84104</v>
          </cell>
          <cell r="AJ534">
            <v>-4740.12</v>
          </cell>
          <cell r="AN534">
            <v>-237.006</v>
          </cell>
          <cell r="AP534">
            <v>497276.38699999999</v>
          </cell>
        </row>
        <row r="535">
          <cell r="A535">
            <v>0</v>
          </cell>
        </row>
        <row r="536">
          <cell r="A536">
            <v>0</v>
          </cell>
          <cell r="F536" t="str">
            <v>TOTAL DEPRECIABLE OTHER PRODUCTION</v>
          </cell>
          <cell r="H536">
            <v>3285910905.0399995</v>
          </cell>
          <cell r="J536">
            <v>-11436451.759999996</v>
          </cell>
          <cell r="L536">
            <v>3274474453.2799993</v>
          </cell>
          <cell r="N536">
            <v>-10110602.920000004</v>
          </cell>
          <cell r="P536">
            <v>3264363850.3600011</v>
          </cell>
          <cell r="R536">
            <v>483323223</v>
          </cell>
          <cell r="V536">
            <v>114975012</v>
          </cell>
          <cell r="X536">
            <v>-11436451.759999996</v>
          </cell>
          <cell r="AB536">
            <v>-479689.27070000011</v>
          </cell>
          <cell r="AD536">
            <v>586382093.96929991</v>
          </cell>
          <cell r="AH536">
            <v>114584206</v>
          </cell>
          <cell r="AJ536">
            <v>-10110602.920000004</v>
          </cell>
          <cell r="AN536">
            <v>-499423.09419999999</v>
          </cell>
          <cell r="AP536">
            <v>690356273.9550997</v>
          </cell>
        </row>
        <row r="537">
          <cell r="A537">
            <v>0</v>
          </cell>
        </row>
        <row r="538">
          <cell r="A538" t="str">
            <v xml:space="preserve">340.30 0404         </v>
          </cell>
          <cell r="B538">
            <v>404</v>
          </cell>
          <cell r="C538" t="str">
            <v>ProdTrans</v>
          </cell>
          <cell r="D538" t="str">
            <v xml:space="preserve">340.30 0404         </v>
          </cell>
          <cell r="E538">
            <v>340.3</v>
          </cell>
          <cell r="F538" t="str">
            <v>Water Rights - Lakeside</v>
          </cell>
          <cell r="H538">
            <v>14529040</v>
          </cell>
          <cell r="J538">
            <v>0</v>
          </cell>
          <cell r="L538">
            <v>14529040</v>
          </cell>
          <cell r="N538">
            <v>0</v>
          </cell>
          <cell r="P538">
            <v>14529040</v>
          </cell>
          <cell r="R538">
            <v>0</v>
          </cell>
          <cell r="T538">
            <v>0</v>
          </cell>
          <cell r="V538">
            <v>0</v>
          </cell>
          <cell r="X538">
            <v>0</v>
          </cell>
          <cell r="AB538">
            <v>14529040</v>
          </cell>
          <cell r="AD538">
            <v>0</v>
          </cell>
          <cell r="AF538">
            <v>0</v>
          </cell>
          <cell r="AH538">
            <v>0</v>
          </cell>
          <cell r="AJ538">
            <v>0</v>
          </cell>
          <cell r="AN538">
            <v>14529040</v>
          </cell>
          <cell r="AP538">
            <v>0</v>
          </cell>
        </row>
        <row r="539">
          <cell r="A539" t="str">
            <v xml:space="preserve">340.30 0402         </v>
          </cell>
          <cell r="B539">
            <v>402</v>
          </cell>
          <cell r="C539" t="str">
            <v>ProdTrans</v>
          </cell>
          <cell r="D539" t="str">
            <v xml:space="preserve">340.30 0402         </v>
          </cell>
          <cell r="E539">
            <v>340.3</v>
          </cell>
          <cell r="F539" t="str">
            <v>Water Rights - Currant Creek</v>
          </cell>
          <cell r="H539">
            <v>2891146.49</v>
          </cell>
          <cell r="J539">
            <v>0</v>
          </cell>
          <cell r="L539">
            <v>2891146.49</v>
          </cell>
          <cell r="N539">
            <v>0</v>
          </cell>
          <cell r="P539">
            <v>2891146.49</v>
          </cell>
          <cell r="R539">
            <v>351</v>
          </cell>
          <cell r="T539">
            <v>0</v>
          </cell>
          <cell r="V539">
            <v>0</v>
          </cell>
          <cell r="X539">
            <v>0</v>
          </cell>
          <cell r="AB539">
            <v>2891146.49</v>
          </cell>
          <cell r="AD539">
            <v>351</v>
          </cell>
          <cell r="AF539">
            <v>0</v>
          </cell>
          <cell r="AH539">
            <v>0</v>
          </cell>
          <cell r="AJ539">
            <v>0</v>
          </cell>
          <cell r="AN539">
            <v>2891146.49</v>
          </cell>
          <cell r="AP539">
            <v>351</v>
          </cell>
        </row>
        <row r="540">
          <cell r="A540">
            <v>0</v>
          </cell>
        </row>
        <row r="541">
          <cell r="A541">
            <v>0</v>
          </cell>
          <cell r="F541" t="str">
            <v>TOTAL OTHER PRODUCTION</v>
          </cell>
          <cell r="H541">
            <v>3303331091.5299993</v>
          </cell>
          <cell r="J541">
            <v>-11436451.759999996</v>
          </cell>
          <cell r="L541">
            <v>3291894639.769999</v>
          </cell>
          <cell r="N541">
            <v>-10110602.920000004</v>
          </cell>
          <cell r="P541">
            <v>3281784036.8500009</v>
          </cell>
          <cell r="R541">
            <v>483323574</v>
          </cell>
          <cell r="V541">
            <v>114975012</v>
          </cell>
          <cell r="X541">
            <v>-11436451.759999996</v>
          </cell>
          <cell r="AB541">
            <v>16940497.219300002</v>
          </cell>
          <cell r="AD541">
            <v>586382444.96929991</v>
          </cell>
          <cell r="AH541">
            <v>114584206</v>
          </cell>
          <cell r="AJ541">
            <v>-10110602.920000004</v>
          </cell>
          <cell r="AN541">
            <v>16920763.395800002</v>
          </cell>
          <cell r="AP541">
            <v>690356624.9550997</v>
          </cell>
        </row>
        <row r="542">
          <cell r="A542">
            <v>0</v>
          </cell>
        </row>
        <row r="543">
          <cell r="A543">
            <v>0</v>
          </cell>
          <cell r="E543" t="str">
            <v>TOTAL PRODUCTION PLANT</v>
          </cell>
          <cell r="H543">
            <v>10312126208.320002</v>
          </cell>
          <cell r="J543">
            <v>-56353255.209999971</v>
          </cell>
          <cell r="L543">
            <v>10255772953.109997</v>
          </cell>
          <cell r="N543">
            <v>-54496766.369999975</v>
          </cell>
          <cell r="P543">
            <v>10201276186.739998</v>
          </cell>
          <cell r="R543">
            <v>3172068312</v>
          </cell>
          <cell r="V543">
            <v>271062350</v>
          </cell>
          <cell r="X543">
            <v>-56353255.209999971</v>
          </cell>
          <cell r="AB543">
            <v>11251175.291299999</v>
          </cell>
          <cell r="AD543">
            <v>3380608395.5913</v>
          </cell>
          <cell r="AH543">
            <v>269644535</v>
          </cell>
          <cell r="AJ543">
            <v>-54496766.369999975</v>
          </cell>
          <cell r="AN543">
            <v>11044514.610300001</v>
          </cell>
          <cell r="AP543">
            <v>3589380492.3416038</v>
          </cell>
        </row>
        <row r="544">
          <cell r="A544">
            <v>0</v>
          </cell>
        </row>
        <row r="545">
          <cell r="A545">
            <v>0</v>
          </cell>
        </row>
        <row r="546">
          <cell r="A546">
            <v>0</v>
          </cell>
          <cell r="E546" t="str">
            <v>TRANSMISSION PLANT</v>
          </cell>
        </row>
        <row r="547">
          <cell r="A547">
            <v>350.2</v>
          </cell>
          <cell r="B547" t="str">
            <v>00</v>
          </cell>
          <cell r="C547" t="str">
            <v>ProdTrans</v>
          </cell>
          <cell r="D547">
            <v>350.2</v>
          </cell>
          <cell r="E547">
            <v>350.2</v>
          </cell>
          <cell r="F547" t="str">
            <v>Rights-of-Way</v>
          </cell>
          <cell r="H547">
            <v>139234363.72999999</v>
          </cell>
          <cell r="J547">
            <v>-173320.22999999998</v>
          </cell>
          <cell r="L547">
            <v>139061043.5</v>
          </cell>
          <cell r="N547">
            <v>-180812.18000000002</v>
          </cell>
          <cell r="P547">
            <v>138880231.31999999</v>
          </cell>
          <cell r="R547">
            <v>28772614</v>
          </cell>
          <cell r="T547">
            <v>1.3546894092139792</v>
          </cell>
          <cell r="V547">
            <v>1885019</v>
          </cell>
          <cell r="X547">
            <v>-173320.22999999998</v>
          </cell>
          <cell r="Z547">
            <v>0</v>
          </cell>
          <cell r="AB547">
            <v>0</v>
          </cell>
          <cell r="AD547">
            <v>30484312.77</v>
          </cell>
          <cell r="AF547">
            <v>1.3546894092139792</v>
          </cell>
          <cell r="AH547">
            <v>1882621</v>
          </cell>
          <cell r="AJ547">
            <v>-180812.18000000002</v>
          </cell>
          <cell r="AL547">
            <v>0</v>
          </cell>
          <cell r="AN547">
            <v>0</v>
          </cell>
          <cell r="AP547">
            <v>32186121.59</v>
          </cell>
        </row>
        <row r="548">
          <cell r="A548">
            <v>352</v>
          </cell>
          <cell r="B548" t="str">
            <v>00</v>
          </cell>
          <cell r="C548" t="str">
            <v>ProdTrans</v>
          </cell>
          <cell r="D548">
            <v>352</v>
          </cell>
          <cell r="E548">
            <v>352</v>
          </cell>
          <cell r="F548" t="str">
            <v>Structures and Improvements</v>
          </cell>
          <cell r="H548">
            <v>147332555.11000001</v>
          </cell>
          <cell r="J548">
            <v>-272316.68000000005</v>
          </cell>
          <cell r="L548">
            <v>147060238.43000001</v>
          </cell>
          <cell r="N548">
            <v>-282929.26</v>
          </cell>
          <cell r="P548">
            <v>146777309.17000002</v>
          </cell>
          <cell r="R548">
            <v>22566372</v>
          </cell>
          <cell r="T548">
            <v>1.3106583700719612</v>
          </cell>
          <cell r="V548">
            <v>1929242</v>
          </cell>
          <cell r="X548">
            <v>-272316.68000000005</v>
          </cell>
          <cell r="Z548">
            <v>-10</v>
          </cell>
          <cell r="AB548">
            <v>-27231.668000000009</v>
          </cell>
          <cell r="AD548">
            <v>24196065.651999999</v>
          </cell>
          <cell r="AF548">
            <v>1.3106583700719612</v>
          </cell>
          <cell r="AH548">
            <v>1925603</v>
          </cell>
          <cell r="AJ548">
            <v>-282929.26</v>
          </cell>
          <cell r="AL548">
            <v>-10</v>
          </cell>
          <cell r="AN548">
            <v>-28292.925999999999</v>
          </cell>
          <cell r="AP548">
            <v>25810446.465999998</v>
          </cell>
        </row>
        <row r="549">
          <cell r="A549">
            <v>353</v>
          </cell>
          <cell r="B549" t="str">
            <v>00</v>
          </cell>
          <cell r="C549" t="str">
            <v>ProdTrans</v>
          </cell>
          <cell r="D549">
            <v>353</v>
          </cell>
          <cell r="E549">
            <v>353</v>
          </cell>
          <cell r="F549" t="str">
            <v>Station Equipment</v>
          </cell>
          <cell r="H549">
            <v>1595552604.6900001</v>
          </cell>
          <cell r="J549">
            <v>-9779426.5600000005</v>
          </cell>
          <cell r="L549">
            <v>1585773178.1300001</v>
          </cell>
          <cell r="N549">
            <v>-10400691</v>
          </cell>
          <cell r="P549">
            <v>1575372487.1300001</v>
          </cell>
          <cell r="R549">
            <v>306917883</v>
          </cell>
          <cell r="T549">
            <v>1.7459665954029473</v>
          </cell>
          <cell r="V549">
            <v>27772443</v>
          </cell>
          <cell r="X549">
            <v>-9779426.5600000005</v>
          </cell>
          <cell r="Z549">
            <v>-5</v>
          </cell>
          <cell r="AB549">
            <v>-488971.32800000004</v>
          </cell>
          <cell r="AD549">
            <v>324421928.11199999</v>
          </cell>
          <cell r="AF549">
            <v>1.7459665954029473</v>
          </cell>
          <cell r="AH549">
            <v>27596274</v>
          </cell>
          <cell r="AJ549">
            <v>-10400691</v>
          </cell>
          <cell r="AL549">
            <v>-5</v>
          </cell>
          <cell r="AN549">
            <v>-520034.55</v>
          </cell>
          <cell r="AP549">
            <v>341097476.56199998</v>
          </cell>
        </row>
        <row r="550">
          <cell r="A550">
            <v>353.7</v>
          </cell>
          <cell r="B550" t="str">
            <v>00</v>
          </cell>
          <cell r="C550" t="str">
            <v>ProdTrans</v>
          </cell>
          <cell r="D550">
            <v>353.7</v>
          </cell>
          <cell r="E550">
            <v>353.7</v>
          </cell>
          <cell r="F550" t="str">
            <v>Supervisory Equipment</v>
          </cell>
          <cell r="H550">
            <v>17713612.149999999</v>
          </cell>
          <cell r="J550">
            <v>-1752572.9400000002</v>
          </cell>
          <cell r="L550">
            <v>15961039.209999999</v>
          </cell>
          <cell r="N550">
            <v>-1185301.3199999998</v>
          </cell>
          <cell r="P550">
            <v>14775737.889999999</v>
          </cell>
          <cell r="R550">
            <v>10027587</v>
          </cell>
          <cell r="T550">
            <v>3.7786737850929031</v>
          </cell>
          <cell r="V550">
            <v>636228</v>
          </cell>
          <cell r="X550">
            <v>-1752572.9400000002</v>
          </cell>
          <cell r="Z550">
            <v>0</v>
          </cell>
          <cell r="AB550">
            <v>0</v>
          </cell>
          <cell r="AD550">
            <v>8911242.0600000005</v>
          </cell>
          <cell r="AF550">
            <v>3.7786737850929031</v>
          </cell>
          <cell r="AH550">
            <v>580721</v>
          </cell>
          <cell r="AJ550">
            <v>-1185301.3199999998</v>
          </cell>
          <cell r="AL550">
            <v>0</v>
          </cell>
          <cell r="AN550">
            <v>0</v>
          </cell>
          <cell r="AP550">
            <v>8306661.7400000002</v>
          </cell>
        </row>
        <row r="551">
          <cell r="A551">
            <v>354</v>
          </cell>
          <cell r="B551" t="str">
            <v>00</v>
          </cell>
          <cell r="C551" t="str">
            <v>ProdTrans</v>
          </cell>
          <cell r="D551">
            <v>354</v>
          </cell>
          <cell r="E551">
            <v>354</v>
          </cell>
          <cell r="F551" t="str">
            <v>Towers and Fixtures</v>
          </cell>
          <cell r="H551">
            <v>984782938.79999995</v>
          </cell>
          <cell r="J551">
            <v>-927501.15000000026</v>
          </cell>
          <cell r="L551">
            <v>983855437.64999998</v>
          </cell>
          <cell r="N551">
            <v>-1031564.1899999996</v>
          </cell>
          <cell r="P551">
            <v>982823873.45999992</v>
          </cell>
          <cell r="R551">
            <v>224008268</v>
          </cell>
          <cell r="T551">
            <v>1.5613510276355289</v>
          </cell>
          <cell r="V551">
            <v>15368678</v>
          </cell>
          <cell r="X551">
            <v>-927501.15000000026</v>
          </cell>
          <cell r="Z551">
            <v>-10</v>
          </cell>
          <cell r="AB551">
            <v>-92750.11500000002</v>
          </cell>
          <cell r="AD551">
            <v>238356694.73499998</v>
          </cell>
          <cell r="AF551">
            <v>1.5613510276355289</v>
          </cell>
          <cell r="AH551">
            <v>15353384</v>
          </cell>
          <cell r="AJ551">
            <v>-1031564.1899999996</v>
          </cell>
          <cell r="AL551">
            <v>-10</v>
          </cell>
          <cell r="AN551">
            <v>-103156.41899999997</v>
          </cell>
          <cell r="AP551">
            <v>252575358.12599999</v>
          </cell>
        </row>
        <row r="552">
          <cell r="A552">
            <v>355</v>
          </cell>
          <cell r="B552" t="str">
            <v>00</v>
          </cell>
          <cell r="C552" t="str">
            <v>ProdTrans</v>
          </cell>
          <cell r="D552">
            <v>355</v>
          </cell>
          <cell r="E552">
            <v>355</v>
          </cell>
          <cell r="F552" t="str">
            <v>Poles and Fixtures</v>
          </cell>
          <cell r="H552">
            <v>646422318.11000001</v>
          </cell>
          <cell r="J552">
            <v>-3411209.4000000004</v>
          </cell>
          <cell r="L552">
            <v>643011108.71000004</v>
          </cell>
          <cell r="N552">
            <v>-3549726.8</v>
          </cell>
          <cell r="P552">
            <v>639461381.91000009</v>
          </cell>
          <cell r="R552">
            <v>244478368</v>
          </cell>
          <cell r="T552">
            <v>2.6276968348915575</v>
          </cell>
          <cell r="V552">
            <v>16941201</v>
          </cell>
          <cell r="X552">
            <v>-3411209.4000000004</v>
          </cell>
          <cell r="Z552">
            <v>-40</v>
          </cell>
          <cell r="AB552">
            <v>-1364483.76</v>
          </cell>
          <cell r="AD552">
            <v>256643875.84</v>
          </cell>
          <cell r="AF552">
            <v>2.6276968348915575</v>
          </cell>
          <cell r="AH552">
            <v>16849745</v>
          </cell>
          <cell r="AJ552">
            <v>-3549726.8</v>
          </cell>
          <cell r="AL552">
            <v>-40</v>
          </cell>
          <cell r="AN552">
            <v>-1419890.72</v>
          </cell>
          <cell r="AP552">
            <v>268524003.31999999</v>
          </cell>
        </row>
        <row r="553">
          <cell r="A553">
            <v>356</v>
          </cell>
          <cell r="B553" t="str">
            <v>00</v>
          </cell>
          <cell r="C553" t="str">
            <v>ProdTrans</v>
          </cell>
          <cell r="D553">
            <v>356</v>
          </cell>
          <cell r="E553">
            <v>356</v>
          </cell>
          <cell r="F553" t="str">
            <v>Overhead Conductors and Devices</v>
          </cell>
          <cell r="H553">
            <v>896688169.5</v>
          </cell>
          <cell r="J553">
            <v>-4023062.2600000007</v>
          </cell>
          <cell r="L553">
            <v>892665107.24000001</v>
          </cell>
          <cell r="N553">
            <v>-4268546.2700000014</v>
          </cell>
          <cell r="P553">
            <v>888396560.97000003</v>
          </cell>
          <cell r="R553">
            <v>382889326</v>
          </cell>
          <cell r="T553">
            <v>2.2503558281837277</v>
          </cell>
          <cell r="V553">
            <v>20133408</v>
          </cell>
          <cell r="X553">
            <v>-4023062.2600000007</v>
          </cell>
          <cell r="Z553">
            <v>-30</v>
          </cell>
          <cell r="AB553">
            <v>-1206918.6780000003</v>
          </cell>
          <cell r="AD553">
            <v>397792753.06200004</v>
          </cell>
          <cell r="AF553">
            <v>2.2503558281837277</v>
          </cell>
          <cell r="AH553">
            <v>20040113</v>
          </cell>
          <cell r="AJ553">
            <v>-4268546.2700000014</v>
          </cell>
          <cell r="AL553">
            <v>-30</v>
          </cell>
          <cell r="AN553">
            <v>-1280563.8810000003</v>
          </cell>
          <cell r="AP553">
            <v>412283755.91100007</v>
          </cell>
        </row>
        <row r="554">
          <cell r="A554">
            <v>357</v>
          </cell>
          <cell r="B554" t="str">
            <v>00</v>
          </cell>
          <cell r="C554" t="str">
            <v>ProdTrans</v>
          </cell>
          <cell r="D554">
            <v>357</v>
          </cell>
          <cell r="E554">
            <v>357</v>
          </cell>
          <cell r="F554" t="str">
            <v>Underground Conduit</v>
          </cell>
          <cell r="H554">
            <v>3259618.43</v>
          </cell>
          <cell r="J554">
            <v>-11674.989999999996</v>
          </cell>
          <cell r="L554">
            <v>3247943.44</v>
          </cell>
          <cell r="N554">
            <v>-12213.710000000005</v>
          </cell>
          <cell r="P554">
            <v>3235729.73</v>
          </cell>
          <cell r="R554">
            <v>658972</v>
          </cell>
          <cell r="T554">
            <v>1.6452365791733161</v>
          </cell>
          <cell r="V554">
            <v>53532</v>
          </cell>
          <cell r="X554">
            <v>-11674.989999999996</v>
          </cell>
          <cell r="Z554">
            <v>0</v>
          </cell>
          <cell r="AB554">
            <v>0</v>
          </cell>
          <cell r="AD554">
            <v>700829.01</v>
          </cell>
          <cell r="AF554">
            <v>1.6452365791733161</v>
          </cell>
          <cell r="AH554">
            <v>53336</v>
          </cell>
          <cell r="AJ554">
            <v>-12213.710000000005</v>
          </cell>
          <cell r="AL554">
            <v>0</v>
          </cell>
          <cell r="AN554">
            <v>0</v>
          </cell>
          <cell r="AP554">
            <v>741951.3</v>
          </cell>
        </row>
        <row r="555">
          <cell r="A555">
            <v>358</v>
          </cell>
          <cell r="B555" t="str">
            <v>00</v>
          </cell>
          <cell r="C555" t="str">
            <v>ProdTrans</v>
          </cell>
          <cell r="D555">
            <v>358</v>
          </cell>
          <cell r="E555">
            <v>358</v>
          </cell>
          <cell r="F555" t="str">
            <v>Underground Conductors and Devices</v>
          </cell>
          <cell r="H555">
            <v>7475094.7999999998</v>
          </cell>
          <cell r="J555">
            <v>-31434.620000000006</v>
          </cell>
          <cell r="L555">
            <v>7443660.1799999997</v>
          </cell>
          <cell r="N555">
            <v>-32798.909999999996</v>
          </cell>
          <cell r="P555">
            <v>7410861.2699999996</v>
          </cell>
          <cell r="R555">
            <v>1662222</v>
          </cell>
          <cell r="T555">
            <v>1.6448902020446829</v>
          </cell>
          <cell r="V555">
            <v>122699</v>
          </cell>
          <cell r="X555">
            <v>-31434.620000000006</v>
          </cell>
          <cell r="Z555">
            <v>-5</v>
          </cell>
          <cell r="AB555">
            <v>-1571.7310000000004</v>
          </cell>
          <cell r="AD555">
            <v>1751914.649</v>
          </cell>
          <cell r="AF555">
            <v>1.6448902020446829</v>
          </cell>
          <cell r="AH555">
            <v>122170</v>
          </cell>
          <cell r="AJ555">
            <v>-32798.909999999996</v>
          </cell>
          <cell r="AL555">
            <v>-5</v>
          </cell>
          <cell r="AN555">
            <v>-1639.9454999999998</v>
          </cell>
          <cell r="AP555">
            <v>1839645.7935000001</v>
          </cell>
        </row>
        <row r="556">
          <cell r="A556">
            <v>359</v>
          </cell>
          <cell r="B556" t="str">
            <v>00</v>
          </cell>
          <cell r="C556" t="str">
            <v>ProdTrans</v>
          </cell>
          <cell r="D556">
            <v>359</v>
          </cell>
          <cell r="E556">
            <v>359</v>
          </cell>
          <cell r="F556" t="str">
            <v>Roads and Trails</v>
          </cell>
          <cell r="H556">
            <v>11586681.32</v>
          </cell>
          <cell r="J556">
            <v>-5392.46</v>
          </cell>
          <cell r="L556">
            <v>11581288.859999999</v>
          </cell>
          <cell r="N556">
            <v>-5901.7299999999977</v>
          </cell>
          <cell r="P556">
            <v>11575387.129999999</v>
          </cell>
          <cell r="R556">
            <v>3799697</v>
          </cell>
          <cell r="T556">
            <v>1.3891001200091257</v>
          </cell>
          <cell r="V556">
            <v>160913</v>
          </cell>
          <cell r="X556">
            <v>-5392.46</v>
          </cell>
          <cell r="Z556">
            <v>0</v>
          </cell>
          <cell r="AB556">
            <v>0</v>
          </cell>
          <cell r="AD556">
            <v>3955217.54</v>
          </cell>
          <cell r="AF556">
            <v>1.3891001200091257</v>
          </cell>
          <cell r="AH556">
            <v>160835</v>
          </cell>
          <cell r="AJ556">
            <v>-5901.7299999999977</v>
          </cell>
          <cell r="AL556">
            <v>0</v>
          </cell>
          <cell r="AN556">
            <v>0</v>
          </cell>
          <cell r="AP556">
            <v>4110150.81</v>
          </cell>
        </row>
        <row r="557">
          <cell r="F557" t="str">
            <v>TOTAL TRANSMISSION PLANT</v>
          </cell>
          <cell r="H557">
            <v>4450047956.6400003</v>
          </cell>
          <cell r="J557">
            <v>-20387911.290000003</v>
          </cell>
          <cell r="L557">
            <v>4429660045.3499994</v>
          </cell>
          <cell r="N557">
            <v>-20950485.370000005</v>
          </cell>
          <cell r="P557">
            <v>4408709559.9800005</v>
          </cell>
          <cell r="R557">
            <v>1225781309</v>
          </cell>
          <cell r="V557">
            <v>85003363</v>
          </cell>
          <cell r="X557">
            <v>-20387911.290000003</v>
          </cell>
          <cell r="AB557">
            <v>-3181927.2800000007</v>
          </cell>
          <cell r="AD557">
            <v>1287214833.4299998</v>
          </cell>
          <cell r="AH557">
            <v>84564802</v>
          </cell>
          <cell r="AJ557">
            <v>-20950485.370000005</v>
          </cell>
          <cell r="AN557">
            <v>-3353578.4415000002</v>
          </cell>
          <cell r="AP557">
            <v>1347475571.6184998</v>
          </cell>
        </row>
        <row r="560">
          <cell r="E560" t="str">
            <v>DISTRIBUTION PLANT</v>
          </cell>
        </row>
        <row r="562">
          <cell r="F562" t="str">
            <v>OREGON - DISTRIBUTION</v>
          </cell>
        </row>
        <row r="563">
          <cell r="A563" t="str">
            <v>36020Oregon</v>
          </cell>
          <cell r="B563" t="str">
            <v>Oregon</v>
          </cell>
          <cell r="C563" t="str">
            <v>Oregon</v>
          </cell>
          <cell r="D563">
            <v>360.2</v>
          </cell>
          <cell r="E563">
            <v>360.2</v>
          </cell>
          <cell r="F563" t="str">
            <v>Rights-of-Way</v>
          </cell>
          <cell r="H563">
            <v>4298476.58</v>
          </cell>
          <cell r="J563">
            <v>-78993.719999999972</v>
          </cell>
          <cell r="L563">
            <v>4219482.8600000003</v>
          </cell>
          <cell r="N563">
            <v>-80710.379999999976</v>
          </cell>
          <cell r="P563">
            <v>4138772.4800000004</v>
          </cell>
          <cell r="R563">
            <v>2566965</v>
          </cell>
          <cell r="T563">
            <v>1.6722311182766663</v>
          </cell>
          <cell r="V563">
            <v>71220</v>
          </cell>
          <cell r="X563">
            <v>-78993.719999999972</v>
          </cell>
          <cell r="Z563">
            <v>0</v>
          </cell>
          <cell r="AB563">
            <v>0</v>
          </cell>
          <cell r="AD563">
            <v>2559191.2800000003</v>
          </cell>
          <cell r="AF563">
            <v>1.6722311182766663</v>
          </cell>
          <cell r="AH563">
            <v>69885</v>
          </cell>
          <cell r="AJ563">
            <v>-80710.379999999976</v>
          </cell>
          <cell r="AL563">
            <v>0</v>
          </cell>
          <cell r="AN563">
            <v>0</v>
          </cell>
          <cell r="AP563">
            <v>2548365.9000000004</v>
          </cell>
        </row>
        <row r="564">
          <cell r="A564" t="str">
            <v>36100Oregon</v>
          </cell>
          <cell r="B564" t="str">
            <v>Oregon</v>
          </cell>
          <cell r="C564" t="str">
            <v>Oregon</v>
          </cell>
          <cell r="D564">
            <v>361</v>
          </cell>
          <cell r="E564">
            <v>361</v>
          </cell>
          <cell r="F564" t="str">
            <v>Structures and Improvements</v>
          </cell>
          <cell r="H564">
            <v>20889104.379999999</v>
          </cell>
          <cell r="J564">
            <v>-107558.12000000001</v>
          </cell>
          <cell r="L564">
            <v>20781546.259999998</v>
          </cell>
          <cell r="N564">
            <v>-110584.75999999997</v>
          </cell>
          <cell r="P564">
            <v>20670961.499999996</v>
          </cell>
          <cell r="R564">
            <v>4634405</v>
          </cell>
          <cell r="T564">
            <v>1.5840078355910032</v>
          </cell>
          <cell r="V564">
            <v>330033</v>
          </cell>
          <cell r="X564">
            <v>-107558.12000000001</v>
          </cell>
          <cell r="Z564">
            <v>-10</v>
          </cell>
          <cell r="AB564">
            <v>-10755.812000000002</v>
          </cell>
          <cell r="AD564">
            <v>4846124.068</v>
          </cell>
          <cell r="AF564">
            <v>1.5840078355910032</v>
          </cell>
          <cell r="AH564">
            <v>328305</v>
          </cell>
          <cell r="AJ564">
            <v>-110584.75999999997</v>
          </cell>
          <cell r="AL564">
            <v>-10</v>
          </cell>
          <cell r="AN564">
            <v>-11058.475999999997</v>
          </cell>
          <cell r="AP564">
            <v>5052785.8320000004</v>
          </cell>
        </row>
        <row r="565">
          <cell r="A565" t="str">
            <v>36200Oregon</v>
          </cell>
          <cell r="B565" t="str">
            <v>Oregon</v>
          </cell>
          <cell r="C565" t="str">
            <v>Oregon</v>
          </cell>
          <cell r="D565">
            <v>362</v>
          </cell>
          <cell r="E565">
            <v>362</v>
          </cell>
          <cell r="F565" t="str">
            <v>Station Equipment</v>
          </cell>
          <cell r="H565">
            <v>207126368.09</v>
          </cell>
          <cell r="J565">
            <v>-2238317.34</v>
          </cell>
          <cell r="L565">
            <v>204888050.75</v>
          </cell>
          <cell r="N565">
            <v>-2257287.9399999995</v>
          </cell>
          <cell r="P565">
            <v>202630762.81</v>
          </cell>
          <cell r="R565">
            <v>57911708</v>
          </cell>
          <cell r="T565">
            <v>2.0580779966074889</v>
          </cell>
          <cell r="V565">
            <v>4239789</v>
          </cell>
          <cell r="X565">
            <v>-2238317.34</v>
          </cell>
          <cell r="Z565">
            <v>-15</v>
          </cell>
          <cell r="AB565">
            <v>-335747.60099999997</v>
          </cell>
          <cell r="AD565">
            <v>59577432.058999993</v>
          </cell>
          <cell r="AF565">
            <v>2.0580779966074889</v>
          </cell>
          <cell r="AH565">
            <v>4193528</v>
          </cell>
          <cell r="AJ565">
            <v>-2257287.9399999995</v>
          </cell>
          <cell r="AL565">
            <v>-15</v>
          </cell>
          <cell r="AN565">
            <v>-338593.19099999993</v>
          </cell>
          <cell r="AP565">
            <v>61175078.927999996</v>
          </cell>
        </row>
        <row r="566">
          <cell r="A566" t="str">
            <v>36270Oregon</v>
          </cell>
          <cell r="B566" t="str">
            <v>Oregon</v>
          </cell>
          <cell r="C566" t="str">
            <v>Oregon</v>
          </cell>
          <cell r="D566">
            <v>362.7</v>
          </cell>
          <cell r="E566">
            <v>362.7</v>
          </cell>
          <cell r="F566" t="str">
            <v>Supervisory Equipment</v>
          </cell>
          <cell r="H566">
            <v>3105264.88</v>
          </cell>
          <cell r="J566">
            <v>-124524.81999999999</v>
          </cell>
          <cell r="L566">
            <v>2980740.06</v>
          </cell>
          <cell r="N566">
            <v>-128528.13999999998</v>
          </cell>
          <cell r="P566">
            <v>2852211.92</v>
          </cell>
          <cell r="R566">
            <v>1998214</v>
          </cell>
          <cell r="T566">
            <v>3.9900483561010271</v>
          </cell>
          <cell r="V566">
            <v>121417</v>
          </cell>
          <cell r="X566">
            <v>-124524.81999999999</v>
          </cell>
          <cell r="Z566">
            <v>0</v>
          </cell>
          <cell r="AB566">
            <v>0</v>
          </cell>
          <cell r="AD566">
            <v>1995106.18</v>
          </cell>
          <cell r="AF566">
            <v>3.9900483561010271</v>
          </cell>
          <cell r="AH566">
            <v>116369</v>
          </cell>
          <cell r="AJ566">
            <v>-128528.13999999998</v>
          </cell>
          <cell r="AL566">
            <v>0</v>
          </cell>
          <cell r="AN566">
            <v>0</v>
          </cell>
          <cell r="AP566">
            <v>1982947.0399999998</v>
          </cell>
        </row>
        <row r="567">
          <cell r="A567" t="str">
            <v>36400Oregon</v>
          </cell>
          <cell r="B567" t="str">
            <v>Oregon</v>
          </cell>
          <cell r="C567" t="str">
            <v>Oregon</v>
          </cell>
          <cell r="D567">
            <v>364</v>
          </cell>
          <cell r="E567">
            <v>364</v>
          </cell>
          <cell r="F567" t="str">
            <v>Poles, Towers and Fixtures</v>
          </cell>
          <cell r="H567">
            <v>329864981.76999998</v>
          </cell>
          <cell r="J567">
            <v>-2435618.8600000013</v>
          </cell>
          <cell r="L567">
            <v>327429362.90999997</v>
          </cell>
          <cell r="N567">
            <v>-2506869.4000000004</v>
          </cell>
          <cell r="P567">
            <v>324922493.50999999</v>
          </cell>
          <cell r="R567">
            <v>198016630</v>
          </cell>
          <cell r="T567">
            <v>3.9511393160013975</v>
          </cell>
          <cell r="V567">
            <v>12985308</v>
          </cell>
          <cell r="X567">
            <v>-2435618.8600000013</v>
          </cell>
          <cell r="Z567">
            <v>-100</v>
          </cell>
          <cell r="AB567">
            <v>-2435618.8600000013</v>
          </cell>
          <cell r="AD567">
            <v>206130700.27999997</v>
          </cell>
          <cell r="AF567">
            <v>3.9511393160013975</v>
          </cell>
          <cell r="AH567">
            <v>12887665</v>
          </cell>
          <cell r="AJ567">
            <v>-2506869.4000000004</v>
          </cell>
          <cell r="AL567">
            <v>-100</v>
          </cell>
          <cell r="AN567">
            <v>-2506869.4000000004</v>
          </cell>
          <cell r="AP567">
            <v>214004626.47999996</v>
          </cell>
        </row>
        <row r="568">
          <cell r="A568" t="str">
            <v>36500Oregon</v>
          </cell>
          <cell r="B568" t="str">
            <v>Oregon</v>
          </cell>
          <cell r="C568" t="str">
            <v>Oregon</v>
          </cell>
          <cell r="D568">
            <v>365</v>
          </cell>
          <cell r="E568">
            <v>365</v>
          </cell>
          <cell r="F568" t="str">
            <v>Overhead Conductors and Devices</v>
          </cell>
          <cell r="H568">
            <v>234791947.74000001</v>
          </cell>
          <cell r="J568">
            <v>-2154966.2900000005</v>
          </cell>
          <cell r="L568">
            <v>232636981.45000002</v>
          </cell>
          <cell r="N568">
            <v>-2172121.83</v>
          </cell>
          <cell r="P568">
            <v>230464859.62</v>
          </cell>
          <cell r="R568">
            <v>104278826</v>
          </cell>
          <cell r="T568">
            <v>3.0123730702415088</v>
          </cell>
          <cell r="V568">
            <v>7040352</v>
          </cell>
          <cell r="X568">
            <v>-2154966.2900000005</v>
          </cell>
          <cell r="Z568">
            <v>-70</v>
          </cell>
          <cell r="AB568">
            <v>-1508476.4030000004</v>
          </cell>
          <cell r="AD568">
            <v>107655735.307</v>
          </cell>
          <cell r="AF568">
            <v>3.0123730702415088</v>
          </cell>
          <cell r="AH568">
            <v>6975178</v>
          </cell>
          <cell r="AJ568">
            <v>-2172121.83</v>
          </cell>
          <cell r="AL568">
            <v>-70</v>
          </cell>
          <cell r="AN568">
            <v>-1520485.281</v>
          </cell>
          <cell r="AP568">
            <v>110938306.19599999</v>
          </cell>
        </row>
        <row r="569">
          <cell r="A569" t="str">
            <v>36600Oregon</v>
          </cell>
          <cell r="B569" t="str">
            <v>Oregon</v>
          </cell>
          <cell r="C569" t="str">
            <v>Oregon</v>
          </cell>
          <cell r="D569">
            <v>366</v>
          </cell>
          <cell r="E569">
            <v>366</v>
          </cell>
          <cell r="F569" t="str">
            <v>Underground Conduit</v>
          </cell>
          <cell r="H569">
            <v>84576613.030000001</v>
          </cell>
          <cell r="J569">
            <v>-209287.65</v>
          </cell>
          <cell r="L569">
            <v>84367325.379999995</v>
          </cell>
          <cell r="N569">
            <v>-219908.78999999995</v>
          </cell>
          <cell r="P569">
            <v>84147416.589999989</v>
          </cell>
          <cell r="R569">
            <v>33171375</v>
          </cell>
          <cell r="T569">
            <v>2.6077778880216163</v>
          </cell>
          <cell r="V569">
            <v>2202841</v>
          </cell>
          <cell r="X569">
            <v>-209287.65</v>
          </cell>
          <cell r="Z569">
            <v>-50</v>
          </cell>
          <cell r="AB569">
            <v>-104643.825</v>
          </cell>
          <cell r="AD569">
            <v>35060284.524999999</v>
          </cell>
          <cell r="AF569">
            <v>2.6077778880216163</v>
          </cell>
          <cell r="AH569">
            <v>2197245</v>
          </cell>
          <cell r="AJ569">
            <v>-219908.78999999995</v>
          </cell>
          <cell r="AL569">
            <v>-50</v>
          </cell>
          <cell r="AN569">
            <v>-109954.39499999997</v>
          </cell>
          <cell r="AP569">
            <v>36927666.339999996</v>
          </cell>
        </row>
        <row r="570">
          <cell r="A570" t="str">
            <v>36700Oregon</v>
          </cell>
          <cell r="B570" t="str">
            <v>Oregon</v>
          </cell>
          <cell r="C570" t="str">
            <v>Oregon</v>
          </cell>
          <cell r="D570">
            <v>367</v>
          </cell>
          <cell r="E570">
            <v>367</v>
          </cell>
          <cell r="F570" t="str">
            <v>Underground Conductors and Devices</v>
          </cell>
          <cell r="H570">
            <v>157816848.24000001</v>
          </cell>
          <cell r="J570">
            <v>-596633.59999999986</v>
          </cell>
          <cell r="L570">
            <v>157220214.64000002</v>
          </cell>
          <cell r="N570">
            <v>-631159.87999999989</v>
          </cell>
          <cell r="P570">
            <v>156589054.76000002</v>
          </cell>
          <cell r="R570">
            <v>62634267</v>
          </cell>
          <cell r="T570">
            <v>2.4422863965609589</v>
          </cell>
          <cell r="V570">
            <v>3847054</v>
          </cell>
          <cell r="X570">
            <v>-596633.59999999986</v>
          </cell>
          <cell r="Z570">
            <v>-35</v>
          </cell>
          <cell r="AB570">
            <v>-208821.75999999995</v>
          </cell>
          <cell r="AD570">
            <v>65675865.640000001</v>
          </cell>
          <cell r="AF570">
            <v>2.4422863965609589</v>
          </cell>
          <cell r="AH570">
            <v>3832061</v>
          </cell>
          <cell r="AJ570">
            <v>-631159.87999999989</v>
          </cell>
          <cell r="AL570">
            <v>-35</v>
          </cell>
          <cell r="AN570">
            <v>-220905.95799999998</v>
          </cell>
          <cell r="AP570">
            <v>68655860.802000001</v>
          </cell>
        </row>
        <row r="571">
          <cell r="A571" t="str">
            <v>36800Oregon</v>
          </cell>
          <cell r="B571" t="str">
            <v>Oregon</v>
          </cell>
          <cell r="C571" t="str">
            <v>Oregon</v>
          </cell>
          <cell r="D571">
            <v>368</v>
          </cell>
          <cell r="E571">
            <v>368</v>
          </cell>
          <cell r="F571" t="str">
            <v>Line Transformers</v>
          </cell>
          <cell r="H571">
            <v>394583572.02999997</v>
          </cell>
          <cell r="J571">
            <v>-5208292.8099999996</v>
          </cell>
          <cell r="L571">
            <v>389375279.21999997</v>
          </cell>
          <cell r="N571">
            <v>-5351645.5799999973</v>
          </cell>
          <cell r="P571">
            <v>384023633.63999999</v>
          </cell>
          <cell r="R571">
            <v>183202632</v>
          </cell>
          <cell r="T571">
            <v>2.8853911376151422</v>
          </cell>
          <cell r="V571">
            <v>11310140</v>
          </cell>
          <cell r="X571">
            <v>-5208292.8099999996</v>
          </cell>
          <cell r="Z571">
            <v>-20</v>
          </cell>
          <cell r="AB571">
            <v>-1041658.5619999999</v>
          </cell>
          <cell r="AD571">
            <v>188262820.62799999</v>
          </cell>
          <cell r="AF571">
            <v>2.8853911376151422</v>
          </cell>
          <cell r="AH571">
            <v>11157792</v>
          </cell>
          <cell r="AJ571">
            <v>-5351645.5799999973</v>
          </cell>
          <cell r="AL571">
            <v>-20</v>
          </cell>
          <cell r="AN571">
            <v>-1070329.1159999995</v>
          </cell>
          <cell r="AP571">
            <v>192998637.93200001</v>
          </cell>
        </row>
        <row r="572">
          <cell r="A572" t="str">
            <v>36910Oregon</v>
          </cell>
          <cell r="B572" t="str">
            <v>Oregon</v>
          </cell>
          <cell r="C572" t="str">
            <v>Oregon</v>
          </cell>
          <cell r="D572">
            <v>369.1</v>
          </cell>
          <cell r="E572">
            <v>369.1</v>
          </cell>
          <cell r="F572" t="str">
            <v>Overhead Services</v>
          </cell>
          <cell r="H572">
            <v>74710338.719999999</v>
          </cell>
          <cell r="J572">
            <v>-645970.25</v>
          </cell>
          <cell r="L572">
            <v>74064368.469999999</v>
          </cell>
          <cell r="N572">
            <v>-658288.79</v>
          </cell>
          <cell r="P572">
            <v>73406079.679999992</v>
          </cell>
          <cell r="R572">
            <v>27291552</v>
          </cell>
          <cell r="T572">
            <v>1.8767060232874302</v>
          </cell>
          <cell r="V572">
            <v>1396032</v>
          </cell>
          <cell r="X572">
            <v>-645970.25</v>
          </cell>
          <cell r="Z572">
            <v>-35</v>
          </cell>
          <cell r="AB572">
            <v>-226089.58749999999</v>
          </cell>
          <cell r="AD572">
            <v>27815524.162500001</v>
          </cell>
          <cell r="AF572">
            <v>1.8767060232874302</v>
          </cell>
          <cell r="AH572">
            <v>1383793</v>
          </cell>
          <cell r="AJ572">
            <v>-658288.79</v>
          </cell>
          <cell r="AL572">
            <v>-35</v>
          </cell>
          <cell r="AN572">
            <v>-230401.07650000002</v>
          </cell>
          <cell r="AP572">
            <v>28310627.296000004</v>
          </cell>
        </row>
        <row r="573">
          <cell r="A573" t="str">
            <v>36920Oregon</v>
          </cell>
          <cell r="B573" t="str">
            <v>Oregon</v>
          </cell>
          <cell r="C573" t="str">
            <v>Oregon</v>
          </cell>
          <cell r="D573">
            <v>369.2</v>
          </cell>
          <cell r="E573">
            <v>369.2</v>
          </cell>
          <cell r="F573" t="str">
            <v>Underground Services</v>
          </cell>
          <cell r="H573">
            <v>150766692.16999999</v>
          </cell>
          <cell r="J573">
            <v>-169027.05000000002</v>
          </cell>
          <cell r="L573">
            <v>150597665.11999997</v>
          </cell>
          <cell r="N573">
            <v>-190872.37999999995</v>
          </cell>
          <cell r="P573">
            <v>150406792.73999998</v>
          </cell>
          <cell r="R573">
            <v>59699063</v>
          </cell>
          <cell r="T573">
            <v>2.1378843537414776</v>
          </cell>
          <cell r="V573">
            <v>3221411</v>
          </cell>
          <cell r="X573">
            <v>-169027.05000000002</v>
          </cell>
          <cell r="Z573">
            <v>-40</v>
          </cell>
          <cell r="AB573">
            <v>-67610.820000000007</v>
          </cell>
          <cell r="AD573">
            <v>62683836.130000003</v>
          </cell>
          <cell r="AF573">
            <v>2.1378843537414776</v>
          </cell>
          <cell r="AH573">
            <v>3217564</v>
          </cell>
          <cell r="AJ573">
            <v>-190872.37999999995</v>
          </cell>
          <cell r="AL573">
            <v>-40</v>
          </cell>
          <cell r="AN573">
            <v>-76348.951999999976</v>
          </cell>
          <cell r="AP573">
            <v>65634178.798</v>
          </cell>
        </row>
        <row r="574">
          <cell r="A574" t="str">
            <v>37000Oregon</v>
          </cell>
          <cell r="B574" t="str">
            <v>Oregon</v>
          </cell>
          <cell r="C574" t="str">
            <v>Oregon</v>
          </cell>
          <cell r="D574">
            <v>370</v>
          </cell>
          <cell r="E574">
            <v>370</v>
          </cell>
          <cell r="F574" t="str">
            <v>Meters</v>
          </cell>
          <cell r="H574">
            <v>59656267.950000003</v>
          </cell>
          <cell r="J574">
            <v>-9819342.160000002</v>
          </cell>
          <cell r="L574">
            <v>49836925.789999999</v>
          </cell>
          <cell r="N574">
            <v>-5383008.0599999996</v>
          </cell>
          <cell r="P574">
            <v>44453917.729999997</v>
          </cell>
          <cell r="R574">
            <v>45470508</v>
          </cell>
          <cell r="T574">
            <v>3.6380750715264574</v>
          </cell>
          <cell r="V574">
            <v>1991722</v>
          </cell>
          <cell r="X574">
            <v>-9819342.160000002</v>
          </cell>
          <cell r="Z574">
            <v>-4</v>
          </cell>
          <cell r="AB574">
            <v>-392773.68640000006</v>
          </cell>
          <cell r="AD574">
            <v>37250114.153599992</v>
          </cell>
          <cell r="AF574">
            <v>3.6380750715264574</v>
          </cell>
          <cell r="AH574">
            <v>1715186</v>
          </cell>
          <cell r="AJ574">
            <v>-5383008.0599999996</v>
          </cell>
          <cell r="AL574">
            <v>-4</v>
          </cell>
          <cell r="AN574">
            <v>-215320.32239999998</v>
          </cell>
          <cell r="AP574">
            <v>33366971.77119999</v>
          </cell>
        </row>
        <row r="575">
          <cell r="A575" t="str">
            <v>37100Oregon</v>
          </cell>
          <cell r="B575" t="str">
            <v>Oregon</v>
          </cell>
          <cell r="C575" t="str">
            <v>Oregon</v>
          </cell>
          <cell r="D575">
            <v>371</v>
          </cell>
          <cell r="E575">
            <v>371</v>
          </cell>
          <cell r="F575" t="str">
            <v>Installations on Customer Premises</v>
          </cell>
          <cell r="H575">
            <v>2475610.15</v>
          </cell>
          <cell r="J575">
            <v>-133631.44000000003</v>
          </cell>
          <cell r="L575">
            <v>2341978.71</v>
          </cell>
          <cell r="N575">
            <v>-129233.09999999999</v>
          </cell>
          <cell r="P575">
            <v>2212745.61</v>
          </cell>
          <cell r="R575">
            <v>1948456</v>
          </cell>
          <cell r="T575">
            <v>4.799905454765085</v>
          </cell>
          <cell r="V575">
            <v>115620</v>
          </cell>
          <cell r="X575">
            <v>-133631.44000000003</v>
          </cell>
          <cell r="Z575">
            <v>-50</v>
          </cell>
          <cell r="AB575">
            <v>-66815.720000000016</v>
          </cell>
          <cell r="AD575">
            <v>1863628.84</v>
          </cell>
          <cell r="AF575">
            <v>4.799905454765085</v>
          </cell>
          <cell r="AH575">
            <v>109311</v>
          </cell>
          <cell r="AJ575">
            <v>-129233.09999999999</v>
          </cell>
          <cell r="AL575">
            <v>-50</v>
          </cell>
          <cell r="AN575">
            <v>-64616.55</v>
          </cell>
          <cell r="AP575">
            <v>1779090.19</v>
          </cell>
        </row>
        <row r="576">
          <cell r="A576" t="str">
            <v>37300Oregon</v>
          </cell>
          <cell r="B576" t="str">
            <v>Oregon</v>
          </cell>
          <cell r="C576" t="str">
            <v>Oregon</v>
          </cell>
          <cell r="D576">
            <v>373</v>
          </cell>
          <cell r="E576">
            <v>373</v>
          </cell>
          <cell r="F576" t="str">
            <v>Street Lighting and Signal Systems</v>
          </cell>
          <cell r="H576">
            <v>22114089.91</v>
          </cell>
          <cell r="J576">
            <v>-302464.78999999998</v>
          </cell>
          <cell r="L576">
            <v>21811625.120000001</v>
          </cell>
          <cell r="N576">
            <v>-305276.86</v>
          </cell>
          <cell r="P576">
            <v>21506348.260000002</v>
          </cell>
          <cell r="R576">
            <v>8686486</v>
          </cell>
          <cell r="T576">
            <v>3.0555198447317591</v>
          </cell>
          <cell r="V576">
            <v>671079</v>
          </cell>
          <cell r="X576">
            <v>-302464.78999999998</v>
          </cell>
          <cell r="Z576">
            <v>-40</v>
          </cell>
          <cell r="AB576">
            <v>-120985.916</v>
          </cell>
          <cell r="AD576">
            <v>8934114.2940000016</v>
          </cell>
          <cell r="AF576">
            <v>3.0555198447317591</v>
          </cell>
          <cell r="AH576">
            <v>661795</v>
          </cell>
          <cell r="AJ576">
            <v>-305276.86</v>
          </cell>
          <cell r="AL576">
            <v>-40</v>
          </cell>
          <cell r="AN576">
            <v>-122110.74399999999</v>
          </cell>
          <cell r="AP576">
            <v>9168521.6900000013</v>
          </cell>
        </row>
        <row r="577">
          <cell r="F577" t="str">
            <v>TOTAL OREGON - DISTRIBUTION</v>
          </cell>
          <cell r="H577">
            <v>1746776175.6400003</v>
          </cell>
          <cell r="J577">
            <v>-24224628.900000002</v>
          </cell>
          <cell r="L577">
            <v>1722551546.7399998</v>
          </cell>
          <cell r="N577">
            <v>-20125495.890000001</v>
          </cell>
          <cell r="P577">
            <v>1702426050.8499999</v>
          </cell>
          <cell r="R577">
            <v>791511087</v>
          </cell>
          <cell r="V577">
            <v>49544018</v>
          </cell>
          <cell r="X577">
            <v>-24224628.900000002</v>
          </cell>
          <cell r="AB577">
            <v>-6519998.5529000014</v>
          </cell>
          <cell r="AD577">
            <v>810310477.54709995</v>
          </cell>
          <cell r="AH577">
            <v>48845677</v>
          </cell>
          <cell r="AJ577">
            <v>-20125495.890000001</v>
          </cell>
          <cell r="AN577">
            <v>-6486993.4618999986</v>
          </cell>
          <cell r="AP577">
            <v>832543665.19519997</v>
          </cell>
        </row>
        <row r="579">
          <cell r="F579" t="str">
            <v>WASHINGTON -  DISTRIBUTION</v>
          </cell>
        </row>
        <row r="580">
          <cell r="A580" t="str">
            <v>36020Washington</v>
          </cell>
          <cell r="B580" t="str">
            <v>Washington</v>
          </cell>
          <cell r="C580" t="str">
            <v>Washington</v>
          </cell>
          <cell r="D580">
            <v>360.2</v>
          </cell>
          <cell r="E580">
            <v>360.2</v>
          </cell>
          <cell r="F580" t="str">
            <v>Rights-of-Way</v>
          </cell>
          <cell r="H580">
            <v>247443.24</v>
          </cell>
          <cell r="J580">
            <v>-3549.91</v>
          </cell>
          <cell r="L580">
            <v>243893.33</v>
          </cell>
          <cell r="N580">
            <v>-3754.04</v>
          </cell>
          <cell r="P580">
            <v>240139.28999999998</v>
          </cell>
          <cell r="R580">
            <v>147487</v>
          </cell>
          <cell r="T580">
            <v>1.6722311182766663</v>
          </cell>
          <cell r="V580">
            <v>4108</v>
          </cell>
          <cell r="X580">
            <v>-3549.91</v>
          </cell>
          <cell r="Z580">
            <v>0</v>
          </cell>
          <cell r="AB580">
            <v>0</v>
          </cell>
          <cell r="AD580">
            <v>148045.09</v>
          </cell>
          <cell r="AF580">
            <v>1.6722311182766663</v>
          </cell>
          <cell r="AH580">
            <v>4047</v>
          </cell>
          <cell r="AJ580">
            <v>-3754.04</v>
          </cell>
          <cell r="AL580">
            <v>0</v>
          </cell>
          <cell r="AN580">
            <v>0</v>
          </cell>
          <cell r="AP580">
            <v>148338.04999999999</v>
          </cell>
        </row>
        <row r="581">
          <cell r="A581" t="str">
            <v>36100Washington</v>
          </cell>
          <cell r="B581" t="str">
            <v>Washington</v>
          </cell>
          <cell r="C581" t="str">
            <v>Washington</v>
          </cell>
          <cell r="D581">
            <v>361</v>
          </cell>
          <cell r="E581">
            <v>361</v>
          </cell>
          <cell r="F581" t="str">
            <v>Structures and Improvements</v>
          </cell>
          <cell r="H581">
            <v>2293943.6800000002</v>
          </cell>
          <cell r="J581">
            <v>-13259.560000000003</v>
          </cell>
          <cell r="L581">
            <v>2280684.12</v>
          </cell>
          <cell r="N581">
            <v>-13745.240000000002</v>
          </cell>
          <cell r="P581">
            <v>2266938.88</v>
          </cell>
          <cell r="R581">
            <v>789178</v>
          </cell>
          <cell r="T581">
            <v>1.5840078355910032</v>
          </cell>
          <cell r="V581">
            <v>36231</v>
          </cell>
          <cell r="X581">
            <v>-13259.560000000003</v>
          </cell>
          <cell r="Z581">
            <v>-5</v>
          </cell>
          <cell r="AB581">
            <v>-662.97800000000018</v>
          </cell>
          <cell r="AD581">
            <v>811486.46199999994</v>
          </cell>
          <cell r="AF581">
            <v>1.5840078355910032</v>
          </cell>
          <cell r="AH581">
            <v>36017</v>
          </cell>
          <cell r="AJ581">
            <v>-13745.240000000002</v>
          </cell>
          <cell r="AL581">
            <v>-5</v>
          </cell>
          <cell r="AN581">
            <v>-687.26200000000017</v>
          </cell>
          <cell r="AP581">
            <v>833070.96</v>
          </cell>
        </row>
        <row r="582">
          <cell r="A582" t="str">
            <v>36200Washington</v>
          </cell>
          <cell r="B582" t="str">
            <v>Washington</v>
          </cell>
          <cell r="C582" t="str">
            <v>Washington</v>
          </cell>
          <cell r="D582">
            <v>362</v>
          </cell>
          <cell r="E582">
            <v>362</v>
          </cell>
          <cell r="F582" t="str">
            <v>Station Equipment</v>
          </cell>
          <cell r="H582">
            <v>46674851.740000002</v>
          </cell>
          <cell r="J582">
            <v>-425074.05999999994</v>
          </cell>
          <cell r="L582">
            <v>46249777.68</v>
          </cell>
          <cell r="N582">
            <v>-432568.84000000014</v>
          </cell>
          <cell r="P582">
            <v>45817208.839999996</v>
          </cell>
          <cell r="R582">
            <v>15640913</v>
          </cell>
          <cell r="T582">
            <v>2.0580779966074889</v>
          </cell>
          <cell r="V582">
            <v>956231</v>
          </cell>
          <cell r="X582">
            <v>-425074.05999999994</v>
          </cell>
          <cell r="Z582">
            <v>-15</v>
          </cell>
          <cell r="AB582">
            <v>-63761.108999999997</v>
          </cell>
          <cell r="AD582">
            <v>16108308.831</v>
          </cell>
          <cell r="AF582">
            <v>2.0580779966074889</v>
          </cell>
          <cell r="AH582">
            <v>947405</v>
          </cell>
          <cell r="AJ582">
            <v>-432568.84000000014</v>
          </cell>
          <cell r="AL582">
            <v>-15</v>
          </cell>
          <cell r="AN582">
            <v>-64885.326000000023</v>
          </cell>
          <cell r="AP582">
            <v>16558259.665000001</v>
          </cell>
        </row>
        <row r="583">
          <cell r="A583" t="str">
            <v>36270Washington</v>
          </cell>
          <cell r="B583" t="str">
            <v>Washington</v>
          </cell>
          <cell r="C583" t="str">
            <v>Washington</v>
          </cell>
          <cell r="D583">
            <v>362.7</v>
          </cell>
          <cell r="E583">
            <v>362.7</v>
          </cell>
          <cell r="F583" t="str">
            <v>Supervisory Equipment</v>
          </cell>
          <cell r="H583">
            <v>919385.82</v>
          </cell>
          <cell r="J583">
            <v>-49098.7</v>
          </cell>
          <cell r="L583">
            <v>870287.12</v>
          </cell>
          <cell r="N583">
            <v>-46079.020000000004</v>
          </cell>
          <cell r="P583">
            <v>824208.1</v>
          </cell>
          <cell r="R583">
            <v>648464</v>
          </cell>
          <cell r="T583">
            <v>3.9900483561010271</v>
          </cell>
          <cell r="V583">
            <v>35704</v>
          </cell>
          <cell r="X583">
            <v>-49098.7</v>
          </cell>
          <cell r="Z583">
            <v>0</v>
          </cell>
          <cell r="AB583">
            <v>0</v>
          </cell>
          <cell r="AD583">
            <v>635069.30000000005</v>
          </cell>
          <cell r="AF583">
            <v>3.9900483561010271</v>
          </cell>
          <cell r="AH583">
            <v>33806</v>
          </cell>
          <cell r="AJ583">
            <v>-46079.020000000004</v>
          </cell>
          <cell r="AL583">
            <v>0</v>
          </cell>
          <cell r="AN583">
            <v>0</v>
          </cell>
          <cell r="AP583">
            <v>622796.28</v>
          </cell>
        </row>
        <row r="584">
          <cell r="A584" t="str">
            <v>36400Washington</v>
          </cell>
          <cell r="B584" t="str">
            <v>Washington</v>
          </cell>
          <cell r="C584" t="str">
            <v>Washington</v>
          </cell>
          <cell r="D584">
            <v>364</v>
          </cell>
          <cell r="E584">
            <v>364</v>
          </cell>
          <cell r="F584" t="str">
            <v>Poles, Towers and Fixtures</v>
          </cell>
          <cell r="H584">
            <v>91889277.590000004</v>
          </cell>
          <cell r="J584">
            <v>-709915.85999999987</v>
          </cell>
          <cell r="L584">
            <v>91179361.730000004</v>
          </cell>
          <cell r="N584">
            <v>-730929.83999999973</v>
          </cell>
          <cell r="P584">
            <v>90448431.890000001</v>
          </cell>
          <cell r="R584">
            <v>51549234</v>
          </cell>
          <cell r="T584">
            <v>3.9511393160013975</v>
          </cell>
          <cell r="V584">
            <v>3616648</v>
          </cell>
          <cell r="X584">
            <v>-709915.85999999987</v>
          </cell>
          <cell r="Z584">
            <v>-100</v>
          </cell>
          <cell r="AB584">
            <v>-709915.85999999987</v>
          </cell>
          <cell r="AD584">
            <v>53746050.280000001</v>
          </cell>
          <cell r="AF584">
            <v>3.9511393160013975</v>
          </cell>
          <cell r="AH584">
            <v>3588184</v>
          </cell>
          <cell r="AJ584">
            <v>-730929.83999999973</v>
          </cell>
          <cell r="AL584">
            <v>-100</v>
          </cell>
          <cell r="AN584">
            <v>-730929.83999999973</v>
          </cell>
          <cell r="AP584">
            <v>55872374.600000009</v>
          </cell>
        </row>
        <row r="585">
          <cell r="A585" t="str">
            <v>36500Washington</v>
          </cell>
          <cell r="B585" t="str">
            <v>Washington</v>
          </cell>
          <cell r="C585" t="str">
            <v>Washington</v>
          </cell>
          <cell r="D585">
            <v>365</v>
          </cell>
          <cell r="E585">
            <v>365</v>
          </cell>
          <cell r="F585" t="str">
            <v>Overhead Conductors and Devices</v>
          </cell>
          <cell r="H585">
            <v>58112821.68</v>
          </cell>
          <cell r="J585">
            <v>-466665.8600000001</v>
          </cell>
          <cell r="L585">
            <v>57646155.82</v>
          </cell>
          <cell r="N585">
            <v>-474856.06</v>
          </cell>
          <cell r="P585">
            <v>57171299.759999998</v>
          </cell>
          <cell r="R585">
            <v>25140562</v>
          </cell>
          <cell r="T585">
            <v>3.0123730702415088</v>
          </cell>
          <cell r="V585">
            <v>1743546</v>
          </cell>
          <cell r="X585">
            <v>-466665.8600000001</v>
          </cell>
          <cell r="Z585">
            <v>-50</v>
          </cell>
          <cell r="AB585">
            <v>-233332.93000000005</v>
          </cell>
          <cell r="AD585">
            <v>26184109.210000001</v>
          </cell>
          <cell r="AF585">
            <v>3.0123730702415088</v>
          </cell>
          <cell r="AH585">
            <v>1729365</v>
          </cell>
          <cell r="AJ585">
            <v>-474856.06</v>
          </cell>
          <cell r="AL585">
            <v>-50</v>
          </cell>
          <cell r="AN585">
            <v>-237428.03</v>
          </cell>
          <cell r="AP585">
            <v>27201190.120000001</v>
          </cell>
        </row>
        <row r="586">
          <cell r="A586" t="str">
            <v>36600Washington</v>
          </cell>
          <cell r="B586" t="str">
            <v>Washington</v>
          </cell>
          <cell r="C586" t="str">
            <v>Washington</v>
          </cell>
          <cell r="D586">
            <v>366</v>
          </cell>
          <cell r="E586">
            <v>366</v>
          </cell>
          <cell r="F586" t="str">
            <v>Underground Conduit</v>
          </cell>
          <cell r="H586">
            <v>16128475.470000001</v>
          </cell>
          <cell r="J586">
            <v>-54666.119999999995</v>
          </cell>
          <cell r="L586">
            <v>16073809.350000001</v>
          </cell>
          <cell r="N586">
            <v>-59802.9</v>
          </cell>
          <cell r="P586">
            <v>16014006.450000001</v>
          </cell>
          <cell r="R586">
            <v>7096010</v>
          </cell>
          <cell r="T586">
            <v>2.6077778880216163</v>
          </cell>
          <cell r="V586">
            <v>419882</v>
          </cell>
          <cell r="X586">
            <v>-54666.119999999995</v>
          </cell>
          <cell r="Z586">
            <v>-35</v>
          </cell>
          <cell r="AB586">
            <v>-19133.141999999996</v>
          </cell>
          <cell r="AD586">
            <v>7442092.7379999999</v>
          </cell>
          <cell r="AF586">
            <v>2.6077778880216163</v>
          </cell>
          <cell r="AH586">
            <v>418389</v>
          </cell>
          <cell r="AJ586">
            <v>-59802.9</v>
          </cell>
          <cell r="AL586">
            <v>-35</v>
          </cell>
          <cell r="AN586">
            <v>-20931.014999999999</v>
          </cell>
          <cell r="AP586">
            <v>7779747.8229999999</v>
          </cell>
        </row>
        <row r="587">
          <cell r="A587" t="str">
            <v>36700Washington</v>
          </cell>
          <cell r="B587" t="str">
            <v>Washington</v>
          </cell>
          <cell r="C587" t="str">
            <v>Washington</v>
          </cell>
          <cell r="D587">
            <v>367</v>
          </cell>
          <cell r="E587">
            <v>367</v>
          </cell>
          <cell r="F587" t="str">
            <v>Underground Conductors and Devices</v>
          </cell>
          <cell r="H587">
            <v>22087000.699999999</v>
          </cell>
          <cell r="J587">
            <v>-80467.429999999978</v>
          </cell>
          <cell r="L587">
            <v>22006533.27</v>
          </cell>
          <cell r="N587">
            <v>-87604.23</v>
          </cell>
          <cell r="P587">
            <v>21918929.039999999</v>
          </cell>
          <cell r="R587">
            <v>8753498</v>
          </cell>
          <cell r="T587">
            <v>2.4422863965609589</v>
          </cell>
          <cell r="V587">
            <v>538445</v>
          </cell>
          <cell r="X587">
            <v>-80467.429999999978</v>
          </cell>
          <cell r="Z587">
            <v>-30</v>
          </cell>
          <cell r="AB587">
            <v>-24140.228999999996</v>
          </cell>
          <cell r="AD587">
            <v>9187335.341</v>
          </cell>
          <cell r="AF587">
            <v>2.4422863965609589</v>
          </cell>
          <cell r="AH587">
            <v>536393</v>
          </cell>
          <cell r="AJ587">
            <v>-87604.23</v>
          </cell>
          <cell r="AL587">
            <v>-30</v>
          </cell>
          <cell r="AN587">
            <v>-26281.269</v>
          </cell>
          <cell r="AP587">
            <v>9609842.8420000002</v>
          </cell>
        </row>
        <row r="588">
          <cell r="A588" t="str">
            <v>36800Washington</v>
          </cell>
          <cell r="B588" t="str">
            <v>Washington</v>
          </cell>
          <cell r="C588" t="str">
            <v>Washington</v>
          </cell>
          <cell r="D588">
            <v>368</v>
          </cell>
          <cell r="E588">
            <v>368</v>
          </cell>
          <cell r="F588" t="str">
            <v>Line Transformers</v>
          </cell>
          <cell r="H588">
            <v>98665673.599999994</v>
          </cell>
          <cell r="J588">
            <v>-942796.14999999991</v>
          </cell>
          <cell r="L588">
            <v>97722877.449999988</v>
          </cell>
          <cell r="N588">
            <v>-986856.3400000002</v>
          </cell>
          <cell r="P588">
            <v>96736021.109999985</v>
          </cell>
          <cell r="R588">
            <v>44762867</v>
          </cell>
          <cell r="T588">
            <v>2.8853911376151422</v>
          </cell>
          <cell r="V588">
            <v>2833289</v>
          </cell>
          <cell r="X588">
            <v>-942796.14999999991</v>
          </cell>
          <cell r="Z588">
            <v>-25</v>
          </cell>
          <cell r="AB588">
            <v>-235699.03749999998</v>
          </cell>
          <cell r="AD588">
            <v>46417660.8125</v>
          </cell>
          <cell r="AF588">
            <v>2.8853911376151422</v>
          </cell>
          <cell r="AH588">
            <v>2805450</v>
          </cell>
          <cell r="AJ588">
            <v>-986856.3400000002</v>
          </cell>
          <cell r="AL588">
            <v>-25</v>
          </cell>
          <cell r="AN588">
            <v>-246714.08500000005</v>
          </cell>
          <cell r="AP588">
            <v>47989540.387499996</v>
          </cell>
        </row>
        <row r="589">
          <cell r="A589" t="str">
            <v>36910Washington</v>
          </cell>
          <cell r="B589" t="str">
            <v>Washington</v>
          </cell>
          <cell r="C589" t="str">
            <v>Washington</v>
          </cell>
          <cell r="D589">
            <v>369.1</v>
          </cell>
          <cell r="E589">
            <v>369.1</v>
          </cell>
          <cell r="F589" t="str">
            <v>Overhead Services</v>
          </cell>
          <cell r="H589">
            <v>18678214.690000001</v>
          </cell>
          <cell r="J589">
            <v>-165701.77999999997</v>
          </cell>
          <cell r="L589">
            <v>18512512.91</v>
          </cell>
          <cell r="N589">
            <v>-168902.88999999998</v>
          </cell>
          <cell r="P589">
            <v>18343610.02</v>
          </cell>
          <cell r="R589">
            <v>6580434</v>
          </cell>
          <cell r="T589">
            <v>1.8767060232874302</v>
          </cell>
          <cell r="V589">
            <v>348980</v>
          </cell>
          <cell r="X589">
            <v>-165701.77999999997</v>
          </cell>
          <cell r="Z589">
            <v>-30</v>
          </cell>
          <cell r="AB589">
            <v>-49710.533999999992</v>
          </cell>
          <cell r="AD589">
            <v>6714001.6859999998</v>
          </cell>
          <cell r="AF589">
            <v>1.8767060232874302</v>
          </cell>
          <cell r="AH589">
            <v>345841</v>
          </cell>
          <cell r="AJ589">
            <v>-168902.88999999998</v>
          </cell>
          <cell r="AL589">
            <v>-30</v>
          </cell>
          <cell r="AN589">
            <v>-50670.866999999991</v>
          </cell>
          <cell r="AP589">
            <v>6840268.9290000005</v>
          </cell>
        </row>
        <row r="590">
          <cell r="A590" t="str">
            <v>36920Washington</v>
          </cell>
          <cell r="B590" t="str">
            <v>Washington</v>
          </cell>
          <cell r="C590" t="str">
            <v>Washington</v>
          </cell>
          <cell r="D590">
            <v>369.2</v>
          </cell>
          <cell r="E590">
            <v>369.2</v>
          </cell>
          <cell r="F590" t="str">
            <v>Underground Services</v>
          </cell>
          <cell r="H590">
            <v>32674705.210000001</v>
          </cell>
          <cell r="J590">
            <v>-34362.89</v>
          </cell>
          <cell r="L590">
            <v>32640342.32</v>
          </cell>
          <cell r="N590">
            <v>-38965.840000000004</v>
          </cell>
          <cell r="P590">
            <v>32601376.48</v>
          </cell>
          <cell r="R590">
            <v>12996138</v>
          </cell>
          <cell r="T590">
            <v>2.1378843537414776</v>
          </cell>
          <cell r="V590">
            <v>698180</v>
          </cell>
          <cell r="X590">
            <v>-34362.89</v>
          </cell>
          <cell r="Z590">
            <v>-50</v>
          </cell>
          <cell r="AB590">
            <v>-17181.445</v>
          </cell>
          <cell r="AD590">
            <v>13642773.664999999</v>
          </cell>
          <cell r="AF590">
            <v>2.1378843537414776</v>
          </cell>
          <cell r="AH590">
            <v>697396</v>
          </cell>
          <cell r="AJ590">
            <v>-38965.840000000004</v>
          </cell>
          <cell r="AL590">
            <v>-50</v>
          </cell>
          <cell r="AN590">
            <v>-19482.920000000002</v>
          </cell>
          <cell r="AP590">
            <v>14281720.904999999</v>
          </cell>
        </row>
        <row r="591">
          <cell r="A591" t="str">
            <v>37000Washington</v>
          </cell>
          <cell r="B591" t="str">
            <v>Washington</v>
          </cell>
          <cell r="C591" t="str">
            <v>Washington</v>
          </cell>
          <cell r="D591">
            <v>370</v>
          </cell>
          <cell r="E591">
            <v>370</v>
          </cell>
          <cell r="F591" t="str">
            <v>Meters</v>
          </cell>
          <cell r="H591">
            <v>11342266.380000001</v>
          </cell>
          <cell r="J591">
            <v>-614948.73</v>
          </cell>
          <cell r="L591">
            <v>10727317.65</v>
          </cell>
          <cell r="N591">
            <v>-144580.13999999993</v>
          </cell>
          <cell r="P591">
            <v>10582737.51</v>
          </cell>
          <cell r="R591">
            <v>2163232</v>
          </cell>
          <cell r="T591">
            <v>3.6380750715264574</v>
          </cell>
          <cell r="V591">
            <v>401454</v>
          </cell>
          <cell r="X591">
            <v>-614948.73</v>
          </cell>
          <cell r="Z591">
            <v>-1</v>
          </cell>
          <cell r="AB591">
            <v>-6149.4872999999998</v>
          </cell>
          <cell r="AD591">
            <v>1943587.7827000001</v>
          </cell>
          <cell r="AF591">
            <v>3.6380750715264574</v>
          </cell>
          <cell r="AH591">
            <v>387638</v>
          </cell>
          <cell r="AJ591">
            <v>-144580.13999999993</v>
          </cell>
          <cell r="AL591">
            <v>-1</v>
          </cell>
          <cell r="AN591">
            <v>-1445.8013999999994</v>
          </cell>
          <cell r="AP591">
            <v>2185199.8413</v>
          </cell>
        </row>
        <row r="592">
          <cell r="A592" t="str">
            <v>37100Washington</v>
          </cell>
          <cell r="B592" t="str">
            <v>Washington</v>
          </cell>
          <cell r="C592" t="str">
            <v>Washington</v>
          </cell>
          <cell r="D592">
            <v>371</v>
          </cell>
          <cell r="E592">
            <v>371</v>
          </cell>
          <cell r="F592" t="str">
            <v>Installations on Customer Premises</v>
          </cell>
          <cell r="H592">
            <v>521367.77</v>
          </cell>
          <cell r="J592">
            <v>-24219.030000000006</v>
          </cell>
          <cell r="L592">
            <v>497148.74</v>
          </cell>
          <cell r="N592">
            <v>-23583.059999999998</v>
          </cell>
          <cell r="P592">
            <v>473565.68</v>
          </cell>
          <cell r="R592">
            <v>357882</v>
          </cell>
          <cell r="T592">
            <v>4.799905454765085</v>
          </cell>
          <cell r="V592">
            <v>24444</v>
          </cell>
          <cell r="X592">
            <v>-24219.030000000006</v>
          </cell>
          <cell r="Z592">
            <v>-25</v>
          </cell>
          <cell r="AB592">
            <v>-6054.7575000000015</v>
          </cell>
          <cell r="AD592">
            <v>352052.21249999997</v>
          </cell>
          <cell r="AF592">
            <v>4.799905454765085</v>
          </cell>
          <cell r="AH592">
            <v>23297</v>
          </cell>
          <cell r="AJ592">
            <v>-23583.059999999998</v>
          </cell>
          <cell r="AL592">
            <v>-25</v>
          </cell>
          <cell r="AN592">
            <v>-5895.7650000000003</v>
          </cell>
          <cell r="AP592">
            <v>345870.38749999995</v>
          </cell>
        </row>
        <row r="593">
          <cell r="A593" t="str">
            <v>37300Washington</v>
          </cell>
          <cell r="B593" t="str">
            <v>Washington</v>
          </cell>
          <cell r="C593" t="str">
            <v>Washington</v>
          </cell>
          <cell r="D593">
            <v>373</v>
          </cell>
          <cell r="E593">
            <v>373</v>
          </cell>
          <cell r="F593" t="str">
            <v>Street Lighting and Signal Systems</v>
          </cell>
          <cell r="H593">
            <v>3992505.5</v>
          </cell>
          <cell r="J593">
            <v>-54002.430000000008</v>
          </cell>
          <cell r="L593">
            <v>3938503.07</v>
          </cell>
          <cell r="N593">
            <v>-54916.760000000017</v>
          </cell>
          <cell r="P593">
            <v>3883586.3099999996</v>
          </cell>
          <cell r="R593">
            <v>1745097</v>
          </cell>
          <cell r="T593">
            <v>3.0555198447317591</v>
          </cell>
          <cell r="V593">
            <v>121167</v>
          </cell>
          <cell r="X593">
            <v>-54002.430000000008</v>
          </cell>
          <cell r="Z593">
            <v>-30</v>
          </cell>
          <cell r="AB593">
            <v>-16200.729000000001</v>
          </cell>
          <cell r="AD593">
            <v>1796060.841</v>
          </cell>
          <cell r="AF593">
            <v>3.0555198447317591</v>
          </cell>
          <cell r="AH593">
            <v>119503</v>
          </cell>
          <cell r="AJ593">
            <v>-54916.760000000017</v>
          </cell>
          <cell r="AL593">
            <v>-30</v>
          </cell>
          <cell r="AN593">
            <v>-16475.028000000006</v>
          </cell>
          <cell r="AP593">
            <v>1844172.0530000001</v>
          </cell>
        </row>
        <row r="594">
          <cell r="F594" t="str">
            <v>TOTAL WASHINGTON - DISTRIBUTION</v>
          </cell>
          <cell r="H594">
            <v>404227933.06999993</v>
          </cell>
          <cell r="J594">
            <v>-3638728.5099999993</v>
          </cell>
          <cell r="L594">
            <v>400589204.56</v>
          </cell>
          <cell r="N594">
            <v>-3267145.2000000007</v>
          </cell>
          <cell r="P594">
            <v>397322059.35999995</v>
          </cell>
          <cell r="R594">
            <v>178370996</v>
          </cell>
          <cell r="V594">
            <v>11778309</v>
          </cell>
          <cell r="X594">
            <v>-3638728.5099999993</v>
          </cell>
          <cell r="AB594">
            <v>-1381942.2382999999</v>
          </cell>
          <cell r="AD594">
            <v>185128634.25170001</v>
          </cell>
          <cell r="AH594">
            <v>11672731</v>
          </cell>
          <cell r="AJ594">
            <v>-3267145.2000000007</v>
          </cell>
          <cell r="AN594">
            <v>-1421827.2083999997</v>
          </cell>
          <cell r="AP594">
            <v>192112392.84329998</v>
          </cell>
        </row>
        <row r="596">
          <cell r="F596" t="str">
            <v>WYOMING -  DISTRIBUTION</v>
          </cell>
        </row>
        <row r="597">
          <cell r="A597" t="str">
            <v>36020Wyoming</v>
          </cell>
          <cell r="B597" t="str">
            <v>Wyoming</v>
          </cell>
          <cell r="C597" t="str">
            <v>Wyoming</v>
          </cell>
          <cell r="D597">
            <v>360.2</v>
          </cell>
          <cell r="E597">
            <v>360.2</v>
          </cell>
          <cell r="F597" t="str">
            <v>Rights-of-Way</v>
          </cell>
          <cell r="H597">
            <v>4393309.88</v>
          </cell>
          <cell r="J597">
            <v>-15474.660000000002</v>
          </cell>
          <cell r="L597">
            <v>4377835.22</v>
          </cell>
          <cell r="N597">
            <v>-17346.480000000003</v>
          </cell>
          <cell r="P597">
            <v>4360488.7399999993</v>
          </cell>
          <cell r="R597">
            <v>1686196</v>
          </cell>
          <cell r="T597">
            <v>1.6722311182766663</v>
          </cell>
          <cell r="V597">
            <v>73337</v>
          </cell>
          <cell r="X597">
            <v>-15474.660000000002</v>
          </cell>
          <cell r="Z597">
            <v>0</v>
          </cell>
          <cell r="AB597">
            <v>0</v>
          </cell>
          <cell r="AD597">
            <v>1744058.34</v>
          </cell>
          <cell r="AF597">
            <v>1.6722311182766663</v>
          </cell>
          <cell r="AH597">
            <v>73062</v>
          </cell>
          <cell r="AJ597">
            <v>-17346.480000000003</v>
          </cell>
          <cell r="AL597">
            <v>0</v>
          </cell>
          <cell r="AN597">
            <v>0</v>
          </cell>
          <cell r="AP597">
            <v>1799773.86</v>
          </cell>
        </row>
        <row r="598">
          <cell r="A598" t="str">
            <v>36100Wyoming</v>
          </cell>
          <cell r="B598" t="str">
            <v>Wyoming</v>
          </cell>
          <cell r="C598" t="str">
            <v>Wyoming</v>
          </cell>
          <cell r="D598">
            <v>361</v>
          </cell>
          <cell r="E598">
            <v>361</v>
          </cell>
          <cell r="F598" t="str">
            <v>Structures and Improvements</v>
          </cell>
          <cell r="H598">
            <v>9446272.8200000003</v>
          </cell>
          <cell r="J598">
            <v>-30743.430000000008</v>
          </cell>
          <cell r="L598">
            <v>9415529.3900000006</v>
          </cell>
          <cell r="N598">
            <v>-32454.49</v>
          </cell>
          <cell r="P598">
            <v>9383074.9000000004</v>
          </cell>
          <cell r="R598">
            <v>2465434</v>
          </cell>
          <cell r="T598">
            <v>1.5840078355910032</v>
          </cell>
          <cell r="V598">
            <v>149386</v>
          </cell>
          <cell r="X598">
            <v>-30743.430000000008</v>
          </cell>
          <cell r="Z598">
            <v>-10</v>
          </cell>
          <cell r="AB598">
            <v>-3074.3430000000003</v>
          </cell>
          <cell r="AD598">
            <v>2581002.227</v>
          </cell>
          <cell r="AF598">
            <v>1.5840078355910032</v>
          </cell>
          <cell r="AH598">
            <v>148886</v>
          </cell>
          <cell r="AJ598">
            <v>-32454.49</v>
          </cell>
          <cell r="AL598">
            <v>-10</v>
          </cell>
          <cell r="AN598">
            <v>-3245.4490000000001</v>
          </cell>
          <cell r="AP598">
            <v>2694188.2879999997</v>
          </cell>
        </row>
        <row r="599">
          <cell r="A599" t="str">
            <v>36200Wyoming</v>
          </cell>
          <cell r="B599" t="str">
            <v>Wyoming</v>
          </cell>
          <cell r="C599" t="str">
            <v>Wyoming</v>
          </cell>
          <cell r="D599">
            <v>362</v>
          </cell>
          <cell r="E599">
            <v>362</v>
          </cell>
          <cell r="F599" t="str">
            <v>Station Equipment</v>
          </cell>
          <cell r="H599">
            <v>121468248.25</v>
          </cell>
          <cell r="J599">
            <v>-986698.88000000012</v>
          </cell>
          <cell r="L599">
            <v>120481549.37</v>
          </cell>
          <cell r="N599">
            <v>-1005782.8599999999</v>
          </cell>
          <cell r="P599">
            <v>119475766.51000001</v>
          </cell>
          <cell r="R599">
            <v>32709024</v>
          </cell>
          <cell r="T599">
            <v>2.0580779966074889</v>
          </cell>
          <cell r="V599">
            <v>2489758</v>
          </cell>
          <cell r="X599">
            <v>-986698.88000000012</v>
          </cell>
          <cell r="Z599">
            <v>-10</v>
          </cell>
          <cell r="AB599">
            <v>-98669.888000000006</v>
          </cell>
          <cell r="AD599">
            <v>34113413.232000001</v>
          </cell>
          <cell r="AF599">
            <v>2.0580779966074889</v>
          </cell>
          <cell r="AH599">
            <v>2469254</v>
          </cell>
          <cell r="AJ599">
            <v>-1005782.8599999999</v>
          </cell>
          <cell r="AL599">
            <v>-10</v>
          </cell>
          <cell r="AN599">
            <v>-100578.28599999998</v>
          </cell>
          <cell r="AP599">
            <v>35476306.086000003</v>
          </cell>
        </row>
        <row r="600">
          <cell r="A600" t="str">
            <v>36270Wyoming</v>
          </cell>
          <cell r="B600" t="str">
            <v>Wyoming</v>
          </cell>
          <cell r="C600" t="str">
            <v>Wyoming</v>
          </cell>
          <cell r="D600">
            <v>362.7</v>
          </cell>
          <cell r="E600">
            <v>362.7</v>
          </cell>
          <cell r="F600" t="str">
            <v>Supervisory Equipment</v>
          </cell>
          <cell r="H600">
            <v>2032169.02</v>
          </cell>
          <cell r="J600">
            <v>-350733.2</v>
          </cell>
          <cell r="L600">
            <v>1681435.82</v>
          </cell>
          <cell r="N600">
            <v>-299652.09999999998</v>
          </cell>
          <cell r="P600">
            <v>1381783.7200000002</v>
          </cell>
          <cell r="R600">
            <v>1760819</v>
          </cell>
          <cell r="T600">
            <v>3.9900483561010271</v>
          </cell>
          <cell r="V600">
            <v>74087</v>
          </cell>
          <cell r="X600">
            <v>-350733.2</v>
          </cell>
          <cell r="Z600">
            <v>0</v>
          </cell>
          <cell r="AB600">
            <v>0</v>
          </cell>
          <cell r="AD600">
            <v>1484172.8</v>
          </cell>
          <cell r="AF600">
            <v>3.9900483561010271</v>
          </cell>
          <cell r="AH600">
            <v>61112</v>
          </cell>
          <cell r="AJ600">
            <v>-299652.09999999998</v>
          </cell>
          <cell r="AL600">
            <v>0</v>
          </cell>
          <cell r="AN600">
            <v>0</v>
          </cell>
          <cell r="AP600">
            <v>1245632.7000000002</v>
          </cell>
        </row>
        <row r="601">
          <cell r="A601" t="str">
            <v>36400Wyoming</v>
          </cell>
          <cell r="B601" t="str">
            <v>Wyoming</v>
          </cell>
          <cell r="C601" t="str">
            <v>Wyoming</v>
          </cell>
          <cell r="D601">
            <v>364</v>
          </cell>
          <cell r="E601">
            <v>364</v>
          </cell>
          <cell r="F601" t="str">
            <v>Poles, Towers and Fixtures</v>
          </cell>
          <cell r="H601">
            <v>120934818.95999999</v>
          </cell>
          <cell r="J601">
            <v>-1155195.9300000004</v>
          </cell>
          <cell r="L601">
            <v>119779623.02999999</v>
          </cell>
          <cell r="N601">
            <v>-1178630.3</v>
          </cell>
          <cell r="P601">
            <v>118600992.72999999</v>
          </cell>
          <cell r="R601">
            <v>59449242</v>
          </cell>
          <cell r="T601">
            <v>3.9511393160013975</v>
          </cell>
          <cell r="V601">
            <v>4755481</v>
          </cell>
          <cell r="X601">
            <v>-1155195.9300000004</v>
          </cell>
          <cell r="Z601">
            <v>-100</v>
          </cell>
          <cell r="AB601">
            <v>-1155195.9300000004</v>
          </cell>
          <cell r="AD601">
            <v>61894331.140000001</v>
          </cell>
          <cell r="AF601">
            <v>3.9511393160013975</v>
          </cell>
          <cell r="AH601">
            <v>4709375</v>
          </cell>
          <cell r="AJ601">
            <v>-1178630.3</v>
          </cell>
          <cell r="AL601">
            <v>-100</v>
          </cell>
          <cell r="AN601">
            <v>-1178630.3</v>
          </cell>
          <cell r="AP601">
            <v>64246445.540000007</v>
          </cell>
        </row>
        <row r="602">
          <cell r="A602" t="str">
            <v>36500Wyoming</v>
          </cell>
          <cell r="B602" t="str">
            <v>Wyoming</v>
          </cell>
          <cell r="C602" t="str">
            <v>Wyoming</v>
          </cell>
          <cell r="D602">
            <v>365</v>
          </cell>
          <cell r="E602">
            <v>365</v>
          </cell>
          <cell r="F602" t="str">
            <v>Overhead Conductors and Devices</v>
          </cell>
          <cell r="H602">
            <v>95210832.609999999</v>
          </cell>
          <cell r="J602">
            <v>-937630.82999999973</v>
          </cell>
          <cell r="L602">
            <v>94273201.780000001</v>
          </cell>
          <cell r="N602">
            <v>-945725.05999999994</v>
          </cell>
          <cell r="P602">
            <v>93327476.719999999</v>
          </cell>
          <cell r="R602">
            <v>33637149</v>
          </cell>
          <cell r="T602">
            <v>3.0123730702415088</v>
          </cell>
          <cell r="V602">
            <v>2853983</v>
          </cell>
          <cell r="X602">
            <v>-937630.82999999973</v>
          </cell>
          <cell r="Z602">
            <v>-40</v>
          </cell>
          <cell r="AB602">
            <v>-375052.33199999988</v>
          </cell>
          <cell r="AD602">
            <v>35178448.838</v>
          </cell>
          <cell r="AF602">
            <v>3.0123730702415088</v>
          </cell>
          <cell r="AH602">
            <v>2825616</v>
          </cell>
          <cell r="AJ602">
            <v>-945725.05999999994</v>
          </cell>
          <cell r="AL602">
            <v>-40</v>
          </cell>
          <cell r="AN602">
            <v>-378290.02399999998</v>
          </cell>
          <cell r="AP602">
            <v>36680049.754000001</v>
          </cell>
        </row>
        <row r="603">
          <cell r="A603" t="str">
            <v>36600Wyoming</v>
          </cell>
          <cell r="B603" t="str">
            <v>Wyoming</v>
          </cell>
          <cell r="C603" t="str">
            <v>Wyoming</v>
          </cell>
          <cell r="D603">
            <v>366</v>
          </cell>
          <cell r="E603">
            <v>366</v>
          </cell>
          <cell r="F603" t="str">
            <v>Underground Conduit</v>
          </cell>
          <cell r="H603">
            <v>18647610.800000001</v>
          </cell>
          <cell r="J603">
            <v>-96438.890000000014</v>
          </cell>
          <cell r="L603">
            <v>18551171.91</v>
          </cell>
          <cell r="N603">
            <v>-105973.26</v>
          </cell>
          <cell r="P603">
            <v>18445198.649999999</v>
          </cell>
          <cell r="R603">
            <v>8096804</v>
          </cell>
          <cell r="T603">
            <v>2.6077778880216163</v>
          </cell>
          <cell r="V603">
            <v>485031</v>
          </cell>
          <cell r="X603">
            <v>-96438.890000000014</v>
          </cell>
          <cell r="Z603">
            <v>-40</v>
          </cell>
          <cell r="AB603">
            <v>-38575.556000000004</v>
          </cell>
          <cell r="AD603">
            <v>8446820.5539999995</v>
          </cell>
          <cell r="AF603">
            <v>2.6077778880216163</v>
          </cell>
          <cell r="AH603">
            <v>482392</v>
          </cell>
          <cell r="AJ603">
            <v>-105973.26</v>
          </cell>
          <cell r="AL603">
            <v>-40</v>
          </cell>
          <cell r="AN603">
            <v>-42389.303999999996</v>
          </cell>
          <cell r="AP603">
            <v>8780849.9900000002</v>
          </cell>
        </row>
        <row r="604">
          <cell r="A604" t="str">
            <v>36700Wyoming</v>
          </cell>
          <cell r="B604" t="str">
            <v>Wyoming</v>
          </cell>
          <cell r="C604" t="str">
            <v>Wyoming</v>
          </cell>
          <cell r="D604">
            <v>367</v>
          </cell>
          <cell r="E604">
            <v>367</v>
          </cell>
          <cell r="F604" t="str">
            <v>Underground Conductors and Devices</v>
          </cell>
          <cell r="H604">
            <v>49408746.520000003</v>
          </cell>
          <cell r="J604">
            <v>-281602.68</v>
          </cell>
          <cell r="L604">
            <v>49127143.840000004</v>
          </cell>
          <cell r="N604">
            <v>-317592.45999999996</v>
          </cell>
          <cell r="P604">
            <v>48809551.380000003</v>
          </cell>
          <cell r="R604">
            <v>25641228</v>
          </cell>
          <cell r="T604">
            <v>2.4422863965609589</v>
          </cell>
          <cell r="V604">
            <v>1203264</v>
          </cell>
          <cell r="X604">
            <v>-281602.68</v>
          </cell>
          <cell r="Z604">
            <v>-35</v>
          </cell>
          <cell r="AB604">
            <v>-98560.937999999995</v>
          </cell>
          <cell r="AD604">
            <v>26464328.381999999</v>
          </cell>
          <cell r="AF604">
            <v>2.4422863965609589</v>
          </cell>
          <cell r="AH604">
            <v>1195947</v>
          </cell>
          <cell r="AJ604">
            <v>-317592.45999999996</v>
          </cell>
          <cell r="AL604">
            <v>-35</v>
          </cell>
          <cell r="AN604">
            <v>-111157.36099999998</v>
          </cell>
          <cell r="AP604">
            <v>27231525.560999997</v>
          </cell>
        </row>
        <row r="605">
          <cell r="A605" t="str">
            <v>36800Wyoming</v>
          </cell>
          <cell r="B605" t="str">
            <v>Wyoming</v>
          </cell>
          <cell r="C605" t="str">
            <v>Wyoming</v>
          </cell>
          <cell r="D605">
            <v>368</v>
          </cell>
          <cell r="E605">
            <v>368</v>
          </cell>
          <cell r="F605" t="str">
            <v>Line Transformers</v>
          </cell>
          <cell r="H605">
            <v>97151040.079999998</v>
          </cell>
          <cell r="J605">
            <v>-1357695.4799999997</v>
          </cell>
          <cell r="L605">
            <v>95793344.599999994</v>
          </cell>
          <cell r="N605">
            <v>-1382238.4199999997</v>
          </cell>
          <cell r="P605">
            <v>94411106.179999992</v>
          </cell>
          <cell r="R605">
            <v>35782488</v>
          </cell>
          <cell r="T605">
            <v>2.8853911376151422</v>
          </cell>
          <cell r="V605">
            <v>2783600</v>
          </cell>
          <cell r="X605">
            <v>-1357695.4799999997</v>
          </cell>
          <cell r="Z605">
            <v>-25</v>
          </cell>
          <cell r="AB605">
            <v>-339423.86999999994</v>
          </cell>
          <cell r="AD605">
            <v>36868968.650000006</v>
          </cell>
          <cell r="AF605">
            <v>2.8853911376151422</v>
          </cell>
          <cell r="AH605">
            <v>2744071</v>
          </cell>
          <cell r="AJ605">
            <v>-1382238.4199999997</v>
          </cell>
          <cell r="AL605">
            <v>-25</v>
          </cell>
          <cell r="AN605">
            <v>-345559.60499999992</v>
          </cell>
          <cell r="AP605">
            <v>37885241.625000007</v>
          </cell>
        </row>
        <row r="606">
          <cell r="A606" t="str">
            <v>36910Wyoming</v>
          </cell>
          <cell r="B606" t="str">
            <v>Wyoming</v>
          </cell>
          <cell r="C606" t="str">
            <v>Wyoming</v>
          </cell>
          <cell r="D606">
            <v>369.1</v>
          </cell>
          <cell r="E606">
            <v>369.1</v>
          </cell>
          <cell r="F606" t="str">
            <v>Overhead Services</v>
          </cell>
          <cell r="H606">
            <v>16139463.57</v>
          </cell>
          <cell r="J606">
            <v>-98366.030000000013</v>
          </cell>
          <cell r="L606">
            <v>16041097.540000001</v>
          </cell>
          <cell r="N606">
            <v>-101101.48999999999</v>
          </cell>
          <cell r="P606">
            <v>15939996.050000001</v>
          </cell>
          <cell r="R606">
            <v>4819984</v>
          </cell>
          <cell r="T606">
            <v>1.8767060232874302</v>
          </cell>
          <cell r="V606">
            <v>301967</v>
          </cell>
          <cell r="X606">
            <v>-98366.030000000013</v>
          </cell>
          <cell r="Z606">
            <v>-25</v>
          </cell>
          <cell r="AB606">
            <v>-24591.507500000003</v>
          </cell>
          <cell r="AD606">
            <v>4998993.4624999994</v>
          </cell>
          <cell r="AF606">
            <v>1.8767060232874302</v>
          </cell>
          <cell r="AH606">
            <v>300096</v>
          </cell>
          <cell r="AJ606">
            <v>-101101.48999999999</v>
          </cell>
          <cell r="AL606">
            <v>-25</v>
          </cell>
          <cell r="AN606">
            <v>-25275.372500000001</v>
          </cell>
          <cell r="AP606">
            <v>5172712.5999999996</v>
          </cell>
        </row>
        <row r="607">
          <cell r="A607" t="str">
            <v>36920Wyoming</v>
          </cell>
          <cell r="B607" t="str">
            <v>Wyoming</v>
          </cell>
          <cell r="C607" t="str">
            <v>Wyoming</v>
          </cell>
          <cell r="D607">
            <v>369.2</v>
          </cell>
          <cell r="E607">
            <v>369.2</v>
          </cell>
          <cell r="F607" t="str">
            <v>Underground Services</v>
          </cell>
          <cell r="H607">
            <v>33312175.57</v>
          </cell>
          <cell r="J607">
            <v>-32431.019999999997</v>
          </cell>
          <cell r="L607">
            <v>33279744.550000001</v>
          </cell>
          <cell r="N607">
            <v>-43626.099999999984</v>
          </cell>
          <cell r="P607">
            <v>33236118.449999999</v>
          </cell>
          <cell r="R607">
            <v>13433743</v>
          </cell>
          <cell r="T607">
            <v>2.1378843537414776</v>
          </cell>
          <cell r="V607">
            <v>711829</v>
          </cell>
          <cell r="X607">
            <v>-32431.019999999997</v>
          </cell>
          <cell r="Z607">
            <v>-50</v>
          </cell>
          <cell r="AB607">
            <v>-16215.509999999998</v>
          </cell>
          <cell r="AD607">
            <v>14096925.470000001</v>
          </cell>
          <cell r="AF607">
            <v>2.1378843537414776</v>
          </cell>
          <cell r="AH607">
            <v>711016</v>
          </cell>
          <cell r="AJ607">
            <v>-43626.099999999984</v>
          </cell>
          <cell r="AL607">
            <v>-50</v>
          </cell>
          <cell r="AN607">
            <v>-21813.049999999992</v>
          </cell>
          <cell r="AP607">
            <v>14742502.32</v>
          </cell>
        </row>
        <row r="608">
          <cell r="A608" t="str">
            <v>37000Wyoming</v>
          </cell>
          <cell r="B608" t="str">
            <v>Wyoming</v>
          </cell>
          <cell r="C608" t="str">
            <v>Wyoming</v>
          </cell>
          <cell r="D608">
            <v>370</v>
          </cell>
          <cell r="E608">
            <v>370</v>
          </cell>
          <cell r="F608" t="str">
            <v>Meters</v>
          </cell>
          <cell r="H608">
            <v>14069838.99</v>
          </cell>
          <cell r="J608">
            <v>-209605.31999999998</v>
          </cell>
          <cell r="L608">
            <v>13860233.67</v>
          </cell>
          <cell r="N608">
            <v>-167392.81000000006</v>
          </cell>
          <cell r="P608">
            <v>13692840.859999999</v>
          </cell>
          <cell r="R608">
            <v>2549887</v>
          </cell>
          <cell r="T608">
            <v>3.6380750715264574</v>
          </cell>
          <cell r="V608">
            <v>508059</v>
          </cell>
          <cell r="X608">
            <v>-209605.31999999998</v>
          </cell>
          <cell r="Z608">
            <v>-2</v>
          </cell>
          <cell r="AB608">
            <v>-4192.1063999999997</v>
          </cell>
          <cell r="AD608">
            <v>2844148.5736000002</v>
          </cell>
          <cell r="AF608">
            <v>3.6380750715264574</v>
          </cell>
          <cell r="AH608">
            <v>501201</v>
          </cell>
          <cell r="AJ608">
            <v>-167392.81000000006</v>
          </cell>
          <cell r="AL608">
            <v>-2</v>
          </cell>
          <cell r="AN608">
            <v>-3347.8562000000011</v>
          </cell>
          <cell r="AP608">
            <v>3174608.9074000004</v>
          </cell>
        </row>
        <row r="609">
          <cell r="A609" t="str">
            <v>37100Wyoming</v>
          </cell>
          <cell r="B609" t="str">
            <v>Wyoming</v>
          </cell>
          <cell r="C609" t="str">
            <v>Wyoming</v>
          </cell>
          <cell r="D609">
            <v>371</v>
          </cell>
          <cell r="E609">
            <v>371</v>
          </cell>
          <cell r="F609" t="str">
            <v>Installations on Customer Premises</v>
          </cell>
          <cell r="H609">
            <v>931425.57</v>
          </cell>
          <cell r="J609">
            <v>-71258.12999999999</v>
          </cell>
          <cell r="L609">
            <v>860167.44</v>
          </cell>
          <cell r="N609">
            <v>-59568.689999999995</v>
          </cell>
          <cell r="P609">
            <v>800598.75</v>
          </cell>
          <cell r="R609">
            <v>880834</v>
          </cell>
          <cell r="T609">
            <v>4.799905454765085</v>
          </cell>
          <cell r="V609">
            <v>42997</v>
          </cell>
          <cell r="X609">
            <v>-71258.12999999999</v>
          </cell>
          <cell r="Z609">
            <v>-60</v>
          </cell>
          <cell r="AB609">
            <v>-42754.877999999997</v>
          </cell>
          <cell r="AD609">
            <v>809817.99199999997</v>
          </cell>
          <cell r="AF609">
            <v>4.799905454765085</v>
          </cell>
          <cell r="AH609">
            <v>39858</v>
          </cell>
          <cell r="AJ609">
            <v>-59568.689999999995</v>
          </cell>
          <cell r="AL609">
            <v>-60</v>
          </cell>
          <cell r="AN609">
            <v>-35741.214</v>
          </cell>
          <cell r="AP609">
            <v>754366.08799999999</v>
          </cell>
        </row>
        <row r="610">
          <cell r="A610" t="str">
            <v>37300Wyoming</v>
          </cell>
          <cell r="B610" t="str">
            <v>Wyoming</v>
          </cell>
          <cell r="C610" t="str">
            <v>Wyoming</v>
          </cell>
          <cell r="D610">
            <v>373</v>
          </cell>
          <cell r="E610">
            <v>373</v>
          </cell>
          <cell r="F610" t="str">
            <v>Street Lighting and Signal Systems</v>
          </cell>
          <cell r="H610">
            <v>9929128.1899999995</v>
          </cell>
          <cell r="J610">
            <v>-110888.71000000002</v>
          </cell>
          <cell r="L610">
            <v>9818239.4799999986</v>
          </cell>
          <cell r="N610">
            <v>-111932.35000000002</v>
          </cell>
          <cell r="P610">
            <v>9706307.129999999</v>
          </cell>
          <cell r="R610">
            <v>3496037</v>
          </cell>
          <cell r="T610">
            <v>3.0555198447317591</v>
          </cell>
          <cell r="V610">
            <v>301692</v>
          </cell>
          <cell r="X610">
            <v>-110888.71000000002</v>
          </cell>
          <cell r="Z610">
            <v>-45</v>
          </cell>
          <cell r="AB610">
            <v>-49899.919500000011</v>
          </cell>
          <cell r="AD610">
            <v>3636940.3705000002</v>
          </cell>
          <cell r="AF610">
            <v>3.0555198447317591</v>
          </cell>
          <cell r="AH610">
            <v>298288</v>
          </cell>
          <cell r="AJ610">
            <v>-111932.35000000002</v>
          </cell>
          <cell r="AL610">
            <v>-45</v>
          </cell>
          <cell r="AN610">
            <v>-50369.55750000001</v>
          </cell>
          <cell r="AP610">
            <v>3772926.463</v>
          </cell>
        </row>
        <row r="611">
          <cell r="F611" t="str">
            <v>TOTAL WYOMING - DISTRIBUTION</v>
          </cell>
          <cell r="H611">
            <v>593075080.83000016</v>
          </cell>
          <cell r="J611">
            <v>-5734763.1900000004</v>
          </cell>
          <cell r="L611">
            <v>587340317.6400001</v>
          </cell>
          <cell r="N611">
            <v>-5769016.8699999982</v>
          </cell>
          <cell r="P611">
            <v>581571300.76999998</v>
          </cell>
          <cell r="R611">
            <v>226408869</v>
          </cell>
          <cell r="V611">
            <v>16734471</v>
          </cell>
          <cell r="X611">
            <v>-5734763.1900000004</v>
          </cell>
          <cell r="AB611">
            <v>-2246206.7783999997</v>
          </cell>
          <cell r="AD611">
            <v>235162370.0316</v>
          </cell>
          <cell r="AH611">
            <v>16560174</v>
          </cell>
          <cell r="AJ611">
            <v>-5769016.8699999982</v>
          </cell>
          <cell r="AN611">
            <v>-2296397.3791999999</v>
          </cell>
          <cell r="AP611">
            <v>243657129.78240001</v>
          </cell>
        </row>
        <row r="613">
          <cell r="F613" t="str">
            <v>CALIFORNIA -  DISTRIBUTION</v>
          </cell>
        </row>
        <row r="614">
          <cell r="A614" t="str">
            <v>36020California</v>
          </cell>
          <cell r="B614" t="str">
            <v>California</v>
          </cell>
          <cell r="C614" t="str">
            <v>California</v>
          </cell>
          <cell r="D614">
            <v>360.2</v>
          </cell>
          <cell r="E614">
            <v>360.2</v>
          </cell>
          <cell r="F614" t="str">
            <v>Rights-of-Way</v>
          </cell>
          <cell r="H614">
            <v>957954.51</v>
          </cell>
          <cell r="J614">
            <v>-22077.340000000004</v>
          </cell>
          <cell r="L614">
            <v>935877.17</v>
          </cell>
          <cell r="N614">
            <v>-22637.499999999993</v>
          </cell>
          <cell r="P614">
            <v>913239.67</v>
          </cell>
          <cell r="R614">
            <v>675373</v>
          </cell>
          <cell r="T614">
            <v>1.6722311182766663</v>
          </cell>
          <cell r="V614">
            <v>15835</v>
          </cell>
          <cell r="X614">
            <v>-22077.340000000004</v>
          </cell>
          <cell r="Z614">
            <v>0</v>
          </cell>
          <cell r="AB614">
            <v>0</v>
          </cell>
          <cell r="AD614">
            <v>669130.66</v>
          </cell>
          <cell r="AF614">
            <v>1.6722311182766663</v>
          </cell>
          <cell r="AH614">
            <v>15461</v>
          </cell>
          <cell r="AJ614">
            <v>-22637.499999999993</v>
          </cell>
          <cell r="AL614">
            <v>0</v>
          </cell>
          <cell r="AN614">
            <v>0</v>
          </cell>
          <cell r="AP614">
            <v>661954.16</v>
          </cell>
        </row>
        <row r="615">
          <cell r="A615" t="str">
            <v>36100California</v>
          </cell>
          <cell r="B615" t="str">
            <v>California</v>
          </cell>
          <cell r="C615" t="str">
            <v>California</v>
          </cell>
          <cell r="D615">
            <v>361</v>
          </cell>
          <cell r="E615">
            <v>361</v>
          </cell>
          <cell r="F615" t="str">
            <v>Structures and Improvements</v>
          </cell>
          <cell r="H615">
            <v>4045361.08</v>
          </cell>
          <cell r="J615">
            <v>-13051.719999999998</v>
          </cell>
          <cell r="L615">
            <v>4032309.36</v>
          </cell>
          <cell r="N615">
            <v>-13765.279999999999</v>
          </cell>
          <cell r="P615">
            <v>4018544.08</v>
          </cell>
          <cell r="R615">
            <v>745155</v>
          </cell>
          <cell r="T615">
            <v>1.5840078355910032</v>
          </cell>
          <cell r="V615">
            <v>63975</v>
          </cell>
          <cell r="X615">
            <v>-13051.719999999998</v>
          </cell>
          <cell r="Z615">
            <v>-5</v>
          </cell>
          <cell r="AB615">
            <v>-652.5859999999999</v>
          </cell>
          <cell r="AD615">
            <v>795425.69400000002</v>
          </cell>
          <cell r="AF615">
            <v>1.5840078355910032</v>
          </cell>
          <cell r="AH615">
            <v>63763</v>
          </cell>
          <cell r="AJ615">
            <v>-13765.279999999999</v>
          </cell>
          <cell r="AL615">
            <v>-5</v>
          </cell>
          <cell r="AN615">
            <v>-688.2639999999999</v>
          </cell>
          <cell r="AP615">
            <v>844735.15</v>
          </cell>
        </row>
        <row r="616">
          <cell r="A616" t="str">
            <v>36200California</v>
          </cell>
          <cell r="B616" t="str">
            <v>California</v>
          </cell>
          <cell r="C616" t="str">
            <v>California</v>
          </cell>
          <cell r="D616">
            <v>362</v>
          </cell>
          <cell r="E616">
            <v>362</v>
          </cell>
          <cell r="F616" t="str">
            <v>Station Equipment</v>
          </cell>
          <cell r="H616">
            <v>21982704.469999999</v>
          </cell>
          <cell r="J616">
            <v>-213252.23</v>
          </cell>
          <cell r="L616">
            <v>21769452.239999998</v>
          </cell>
          <cell r="N616">
            <v>-217072.17999999991</v>
          </cell>
          <cell r="P616">
            <v>21552380.059999999</v>
          </cell>
          <cell r="R616">
            <v>6095417</v>
          </cell>
          <cell r="T616">
            <v>2.0580779966074889</v>
          </cell>
          <cell r="V616">
            <v>450227</v>
          </cell>
          <cell r="X616">
            <v>-213252.23</v>
          </cell>
          <cell r="Z616">
            <v>-25</v>
          </cell>
          <cell r="AB616">
            <v>-53313.057500000003</v>
          </cell>
          <cell r="AD616">
            <v>6279078.7124999994</v>
          </cell>
          <cell r="AF616">
            <v>2.0580779966074889</v>
          </cell>
          <cell r="AH616">
            <v>445799</v>
          </cell>
          <cell r="AJ616">
            <v>-217072.17999999991</v>
          </cell>
          <cell r="AL616">
            <v>-25</v>
          </cell>
          <cell r="AN616">
            <v>-54268.044999999969</v>
          </cell>
          <cell r="AP616">
            <v>6453537.4874999998</v>
          </cell>
        </row>
        <row r="617">
          <cell r="A617" t="str">
            <v>36270California</v>
          </cell>
          <cell r="B617" t="str">
            <v>California</v>
          </cell>
          <cell r="C617" t="str">
            <v>California</v>
          </cell>
          <cell r="D617">
            <v>362.7</v>
          </cell>
          <cell r="E617">
            <v>362.7</v>
          </cell>
          <cell r="F617" t="str">
            <v>Supervisory Equipment</v>
          </cell>
          <cell r="H617">
            <v>217010.27</v>
          </cell>
          <cell r="J617">
            <v>-61718.84</v>
          </cell>
          <cell r="L617">
            <v>155291.43</v>
          </cell>
          <cell r="N617">
            <v>-54077.86</v>
          </cell>
          <cell r="P617">
            <v>101213.56999999999</v>
          </cell>
          <cell r="R617">
            <v>217010</v>
          </cell>
          <cell r="T617">
            <v>3.9900483561010271</v>
          </cell>
          <cell r="V617">
            <v>7428</v>
          </cell>
          <cell r="X617">
            <v>-61718.84</v>
          </cell>
          <cell r="Z617">
            <v>0</v>
          </cell>
          <cell r="AB617">
            <v>0</v>
          </cell>
          <cell r="AD617">
            <v>162719.16</v>
          </cell>
          <cell r="AF617">
            <v>3.9900483561010271</v>
          </cell>
          <cell r="AH617">
            <v>5117</v>
          </cell>
          <cell r="AJ617">
            <v>-54077.86</v>
          </cell>
          <cell r="AL617">
            <v>0</v>
          </cell>
          <cell r="AN617">
            <v>0</v>
          </cell>
          <cell r="AP617">
            <v>113758.3</v>
          </cell>
        </row>
        <row r="618">
          <cell r="A618" t="str">
            <v>36400California</v>
          </cell>
          <cell r="B618" t="str">
            <v>California</v>
          </cell>
          <cell r="C618" t="str">
            <v>California</v>
          </cell>
          <cell r="D618">
            <v>364</v>
          </cell>
          <cell r="E618">
            <v>364</v>
          </cell>
          <cell r="F618" t="str">
            <v>Poles, Towers and Fixtures</v>
          </cell>
          <cell r="H618">
            <v>56507875.689999998</v>
          </cell>
          <cell r="J618">
            <v>-464276.83999999997</v>
          </cell>
          <cell r="L618">
            <v>56043598.849999994</v>
          </cell>
          <cell r="N618">
            <v>-473228.21000000014</v>
          </cell>
          <cell r="P618">
            <v>55570370.639999993</v>
          </cell>
          <cell r="R618">
            <v>26706562</v>
          </cell>
          <cell r="T618">
            <v>3.9511393160013975</v>
          </cell>
          <cell r="V618">
            <v>2223533</v>
          </cell>
          <cell r="X618">
            <v>-464276.83999999997</v>
          </cell>
          <cell r="Z618">
            <v>-100</v>
          </cell>
          <cell r="AB618">
            <v>-464276.84</v>
          </cell>
          <cell r="AD618">
            <v>28001541.32</v>
          </cell>
          <cell r="AF618">
            <v>3.9511393160013975</v>
          </cell>
          <cell r="AH618">
            <v>2205012</v>
          </cell>
          <cell r="AJ618">
            <v>-473228.21000000014</v>
          </cell>
          <cell r="AL618">
            <v>-100</v>
          </cell>
          <cell r="AN618">
            <v>-473228.21000000014</v>
          </cell>
          <cell r="AP618">
            <v>29260096.899999999</v>
          </cell>
        </row>
        <row r="619">
          <cell r="A619" t="str">
            <v>36500California</v>
          </cell>
          <cell r="B619" t="str">
            <v>California</v>
          </cell>
          <cell r="C619" t="str">
            <v>California</v>
          </cell>
          <cell r="D619">
            <v>365</v>
          </cell>
          <cell r="E619">
            <v>365</v>
          </cell>
          <cell r="F619" t="str">
            <v>Overhead Conductors and Devices</v>
          </cell>
          <cell r="H619">
            <v>32535099.370000001</v>
          </cell>
          <cell r="J619">
            <v>-247532.34000000005</v>
          </cell>
          <cell r="L619">
            <v>32287567.030000001</v>
          </cell>
          <cell r="N619">
            <v>-251551.68</v>
          </cell>
          <cell r="P619">
            <v>32036015.350000001</v>
          </cell>
          <cell r="R619">
            <v>16631695</v>
          </cell>
          <cell r="T619">
            <v>3.0123730702415088</v>
          </cell>
          <cell r="V619">
            <v>976350</v>
          </cell>
          <cell r="X619">
            <v>-247532.34000000005</v>
          </cell>
          <cell r="Z619">
            <v>-70</v>
          </cell>
          <cell r="AB619">
            <v>-173272.63800000004</v>
          </cell>
          <cell r="AD619">
            <v>17187240.022</v>
          </cell>
          <cell r="AF619">
            <v>3.0123730702415088</v>
          </cell>
          <cell r="AH619">
            <v>968833</v>
          </cell>
          <cell r="AJ619">
            <v>-251551.68</v>
          </cell>
          <cell r="AL619">
            <v>-70</v>
          </cell>
          <cell r="AN619">
            <v>-176086.17599999998</v>
          </cell>
          <cell r="AP619">
            <v>17728435.166000001</v>
          </cell>
        </row>
        <row r="620">
          <cell r="A620" t="str">
            <v>36600California</v>
          </cell>
          <cell r="B620" t="str">
            <v>California</v>
          </cell>
          <cell r="C620" t="str">
            <v>California</v>
          </cell>
          <cell r="D620">
            <v>366</v>
          </cell>
          <cell r="E620">
            <v>366</v>
          </cell>
          <cell r="F620" t="str">
            <v>Underground Conduit</v>
          </cell>
          <cell r="H620">
            <v>15694054.939999999</v>
          </cell>
          <cell r="J620">
            <v>-26013.7</v>
          </cell>
          <cell r="L620">
            <v>15668041.24</v>
          </cell>
          <cell r="N620">
            <v>-29665.29</v>
          </cell>
          <cell r="P620">
            <v>15638375.950000001</v>
          </cell>
          <cell r="R620">
            <v>8629012</v>
          </cell>
          <cell r="T620">
            <v>2.6077778880216163</v>
          </cell>
          <cell r="V620">
            <v>408927</v>
          </cell>
          <cell r="X620">
            <v>-26013.7</v>
          </cell>
          <cell r="Z620">
            <v>-45</v>
          </cell>
          <cell r="AB620">
            <v>-11706.165000000001</v>
          </cell>
          <cell r="AD620">
            <v>9000219.1350000016</v>
          </cell>
          <cell r="AF620">
            <v>2.6077778880216163</v>
          </cell>
          <cell r="AH620">
            <v>408201</v>
          </cell>
          <cell r="AJ620">
            <v>-29665.29</v>
          </cell>
          <cell r="AL620">
            <v>-45</v>
          </cell>
          <cell r="AN620">
            <v>-13349.380500000001</v>
          </cell>
          <cell r="AP620">
            <v>9365405.4645000026</v>
          </cell>
        </row>
        <row r="621">
          <cell r="A621" t="str">
            <v>36700California</v>
          </cell>
          <cell r="B621" t="str">
            <v>California</v>
          </cell>
          <cell r="C621" t="str">
            <v>California</v>
          </cell>
          <cell r="D621">
            <v>367</v>
          </cell>
          <cell r="E621">
            <v>367</v>
          </cell>
          <cell r="F621" t="str">
            <v>Underground Conductors and Devices</v>
          </cell>
          <cell r="H621">
            <v>17026967.440000001</v>
          </cell>
          <cell r="J621">
            <v>-86769.11</v>
          </cell>
          <cell r="L621">
            <v>16940198.330000002</v>
          </cell>
          <cell r="N621">
            <v>-94143.910000000018</v>
          </cell>
          <cell r="P621">
            <v>16846054.420000002</v>
          </cell>
          <cell r="R621">
            <v>9081730</v>
          </cell>
          <cell r="T621">
            <v>2.4422863965609589</v>
          </cell>
          <cell r="V621">
            <v>414788</v>
          </cell>
          <cell r="X621">
            <v>-86769.11</v>
          </cell>
          <cell r="Z621">
            <v>-35</v>
          </cell>
          <cell r="AB621">
            <v>-30369.1885</v>
          </cell>
          <cell r="AD621">
            <v>9379379.7015000004</v>
          </cell>
          <cell r="AF621">
            <v>2.4422863965609589</v>
          </cell>
          <cell r="AH621">
            <v>412579</v>
          </cell>
          <cell r="AJ621">
            <v>-94143.910000000018</v>
          </cell>
          <cell r="AL621">
            <v>-35</v>
          </cell>
          <cell r="AN621">
            <v>-32950.368500000004</v>
          </cell>
          <cell r="AP621">
            <v>9664864.4230000004</v>
          </cell>
        </row>
        <row r="622">
          <cell r="A622" t="str">
            <v>36800California</v>
          </cell>
          <cell r="B622" t="str">
            <v>California</v>
          </cell>
          <cell r="C622" t="str">
            <v>California</v>
          </cell>
          <cell r="D622">
            <v>368</v>
          </cell>
          <cell r="E622">
            <v>368</v>
          </cell>
          <cell r="F622" t="str">
            <v>Line Transformers</v>
          </cell>
          <cell r="H622">
            <v>48077564.310000002</v>
          </cell>
          <cell r="J622">
            <v>-380839.03999999992</v>
          </cell>
          <cell r="L622">
            <v>47696725.270000003</v>
          </cell>
          <cell r="N622">
            <v>-333228.6700000001</v>
          </cell>
          <cell r="P622">
            <v>47363496.600000001</v>
          </cell>
          <cell r="R622">
            <v>21352124</v>
          </cell>
          <cell r="T622">
            <v>2.8853911376151422</v>
          </cell>
          <cell r="V622">
            <v>1381731</v>
          </cell>
          <cell r="X622">
            <v>-380839.03999999992</v>
          </cell>
          <cell r="Z622">
            <v>-35</v>
          </cell>
          <cell r="AB622">
            <v>-133293.66399999996</v>
          </cell>
          <cell r="AD622">
            <v>22219722.296</v>
          </cell>
          <cell r="AF622">
            <v>2.8853911376151422</v>
          </cell>
          <cell r="AH622">
            <v>1371430</v>
          </cell>
          <cell r="AJ622">
            <v>-333228.6700000001</v>
          </cell>
          <cell r="AL622">
            <v>-35</v>
          </cell>
          <cell r="AN622">
            <v>-116630.03450000002</v>
          </cell>
          <cell r="AP622">
            <v>23141293.591499999</v>
          </cell>
        </row>
        <row r="623">
          <cell r="A623" t="str">
            <v>36910California</v>
          </cell>
          <cell r="B623" t="str">
            <v>California</v>
          </cell>
          <cell r="C623" t="str">
            <v>California</v>
          </cell>
          <cell r="D623">
            <v>369.1</v>
          </cell>
          <cell r="E623">
            <v>369.1</v>
          </cell>
          <cell r="F623" t="str">
            <v>Overhead Services</v>
          </cell>
          <cell r="H623">
            <v>8587694.1199999992</v>
          </cell>
          <cell r="J623">
            <v>-71159.85000000002</v>
          </cell>
          <cell r="L623">
            <v>8516534.2699999996</v>
          </cell>
          <cell r="N623">
            <v>-72509.450000000012</v>
          </cell>
          <cell r="P623">
            <v>8444024.8200000003</v>
          </cell>
          <cell r="R623">
            <v>2745116</v>
          </cell>
          <cell r="T623">
            <v>1.8767060232874302</v>
          </cell>
          <cell r="V623">
            <v>160498</v>
          </cell>
          <cell r="X623">
            <v>-71159.85000000002</v>
          </cell>
          <cell r="Z623">
            <v>-30</v>
          </cell>
          <cell r="AB623">
            <v>-21347.955000000005</v>
          </cell>
          <cell r="AD623">
            <v>2813106.1949999998</v>
          </cell>
          <cell r="AF623">
            <v>1.8767060232874302</v>
          </cell>
          <cell r="AH623">
            <v>159150</v>
          </cell>
          <cell r="AJ623">
            <v>-72509.450000000012</v>
          </cell>
          <cell r="AL623">
            <v>-30</v>
          </cell>
          <cell r="AN623">
            <v>-21752.835000000006</v>
          </cell>
          <cell r="AP623">
            <v>2877993.9099999997</v>
          </cell>
        </row>
        <row r="624">
          <cell r="A624" t="str">
            <v>36920California</v>
          </cell>
          <cell r="B624" t="str">
            <v>California</v>
          </cell>
          <cell r="C624" t="str">
            <v>California</v>
          </cell>
          <cell r="D624">
            <v>369.2</v>
          </cell>
          <cell r="E624">
            <v>369.2</v>
          </cell>
          <cell r="F624" t="str">
            <v>Underground Services</v>
          </cell>
          <cell r="H624">
            <v>14558189.630000001</v>
          </cell>
          <cell r="J624">
            <v>-10708.050000000003</v>
          </cell>
          <cell r="L624">
            <v>14547481.58</v>
          </cell>
          <cell r="N624">
            <v>-12218.750000000002</v>
          </cell>
          <cell r="P624">
            <v>14535262.83</v>
          </cell>
          <cell r="R624">
            <v>5361852</v>
          </cell>
          <cell r="T624">
            <v>2.1378843537414776</v>
          </cell>
          <cell r="V624">
            <v>311123</v>
          </cell>
          <cell r="X624">
            <v>-10708.050000000003</v>
          </cell>
          <cell r="Z624">
            <v>-40</v>
          </cell>
          <cell r="AB624">
            <v>-4283.2200000000012</v>
          </cell>
          <cell r="AD624">
            <v>5657983.7300000004</v>
          </cell>
          <cell r="AF624">
            <v>2.1378843537414776</v>
          </cell>
          <cell r="AH624">
            <v>310878</v>
          </cell>
          <cell r="AJ624">
            <v>-12218.750000000002</v>
          </cell>
          <cell r="AL624">
            <v>-40</v>
          </cell>
          <cell r="AN624">
            <v>-4887.5000000000009</v>
          </cell>
          <cell r="AP624">
            <v>5951755.4800000004</v>
          </cell>
        </row>
        <row r="625">
          <cell r="A625" t="str">
            <v>37000California</v>
          </cell>
          <cell r="B625" t="str">
            <v>California</v>
          </cell>
          <cell r="C625" t="str">
            <v>California</v>
          </cell>
          <cell r="D625">
            <v>370</v>
          </cell>
          <cell r="E625">
            <v>370</v>
          </cell>
          <cell r="F625" t="str">
            <v>Meters</v>
          </cell>
          <cell r="H625">
            <v>3901131.94</v>
          </cell>
          <cell r="J625">
            <v>-612039.84999999963</v>
          </cell>
          <cell r="L625">
            <v>3289092.0900000003</v>
          </cell>
          <cell r="N625">
            <v>-418157.45000000007</v>
          </cell>
          <cell r="P625">
            <v>2870934.64</v>
          </cell>
          <cell r="R625">
            <v>2876561</v>
          </cell>
          <cell r="T625">
            <v>3.6380750715264574</v>
          </cell>
          <cell r="V625">
            <v>130793</v>
          </cell>
          <cell r="X625">
            <v>-612039.84999999963</v>
          </cell>
          <cell r="Z625">
            <v>-4</v>
          </cell>
          <cell r="AB625">
            <v>-24481.593999999986</v>
          </cell>
          <cell r="AD625">
            <v>2370832.5560000003</v>
          </cell>
          <cell r="AF625">
            <v>3.6380750715264574</v>
          </cell>
          <cell r="AH625">
            <v>112053</v>
          </cell>
          <cell r="AJ625">
            <v>-418157.45000000007</v>
          </cell>
          <cell r="AL625">
            <v>-4</v>
          </cell>
          <cell r="AN625">
            <v>-16726.298000000003</v>
          </cell>
          <cell r="AP625">
            <v>2048001.8080000002</v>
          </cell>
        </row>
        <row r="626">
          <cell r="A626" t="str">
            <v>37100California</v>
          </cell>
          <cell r="B626" t="str">
            <v>California</v>
          </cell>
          <cell r="C626" t="str">
            <v>California</v>
          </cell>
          <cell r="D626">
            <v>371</v>
          </cell>
          <cell r="E626">
            <v>371</v>
          </cell>
          <cell r="F626" t="str">
            <v>Installations on Customer Premises</v>
          </cell>
          <cell r="H626">
            <v>271230.94</v>
          </cell>
          <cell r="J626">
            <v>-16604.160000000003</v>
          </cell>
          <cell r="L626">
            <v>254626.78</v>
          </cell>
          <cell r="N626">
            <v>-15928.840000000006</v>
          </cell>
          <cell r="P626">
            <v>238697.94</v>
          </cell>
          <cell r="R626">
            <v>223984</v>
          </cell>
          <cell r="T626">
            <v>4.799905454765085</v>
          </cell>
          <cell r="V626">
            <v>12620</v>
          </cell>
          <cell r="X626">
            <v>-16604.160000000003</v>
          </cell>
          <cell r="Z626">
            <v>-50</v>
          </cell>
          <cell r="AB626">
            <v>-8302.0800000000017</v>
          </cell>
          <cell r="AD626">
            <v>211697.76</v>
          </cell>
          <cell r="AF626">
            <v>4.799905454765085</v>
          </cell>
          <cell r="AH626">
            <v>11840</v>
          </cell>
          <cell r="AJ626">
            <v>-15928.840000000006</v>
          </cell>
          <cell r="AL626">
            <v>-50</v>
          </cell>
          <cell r="AN626">
            <v>-7964.4200000000019</v>
          </cell>
          <cell r="AP626">
            <v>199644.5</v>
          </cell>
        </row>
        <row r="627">
          <cell r="A627" t="str">
            <v>37300California</v>
          </cell>
          <cell r="B627" t="str">
            <v>California</v>
          </cell>
          <cell r="C627" t="str">
            <v>California</v>
          </cell>
          <cell r="D627">
            <v>373</v>
          </cell>
          <cell r="E627">
            <v>373</v>
          </cell>
          <cell r="F627" t="str">
            <v>Street Lighting and Signal Systems</v>
          </cell>
          <cell r="H627">
            <v>672642.15</v>
          </cell>
          <cell r="J627">
            <v>-19444.850000000002</v>
          </cell>
          <cell r="L627">
            <v>653197.30000000005</v>
          </cell>
          <cell r="N627">
            <v>-19303.990000000002</v>
          </cell>
          <cell r="P627">
            <v>633893.31000000006</v>
          </cell>
          <cell r="R627">
            <v>323710</v>
          </cell>
          <cell r="T627">
            <v>3.0555198447317591</v>
          </cell>
          <cell r="V627">
            <v>20256</v>
          </cell>
          <cell r="X627">
            <v>-19444.850000000002</v>
          </cell>
          <cell r="Z627">
            <v>-30</v>
          </cell>
          <cell r="AB627">
            <v>-5833.4550000000008</v>
          </cell>
          <cell r="AD627">
            <v>318687.69500000001</v>
          </cell>
          <cell r="AF627">
            <v>3.0555198447317591</v>
          </cell>
          <cell r="AH627">
            <v>19664</v>
          </cell>
          <cell r="AJ627">
            <v>-19303.990000000002</v>
          </cell>
          <cell r="AL627">
            <v>-30</v>
          </cell>
          <cell r="AN627">
            <v>-5791.197000000001</v>
          </cell>
          <cell r="AP627">
            <v>313256.50800000003</v>
          </cell>
        </row>
        <row r="628">
          <cell r="F628" t="str">
            <v>TOTAL CALIFORNIA - DISTRIBUTION</v>
          </cell>
          <cell r="H628">
            <v>225035480.86000001</v>
          </cell>
          <cell r="J628">
            <v>-2245487.9200000004</v>
          </cell>
          <cell r="L628">
            <v>222789992.94000006</v>
          </cell>
          <cell r="N628">
            <v>-2027489.06</v>
          </cell>
          <cell r="P628">
            <v>220762503.88</v>
          </cell>
          <cell r="R628">
            <v>101665301</v>
          </cell>
          <cell r="V628">
            <v>6578084</v>
          </cell>
          <cell r="X628">
            <v>-2245487.9200000004</v>
          </cell>
          <cell r="AB628">
            <v>-931132.44300000009</v>
          </cell>
          <cell r="AD628">
            <v>105066764.63699999</v>
          </cell>
          <cell r="AH628">
            <v>6509780</v>
          </cell>
          <cell r="AJ628">
            <v>-2027489.06</v>
          </cell>
          <cell r="AN628">
            <v>-924322.72850000008</v>
          </cell>
          <cell r="AP628">
            <v>108624732.8485</v>
          </cell>
        </row>
        <row r="630">
          <cell r="F630" t="str">
            <v>UTAH -  DISTRIBUTION</v>
          </cell>
        </row>
        <row r="631">
          <cell r="A631" t="str">
            <v>36020Utah</v>
          </cell>
          <cell r="B631" t="str">
            <v>Utah</v>
          </cell>
          <cell r="C631" t="str">
            <v>Utah</v>
          </cell>
          <cell r="D631">
            <v>360.2</v>
          </cell>
          <cell r="E631">
            <v>360.2</v>
          </cell>
          <cell r="F631" t="str">
            <v>Rights-of-Way</v>
          </cell>
          <cell r="H631">
            <v>7985479</v>
          </cell>
          <cell r="J631">
            <v>-3203.62</v>
          </cell>
          <cell r="L631">
            <v>7982275.3799999999</v>
          </cell>
          <cell r="N631">
            <v>-3780.4100000000008</v>
          </cell>
          <cell r="P631">
            <v>7978494.9699999997</v>
          </cell>
          <cell r="R631">
            <v>2264604</v>
          </cell>
          <cell r="T631">
            <v>1.6722311182766663</v>
          </cell>
          <cell r="V631">
            <v>133509</v>
          </cell>
          <cell r="X631">
            <v>-3203.62</v>
          </cell>
          <cell r="Z631">
            <v>0</v>
          </cell>
          <cell r="AB631">
            <v>0</v>
          </cell>
          <cell r="AD631">
            <v>2394909.38</v>
          </cell>
          <cell r="AF631">
            <v>1.6722311182766663</v>
          </cell>
          <cell r="AH631">
            <v>133450</v>
          </cell>
          <cell r="AJ631">
            <v>-3780.4100000000008</v>
          </cell>
          <cell r="AL631">
            <v>0</v>
          </cell>
          <cell r="AN631">
            <v>0</v>
          </cell>
          <cell r="AP631">
            <v>2524578.9699999997</v>
          </cell>
        </row>
        <row r="632">
          <cell r="A632" t="str">
            <v>36100Utah</v>
          </cell>
          <cell r="B632" t="str">
            <v>Utah</v>
          </cell>
          <cell r="C632" t="str">
            <v>Utah</v>
          </cell>
          <cell r="D632">
            <v>361</v>
          </cell>
          <cell r="E632">
            <v>361</v>
          </cell>
          <cell r="F632" t="str">
            <v>Structures and Improvements</v>
          </cell>
          <cell r="H632">
            <v>44279566.990000002</v>
          </cell>
          <cell r="J632">
            <v>-165796.44</v>
          </cell>
          <cell r="L632">
            <v>44113770.550000004</v>
          </cell>
          <cell r="N632">
            <v>-179281.35</v>
          </cell>
          <cell r="P632">
            <v>43934489.200000003</v>
          </cell>
          <cell r="R632">
            <v>7812225</v>
          </cell>
          <cell r="T632">
            <v>1.5840078355910032</v>
          </cell>
          <cell r="V632">
            <v>700079</v>
          </cell>
          <cell r="X632">
            <v>-165796.44</v>
          </cell>
          <cell r="Z632">
            <v>0</v>
          </cell>
          <cell r="AB632">
            <v>0</v>
          </cell>
          <cell r="AD632">
            <v>8346507.5599999996</v>
          </cell>
          <cell r="AF632">
            <v>1.5840078355910032</v>
          </cell>
          <cell r="AH632">
            <v>697346</v>
          </cell>
          <cell r="AJ632">
            <v>-179281.35</v>
          </cell>
          <cell r="AL632">
            <v>0</v>
          </cell>
          <cell r="AN632">
            <v>0</v>
          </cell>
          <cell r="AP632">
            <v>8864572.209999999</v>
          </cell>
        </row>
        <row r="633">
          <cell r="A633" t="str">
            <v>36200Utah</v>
          </cell>
          <cell r="B633" t="str">
            <v>Utah</v>
          </cell>
          <cell r="C633" t="str">
            <v>Utah</v>
          </cell>
          <cell r="D633">
            <v>362</v>
          </cell>
          <cell r="E633">
            <v>362</v>
          </cell>
          <cell r="F633" t="str">
            <v>Station Equipment</v>
          </cell>
          <cell r="H633">
            <v>411291117.56</v>
          </cell>
          <cell r="J633">
            <v>-4411309.7699999986</v>
          </cell>
          <cell r="L633">
            <v>406879807.79000002</v>
          </cell>
          <cell r="N633">
            <v>-4430828.3899999997</v>
          </cell>
          <cell r="P633">
            <v>402448979.40000004</v>
          </cell>
          <cell r="R633">
            <v>84338221</v>
          </cell>
          <cell r="T633">
            <v>2.0580779966074889</v>
          </cell>
          <cell r="V633">
            <v>8419298</v>
          </cell>
          <cell r="X633">
            <v>-4411309.7699999986</v>
          </cell>
          <cell r="Z633">
            <v>-10</v>
          </cell>
          <cell r="AB633">
            <v>-441130.9769999999</v>
          </cell>
          <cell r="AD633">
            <v>87905078.253000006</v>
          </cell>
          <cell r="AF633">
            <v>2.0580779966074889</v>
          </cell>
          <cell r="AH633">
            <v>8328309</v>
          </cell>
          <cell r="AJ633">
            <v>-4430828.3899999997</v>
          </cell>
          <cell r="AL633">
            <v>-10</v>
          </cell>
          <cell r="AN633">
            <v>-443082.83899999998</v>
          </cell>
          <cell r="AP633">
            <v>91359476.024000004</v>
          </cell>
        </row>
        <row r="634">
          <cell r="A634" t="str">
            <v>36270Utah</v>
          </cell>
          <cell r="B634" t="str">
            <v>Utah</v>
          </cell>
          <cell r="C634" t="str">
            <v>Utah</v>
          </cell>
          <cell r="D634">
            <v>362.7</v>
          </cell>
          <cell r="E634">
            <v>362.7</v>
          </cell>
          <cell r="F634" t="str">
            <v>Supervisory Equipment</v>
          </cell>
          <cell r="H634">
            <v>5594695.6299999999</v>
          </cell>
          <cell r="J634">
            <v>-92231.839999999967</v>
          </cell>
          <cell r="L634">
            <v>5502463.79</v>
          </cell>
          <cell r="N634">
            <v>-101784.29000000002</v>
          </cell>
          <cell r="P634">
            <v>5400679.5</v>
          </cell>
          <cell r="R634">
            <v>2525598</v>
          </cell>
          <cell r="T634">
            <v>3.9900483561010271</v>
          </cell>
          <cell r="V634">
            <v>221391</v>
          </cell>
          <cell r="X634">
            <v>-92231.839999999967</v>
          </cell>
          <cell r="Z634">
            <v>0</v>
          </cell>
          <cell r="AB634">
            <v>0</v>
          </cell>
          <cell r="AD634">
            <v>2654757.16</v>
          </cell>
          <cell r="AF634">
            <v>3.9900483561010271</v>
          </cell>
          <cell r="AH634">
            <v>217520</v>
          </cell>
          <cell r="AJ634">
            <v>-101784.29000000002</v>
          </cell>
          <cell r="AL634">
            <v>0</v>
          </cell>
          <cell r="AN634">
            <v>0</v>
          </cell>
          <cell r="AP634">
            <v>2770492.87</v>
          </cell>
        </row>
        <row r="635">
          <cell r="A635" t="str">
            <v>36400Utah</v>
          </cell>
          <cell r="B635" t="str">
            <v>Utah</v>
          </cell>
          <cell r="C635" t="str">
            <v>Utah</v>
          </cell>
          <cell r="D635">
            <v>364</v>
          </cell>
          <cell r="E635">
            <v>364</v>
          </cell>
          <cell r="F635" t="str">
            <v>Poles, Towers and Fixtures</v>
          </cell>
          <cell r="H635">
            <v>319266142.94</v>
          </cell>
          <cell r="J635">
            <v>-3685833.669999999</v>
          </cell>
          <cell r="L635">
            <v>315580309.26999998</v>
          </cell>
          <cell r="N635">
            <v>-3719577.2199999997</v>
          </cell>
          <cell r="P635">
            <v>311860732.04999995</v>
          </cell>
          <cell r="R635">
            <v>145599209</v>
          </cell>
          <cell r="T635">
            <v>3.9511393160013975</v>
          </cell>
          <cell r="V635">
            <v>12541834</v>
          </cell>
          <cell r="X635">
            <v>-3685833.669999999</v>
          </cell>
          <cell r="Z635">
            <v>-80</v>
          </cell>
          <cell r="AB635">
            <v>-2948666.9359999988</v>
          </cell>
          <cell r="AD635">
            <v>151506542.39400002</v>
          </cell>
          <cell r="AF635">
            <v>3.9511393160013975</v>
          </cell>
          <cell r="AH635">
            <v>12395535</v>
          </cell>
          <cell r="AJ635">
            <v>-3719577.2199999997</v>
          </cell>
          <cell r="AL635">
            <v>-80</v>
          </cell>
          <cell r="AN635">
            <v>-2975661.7759999996</v>
          </cell>
          <cell r="AP635">
            <v>157206838.39800003</v>
          </cell>
        </row>
        <row r="636">
          <cell r="A636" t="str">
            <v>36500Utah</v>
          </cell>
          <cell r="B636" t="str">
            <v>Utah</v>
          </cell>
          <cell r="C636" t="str">
            <v>Utah</v>
          </cell>
          <cell r="D636">
            <v>365</v>
          </cell>
          <cell r="E636">
            <v>365</v>
          </cell>
          <cell r="F636" t="str">
            <v>Overhead Conductors and Devices</v>
          </cell>
          <cell r="H636">
            <v>209693253.62</v>
          </cell>
          <cell r="J636">
            <v>-2361658.2900000005</v>
          </cell>
          <cell r="L636">
            <v>207331595.33000001</v>
          </cell>
          <cell r="N636">
            <v>-2383111.2199999997</v>
          </cell>
          <cell r="P636">
            <v>204948484.11000001</v>
          </cell>
          <cell r="R636">
            <v>81885423</v>
          </cell>
          <cell r="T636">
            <v>3.0123730702415088</v>
          </cell>
          <cell r="V636">
            <v>6281172</v>
          </cell>
          <cell r="X636">
            <v>-2361658.2900000005</v>
          </cell>
          <cell r="Z636">
            <v>-45</v>
          </cell>
          <cell r="AB636">
            <v>-1062746.2305000003</v>
          </cell>
          <cell r="AD636">
            <v>84742190.479499996</v>
          </cell>
          <cell r="AF636">
            <v>3.0123730702415088</v>
          </cell>
          <cell r="AH636">
            <v>6209707</v>
          </cell>
          <cell r="AJ636">
            <v>-2383111.2199999997</v>
          </cell>
          <cell r="AL636">
            <v>-45</v>
          </cell>
          <cell r="AN636">
            <v>-1072400.0489999999</v>
          </cell>
          <cell r="AP636">
            <v>87496386.210500002</v>
          </cell>
        </row>
        <row r="637">
          <cell r="A637" t="str">
            <v>36600Utah</v>
          </cell>
          <cell r="B637" t="str">
            <v>Utah</v>
          </cell>
          <cell r="C637" t="str">
            <v>Utah</v>
          </cell>
          <cell r="D637">
            <v>366</v>
          </cell>
          <cell r="E637">
            <v>366</v>
          </cell>
          <cell r="F637" t="str">
            <v>Underground Conduit</v>
          </cell>
          <cell r="H637">
            <v>169200100.50999999</v>
          </cell>
          <cell r="J637">
            <v>-534912.79</v>
          </cell>
          <cell r="L637">
            <v>168665187.72</v>
          </cell>
          <cell r="N637">
            <v>-561644.18000000017</v>
          </cell>
          <cell r="P637">
            <v>168103543.53999999</v>
          </cell>
          <cell r="R637">
            <v>53099432</v>
          </cell>
          <cell r="T637">
            <v>2.6077778880216163</v>
          </cell>
          <cell r="V637">
            <v>4405388</v>
          </cell>
          <cell r="X637">
            <v>-534912.79</v>
          </cell>
          <cell r="Z637">
            <v>-50</v>
          </cell>
          <cell r="AB637">
            <v>-267456.39500000002</v>
          </cell>
          <cell r="AD637">
            <v>56702450.814999998</v>
          </cell>
          <cell r="AF637">
            <v>2.6077778880216163</v>
          </cell>
          <cell r="AH637">
            <v>4391090</v>
          </cell>
          <cell r="AJ637">
            <v>-561644.18000000017</v>
          </cell>
          <cell r="AL637">
            <v>-50</v>
          </cell>
          <cell r="AN637">
            <v>-280822.09000000008</v>
          </cell>
          <cell r="AP637">
            <v>60251074.544999994</v>
          </cell>
        </row>
        <row r="638">
          <cell r="A638" t="str">
            <v>36700Utah</v>
          </cell>
          <cell r="B638" t="str">
            <v>Utah</v>
          </cell>
          <cell r="C638" t="str">
            <v>Utah</v>
          </cell>
          <cell r="D638">
            <v>367</v>
          </cell>
          <cell r="E638">
            <v>367</v>
          </cell>
          <cell r="F638" t="str">
            <v>Underground Conductors and Devices</v>
          </cell>
          <cell r="H638">
            <v>467447484.77999997</v>
          </cell>
          <cell r="J638">
            <v>-2062969.63</v>
          </cell>
          <cell r="L638">
            <v>465384515.14999998</v>
          </cell>
          <cell r="N638">
            <v>-2181852.1600000001</v>
          </cell>
          <cell r="P638">
            <v>463202662.98999995</v>
          </cell>
          <cell r="R638">
            <v>148349943</v>
          </cell>
          <cell r="T638">
            <v>2.4422863965609589</v>
          </cell>
          <cell r="V638">
            <v>11391215</v>
          </cell>
          <cell r="X638">
            <v>-2062969.63</v>
          </cell>
          <cell r="Z638">
            <v>-25</v>
          </cell>
          <cell r="AB638">
            <v>-515742.40749999997</v>
          </cell>
          <cell r="AD638">
            <v>157162445.96250001</v>
          </cell>
          <cell r="AF638">
            <v>2.4422863965609589</v>
          </cell>
          <cell r="AH638">
            <v>11339379</v>
          </cell>
          <cell r="AJ638">
            <v>-2181852.1600000001</v>
          </cell>
          <cell r="AL638">
            <v>-25</v>
          </cell>
          <cell r="AN638">
            <v>-545463.04000000004</v>
          </cell>
          <cell r="AP638">
            <v>165774509.76250002</v>
          </cell>
        </row>
        <row r="639">
          <cell r="A639" t="str">
            <v>36800Utah</v>
          </cell>
          <cell r="B639" t="str">
            <v>Utah</v>
          </cell>
          <cell r="C639" t="str">
            <v>Utah</v>
          </cell>
          <cell r="D639">
            <v>368</v>
          </cell>
          <cell r="E639">
            <v>368</v>
          </cell>
          <cell r="F639" t="str">
            <v>Line Transformers</v>
          </cell>
          <cell r="H639">
            <v>427468015.19999999</v>
          </cell>
          <cell r="J639">
            <v>-5029853.9700000007</v>
          </cell>
          <cell r="L639">
            <v>422438161.22999996</v>
          </cell>
          <cell r="N639">
            <v>-5082532.7300000014</v>
          </cell>
          <cell r="P639">
            <v>417355628.49999994</v>
          </cell>
          <cell r="R639">
            <v>111936868</v>
          </cell>
          <cell r="T639">
            <v>2.8853911376151422</v>
          </cell>
          <cell r="V639">
            <v>12261559</v>
          </cell>
          <cell r="X639">
            <v>-5029853.9700000007</v>
          </cell>
          <cell r="Z639">
            <v>-5</v>
          </cell>
          <cell r="AB639">
            <v>-251492.69850000003</v>
          </cell>
          <cell r="AD639">
            <v>118917080.33149999</v>
          </cell>
          <cell r="AF639">
            <v>2.8853911376151422</v>
          </cell>
          <cell r="AH639">
            <v>12115668</v>
          </cell>
          <cell r="AJ639">
            <v>-5082532.7300000014</v>
          </cell>
          <cell r="AL639">
            <v>-5</v>
          </cell>
          <cell r="AN639">
            <v>-254126.63650000005</v>
          </cell>
          <cell r="AP639">
            <v>125696088.96499999</v>
          </cell>
        </row>
        <row r="640">
          <cell r="A640" t="str">
            <v>36900Utah</v>
          </cell>
          <cell r="B640" t="str">
            <v>Utah</v>
          </cell>
          <cell r="C640" t="str">
            <v>Utah</v>
          </cell>
          <cell r="D640">
            <v>369</v>
          </cell>
          <cell r="E640">
            <v>369</v>
          </cell>
          <cell r="F640" t="str">
            <v>Services</v>
          </cell>
          <cell r="H640">
            <v>224795047.11000001</v>
          </cell>
          <cell r="J640">
            <v>-186.42</v>
          </cell>
          <cell r="L640">
            <v>224794860.69000003</v>
          </cell>
          <cell r="N640">
            <v>-292.74</v>
          </cell>
          <cell r="P640">
            <v>224794567.95000002</v>
          </cell>
          <cell r="R640">
            <v>60929367</v>
          </cell>
          <cell r="T640">
            <v>1.8259301984447318</v>
          </cell>
          <cell r="V640">
            <v>4104599</v>
          </cell>
          <cell r="X640">
            <v>-186.42</v>
          </cell>
          <cell r="Z640">
            <v>-25</v>
          </cell>
          <cell r="AB640">
            <v>-46.604999999999997</v>
          </cell>
          <cell r="AD640">
            <v>65033732.975000001</v>
          </cell>
          <cell r="AF640">
            <v>1.8259301984447318</v>
          </cell>
          <cell r="AH640">
            <v>4104595</v>
          </cell>
          <cell r="AJ640">
            <v>-292.74</v>
          </cell>
          <cell r="AL640">
            <v>-25</v>
          </cell>
          <cell r="AN640">
            <v>-73.185000000000002</v>
          </cell>
          <cell r="AP640">
            <v>69137962.049999997</v>
          </cell>
        </row>
        <row r="641">
          <cell r="A641" t="str">
            <v>37000Utah</v>
          </cell>
          <cell r="B641" t="str">
            <v>Utah</v>
          </cell>
          <cell r="C641" t="str">
            <v>Utah</v>
          </cell>
          <cell r="D641">
            <v>370</v>
          </cell>
          <cell r="E641">
            <v>370</v>
          </cell>
          <cell r="F641" t="str">
            <v>Meters</v>
          </cell>
          <cell r="H641">
            <v>73237990.219999999</v>
          </cell>
          <cell r="J641">
            <v>-4438175.9100000011</v>
          </cell>
          <cell r="L641">
            <v>68799814.310000002</v>
          </cell>
          <cell r="N641">
            <v>-2354651.3100000005</v>
          </cell>
          <cell r="P641">
            <v>66445163</v>
          </cell>
          <cell r="R641">
            <v>30909193</v>
          </cell>
          <cell r="T641">
            <v>3.6380750715264574</v>
          </cell>
          <cell r="V641">
            <v>2583721</v>
          </cell>
          <cell r="X641">
            <v>-4438175.9100000011</v>
          </cell>
          <cell r="Z641">
            <v>-2</v>
          </cell>
          <cell r="AB641">
            <v>-88763.51820000002</v>
          </cell>
          <cell r="AD641">
            <v>28965974.571800001</v>
          </cell>
          <cell r="AF641">
            <v>3.6380750715264574</v>
          </cell>
          <cell r="AH641">
            <v>2460157</v>
          </cell>
          <cell r="AJ641">
            <v>-2354651.3100000005</v>
          </cell>
          <cell r="AL641">
            <v>-2</v>
          </cell>
          <cell r="AN641">
            <v>-47093.026200000008</v>
          </cell>
          <cell r="AP641">
            <v>29024387.235599998</v>
          </cell>
        </row>
        <row r="642">
          <cell r="A642" t="str">
            <v>37100Utah</v>
          </cell>
          <cell r="B642" t="str">
            <v>Utah</v>
          </cell>
          <cell r="C642" t="str">
            <v>Utah</v>
          </cell>
          <cell r="D642">
            <v>371</v>
          </cell>
          <cell r="E642">
            <v>371</v>
          </cell>
          <cell r="F642" t="str">
            <v>Installations on Customer Premises</v>
          </cell>
          <cell r="H642">
            <v>4418312.74</v>
          </cell>
          <cell r="J642">
            <v>-165442.84</v>
          </cell>
          <cell r="L642">
            <v>4252869.9000000004</v>
          </cell>
          <cell r="N642">
            <v>-164316.82000000004</v>
          </cell>
          <cell r="P642">
            <v>4088553.0800000005</v>
          </cell>
          <cell r="R642">
            <v>2696560</v>
          </cell>
          <cell r="T642">
            <v>4.799905454765085</v>
          </cell>
          <cell r="V642">
            <v>208104</v>
          </cell>
          <cell r="X642">
            <v>-165442.84</v>
          </cell>
          <cell r="Z642">
            <v>-60</v>
          </cell>
          <cell r="AB642">
            <v>-99265.703999999998</v>
          </cell>
          <cell r="AD642">
            <v>2639955.4560000002</v>
          </cell>
          <cell r="AF642">
            <v>4.799905454765085</v>
          </cell>
          <cell r="AH642">
            <v>200190</v>
          </cell>
          <cell r="AJ642">
            <v>-164316.82000000004</v>
          </cell>
          <cell r="AL642">
            <v>-60</v>
          </cell>
          <cell r="AN642">
            <v>-98590.092000000033</v>
          </cell>
          <cell r="AP642">
            <v>2577238.5440000002</v>
          </cell>
        </row>
        <row r="643">
          <cell r="A643" t="str">
            <v>37300Utah</v>
          </cell>
          <cell r="B643" t="str">
            <v>Utah</v>
          </cell>
          <cell r="C643" t="str">
            <v>Utah</v>
          </cell>
          <cell r="D643">
            <v>373</v>
          </cell>
          <cell r="E643">
            <v>373</v>
          </cell>
          <cell r="F643" t="str">
            <v>Street Lighting and Signal Systems</v>
          </cell>
          <cell r="H643">
            <v>23767481.890000001</v>
          </cell>
          <cell r="J643">
            <v>-610747.67999999993</v>
          </cell>
          <cell r="L643">
            <v>23156734.210000001</v>
          </cell>
          <cell r="N643">
            <v>-624435.74000000022</v>
          </cell>
          <cell r="P643">
            <v>22532298.469999999</v>
          </cell>
          <cell r="R643">
            <v>10488494</v>
          </cell>
          <cell r="T643">
            <v>3.0555198447317591</v>
          </cell>
          <cell r="V643">
            <v>716889</v>
          </cell>
          <cell r="X643">
            <v>-610747.67999999993</v>
          </cell>
          <cell r="Z643">
            <v>-20</v>
          </cell>
          <cell r="AB643">
            <v>-122149.53599999998</v>
          </cell>
          <cell r="AD643">
            <v>10472485.784</v>
          </cell>
          <cell r="AF643">
            <v>3.0555198447317591</v>
          </cell>
          <cell r="AH643">
            <v>698019</v>
          </cell>
          <cell r="AJ643">
            <v>-624435.74000000022</v>
          </cell>
          <cell r="AL643">
            <v>-20</v>
          </cell>
          <cell r="AN643">
            <v>-124887.14800000004</v>
          </cell>
          <cell r="AP643">
            <v>10421181.896</v>
          </cell>
        </row>
        <row r="644">
          <cell r="F644" t="str">
            <v>TOTAL UTAH - DISTRIBUTION</v>
          </cell>
          <cell r="H644">
            <v>2388444688.1899996</v>
          </cell>
          <cell r="J644">
            <v>-23562322.869999997</v>
          </cell>
          <cell r="L644">
            <v>2364882365.3200002</v>
          </cell>
          <cell r="N644">
            <v>-21788088.560000002</v>
          </cell>
          <cell r="P644">
            <v>2343094276.7599998</v>
          </cell>
          <cell r="R644">
            <v>742835137</v>
          </cell>
          <cell r="V644">
            <v>63968758</v>
          </cell>
          <cell r="X644">
            <v>-23562322.869999997</v>
          </cell>
          <cell r="AB644">
            <v>-5797461.0077</v>
          </cell>
          <cell r="AD644">
            <v>777444111.12230003</v>
          </cell>
          <cell r="AH644">
            <v>63290965</v>
          </cell>
          <cell r="AJ644">
            <v>-21788088.560000002</v>
          </cell>
          <cell r="AN644">
            <v>-5842199.8816999998</v>
          </cell>
          <cell r="AP644">
            <v>813104787.68060005</v>
          </cell>
        </row>
        <row r="646">
          <cell r="F646" t="str">
            <v>IDAHO -  DISTRIBUTION</v>
          </cell>
        </row>
        <row r="647">
          <cell r="A647" t="str">
            <v>36020Idaho</v>
          </cell>
          <cell r="B647" t="str">
            <v>Idaho</v>
          </cell>
          <cell r="C647" t="str">
            <v>Idaho</v>
          </cell>
          <cell r="D647">
            <v>360.2</v>
          </cell>
          <cell r="E647">
            <v>360.2</v>
          </cell>
          <cell r="F647" t="str">
            <v>Rights-of-Way</v>
          </cell>
          <cell r="H647">
            <v>1085196.3400000001</v>
          </cell>
          <cell r="J647">
            <v>-1042.26</v>
          </cell>
          <cell r="L647">
            <v>1084154.08</v>
          </cell>
          <cell r="N647">
            <v>-1246.22</v>
          </cell>
          <cell r="P647">
            <v>1082907.8600000001</v>
          </cell>
          <cell r="R647">
            <v>372140</v>
          </cell>
          <cell r="T647">
            <v>1.6722311182766663</v>
          </cell>
          <cell r="V647">
            <v>18138</v>
          </cell>
          <cell r="X647">
            <v>-1042.26</v>
          </cell>
          <cell r="Z647">
            <v>0</v>
          </cell>
          <cell r="AB647">
            <v>0</v>
          </cell>
          <cell r="AD647">
            <v>389235.74</v>
          </cell>
          <cell r="AF647">
            <v>1.6722311182766663</v>
          </cell>
          <cell r="AH647">
            <v>18119</v>
          </cell>
          <cell r="AJ647">
            <v>-1246.22</v>
          </cell>
          <cell r="AL647">
            <v>0</v>
          </cell>
          <cell r="AN647">
            <v>0</v>
          </cell>
          <cell r="AP647">
            <v>406108.52</v>
          </cell>
        </row>
        <row r="648">
          <cell r="A648" t="str">
            <v>36100Idaho</v>
          </cell>
          <cell r="B648" t="str">
            <v>Idaho</v>
          </cell>
          <cell r="C648" t="str">
            <v>Idaho</v>
          </cell>
          <cell r="D648">
            <v>361</v>
          </cell>
          <cell r="E648">
            <v>361</v>
          </cell>
          <cell r="F648" t="str">
            <v>Structures and Improvements</v>
          </cell>
          <cell r="H648">
            <v>2161811.3199999998</v>
          </cell>
          <cell r="J648">
            <v>-8935.57</v>
          </cell>
          <cell r="L648">
            <v>2152875.75</v>
          </cell>
          <cell r="N648">
            <v>-9308.6499999999978</v>
          </cell>
          <cell r="P648">
            <v>2143567.1</v>
          </cell>
          <cell r="R648">
            <v>392262</v>
          </cell>
          <cell r="T648">
            <v>1.5840078355910032</v>
          </cell>
          <cell r="V648">
            <v>34172</v>
          </cell>
          <cell r="X648">
            <v>-8935.57</v>
          </cell>
          <cell r="Z648">
            <v>0</v>
          </cell>
          <cell r="AB648">
            <v>0</v>
          </cell>
          <cell r="AD648">
            <v>417498.43</v>
          </cell>
          <cell r="AF648">
            <v>1.5840078355910032</v>
          </cell>
          <cell r="AH648">
            <v>34028</v>
          </cell>
          <cell r="AJ648">
            <v>-9308.6499999999978</v>
          </cell>
          <cell r="AL648">
            <v>0</v>
          </cell>
          <cell r="AN648">
            <v>0</v>
          </cell>
          <cell r="AP648">
            <v>442217.77999999997</v>
          </cell>
        </row>
        <row r="649">
          <cell r="A649" t="str">
            <v>36200Idaho</v>
          </cell>
          <cell r="B649" t="str">
            <v>Idaho</v>
          </cell>
          <cell r="C649" t="str">
            <v>Idaho</v>
          </cell>
          <cell r="D649">
            <v>362</v>
          </cell>
          <cell r="E649">
            <v>362</v>
          </cell>
          <cell r="F649" t="str">
            <v>Station Equipment</v>
          </cell>
          <cell r="H649">
            <v>28289569.09</v>
          </cell>
          <cell r="J649">
            <v>-212195.33000000005</v>
          </cell>
          <cell r="L649">
            <v>28077373.760000002</v>
          </cell>
          <cell r="N649">
            <v>-218336.24</v>
          </cell>
          <cell r="P649">
            <v>27859037.520000003</v>
          </cell>
          <cell r="R649">
            <v>8003683</v>
          </cell>
          <cell r="T649">
            <v>2.0580779966074889</v>
          </cell>
          <cell r="V649">
            <v>580038</v>
          </cell>
          <cell r="X649">
            <v>-212195.33000000005</v>
          </cell>
          <cell r="Z649">
            <v>-10</v>
          </cell>
          <cell r="AB649">
            <v>-21219.533000000003</v>
          </cell>
          <cell r="AD649">
            <v>8350306.1370000001</v>
          </cell>
          <cell r="AF649">
            <v>2.0580779966074889</v>
          </cell>
          <cell r="AH649">
            <v>575607</v>
          </cell>
          <cell r="AJ649">
            <v>-218336.24</v>
          </cell>
          <cell r="AL649">
            <v>-10</v>
          </cell>
          <cell r="AN649">
            <v>-21833.624</v>
          </cell>
          <cell r="AP649">
            <v>8685743.273</v>
          </cell>
        </row>
        <row r="650">
          <cell r="A650" t="str">
            <v>36270Idaho</v>
          </cell>
          <cell r="B650" t="str">
            <v>Idaho</v>
          </cell>
          <cell r="C650" t="str">
            <v>Idaho</v>
          </cell>
          <cell r="D650">
            <v>362.7</v>
          </cell>
          <cell r="E650">
            <v>362.7</v>
          </cell>
          <cell r="F650" t="str">
            <v>Supervisory Equipment</v>
          </cell>
          <cell r="H650">
            <v>388613.07</v>
          </cell>
          <cell r="J650">
            <v>-9498.36</v>
          </cell>
          <cell r="L650">
            <v>379114.71</v>
          </cell>
          <cell r="N650">
            <v>-10807.849999999999</v>
          </cell>
          <cell r="P650">
            <v>368306.86000000004</v>
          </cell>
          <cell r="R650">
            <v>225995</v>
          </cell>
          <cell r="T650">
            <v>3.9900483561010271</v>
          </cell>
          <cell r="V650">
            <v>15316</v>
          </cell>
          <cell r="X650">
            <v>-9498.36</v>
          </cell>
          <cell r="Z650">
            <v>0</v>
          </cell>
          <cell r="AB650">
            <v>0</v>
          </cell>
          <cell r="AD650">
            <v>231812.64</v>
          </cell>
          <cell r="AF650">
            <v>3.9900483561010271</v>
          </cell>
          <cell r="AH650">
            <v>14911</v>
          </cell>
          <cell r="AJ650">
            <v>-10807.849999999999</v>
          </cell>
          <cell r="AL650">
            <v>0</v>
          </cell>
          <cell r="AN650">
            <v>0</v>
          </cell>
          <cell r="AP650">
            <v>235915.79</v>
          </cell>
        </row>
        <row r="651">
          <cell r="A651" t="str">
            <v>36400Idaho</v>
          </cell>
          <cell r="B651" t="str">
            <v>Idaho</v>
          </cell>
          <cell r="C651" t="str">
            <v>Idaho</v>
          </cell>
          <cell r="D651">
            <v>364</v>
          </cell>
          <cell r="E651">
            <v>364</v>
          </cell>
          <cell r="F651" t="str">
            <v>Poles, Towers and Fixtures</v>
          </cell>
          <cell r="H651">
            <v>68677210.629999995</v>
          </cell>
          <cell r="J651">
            <v>-807811.11</v>
          </cell>
          <cell r="L651">
            <v>67869399.519999996</v>
          </cell>
          <cell r="N651">
            <v>-815269.68999999983</v>
          </cell>
          <cell r="P651">
            <v>67054129.829999998</v>
          </cell>
          <cell r="R651">
            <v>48900524</v>
          </cell>
          <cell r="T651">
            <v>3.9511393160013975</v>
          </cell>
          <cell r="V651">
            <v>2697573</v>
          </cell>
          <cell r="X651">
            <v>-807811.11</v>
          </cell>
          <cell r="Z651">
            <v>-80</v>
          </cell>
          <cell r="AB651">
            <v>-646248.88799999992</v>
          </cell>
          <cell r="AD651">
            <v>50144037.002000004</v>
          </cell>
          <cell r="AF651">
            <v>3.9511393160013975</v>
          </cell>
          <cell r="AH651">
            <v>2665508</v>
          </cell>
          <cell r="AJ651">
            <v>-815269.68999999983</v>
          </cell>
          <cell r="AL651">
            <v>-80</v>
          </cell>
          <cell r="AN651">
            <v>-652215.75199999986</v>
          </cell>
          <cell r="AP651">
            <v>51342059.56000001</v>
          </cell>
        </row>
        <row r="652">
          <cell r="A652" t="str">
            <v>36500Idaho</v>
          </cell>
          <cell r="B652" t="str">
            <v>Idaho</v>
          </cell>
          <cell r="C652" t="str">
            <v>Idaho</v>
          </cell>
          <cell r="D652">
            <v>365</v>
          </cell>
          <cell r="E652">
            <v>365</v>
          </cell>
          <cell r="F652" t="str">
            <v>Overhead Conductors and Devices</v>
          </cell>
          <cell r="H652">
            <v>34559097.719999999</v>
          </cell>
          <cell r="J652">
            <v>-454260.7699999999</v>
          </cell>
          <cell r="L652">
            <v>34104836.949999996</v>
          </cell>
          <cell r="N652">
            <v>-458541.14000000013</v>
          </cell>
          <cell r="P652">
            <v>33646295.809999995</v>
          </cell>
          <cell r="R652">
            <v>17615868</v>
          </cell>
          <cell r="T652">
            <v>3.0123730702415088</v>
          </cell>
          <cell r="V652">
            <v>1034207</v>
          </cell>
          <cell r="X652">
            <v>-454260.7699999999</v>
          </cell>
          <cell r="Z652">
            <v>-30</v>
          </cell>
          <cell r="AB652">
            <v>-136278.23099999997</v>
          </cell>
          <cell r="AD652">
            <v>18059535.999000002</v>
          </cell>
          <cell r="AF652">
            <v>3.0123730702415088</v>
          </cell>
          <cell r="AH652">
            <v>1020458</v>
          </cell>
          <cell r="AJ652">
            <v>-458541.14000000013</v>
          </cell>
          <cell r="AL652">
            <v>-30</v>
          </cell>
          <cell r="AN652">
            <v>-137562.34200000003</v>
          </cell>
          <cell r="AP652">
            <v>18483890.517000001</v>
          </cell>
        </row>
        <row r="653">
          <cell r="A653" t="str">
            <v>36600Idaho</v>
          </cell>
          <cell r="B653" t="str">
            <v>Idaho</v>
          </cell>
          <cell r="C653" t="str">
            <v>Idaho</v>
          </cell>
          <cell r="D653">
            <v>366</v>
          </cell>
          <cell r="E653">
            <v>366</v>
          </cell>
          <cell r="F653" t="str">
            <v>Underground Conduit</v>
          </cell>
          <cell r="H653">
            <v>7887911.9299999997</v>
          </cell>
          <cell r="J653">
            <v>-25513.390000000007</v>
          </cell>
          <cell r="L653">
            <v>7862398.54</v>
          </cell>
          <cell r="N653">
            <v>-26782.3</v>
          </cell>
          <cell r="P653">
            <v>7835616.2400000002</v>
          </cell>
          <cell r="R653">
            <v>2149995</v>
          </cell>
          <cell r="T653">
            <v>2.6077778880216163</v>
          </cell>
          <cell r="V653">
            <v>205367</v>
          </cell>
          <cell r="X653">
            <v>-25513.390000000007</v>
          </cell>
          <cell r="Z653">
            <v>-40</v>
          </cell>
          <cell r="AB653">
            <v>-10205.356000000003</v>
          </cell>
          <cell r="AD653">
            <v>2319643.2539999997</v>
          </cell>
          <cell r="AF653">
            <v>2.6077778880216163</v>
          </cell>
          <cell r="AH653">
            <v>204685</v>
          </cell>
          <cell r="AJ653">
            <v>-26782.3</v>
          </cell>
          <cell r="AL653">
            <v>-40</v>
          </cell>
          <cell r="AN653">
            <v>-10712.92</v>
          </cell>
          <cell r="AP653">
            <v>2486833.034</v>
          </cell>
        </row>
        <row r="654">
          <cell r="A654" t="str">
            <v>36700Idaho</v>
          </cell>
          <cell r="B654" t="str">
            <v>Idaho</v>
          </cell>
          <cell r="C654" t="str">
            <v>Idaho</v>
          </cell>
          <cell r="D654">
            <v>367</v>
          </cell>
          <cell r="E654">
            <v>367</v>
          </cell>
          <cell r="F654" t="str">
            <v>Underground Conductors and Devices</v>
          </cell>
          <cell r="H654">
            <v>24598549.670000002</v>
          </cell>
          <cell r="J654">
            <v>-116565.03</v>
          </cell>
          <cell r="L654">
            <v>24481984.640000001</v>
          </cell>
          <cell r="N654">
            <v>-123187.44999999998</v>
          </cell>
          <cell r="P654">
            <v>24358797.190000001</v>
          </cell>
          <cell r="R654">
            <v>7061265</v>
          </cell>
          <cell r="T654">
            <v>2.4422863965609589</v>
          </cell>
          <cell r="V654">
            <v>599344</v>
          </cell>
          <cell r="X654">
            <v>-116565.03</v>
          </cell>
          <cell r="Z654">
            <v>-15</v>
          </cell>
          <cell r="AB654">
            <v>-17484.754499999999</v>
          </cell>
          <cell r="AD654">
            <v>7526559.2154999999</v>
          </cell>
          <cell r="AF654">
            <v>2.4422863965609589</v>
          </cell>
          <cell r="AH654">
            <v>596416</v>
          </cell>
          <cell r="AJ654">
            <v>-123187.44999999998</v>
          </cell>
          <cell r="AL654">
            <v>-15</v>
          </cell>
          <cell r="AN654">
            <v>-18478.117499999997</v>
          </cell>
          <cell r="AP654">
            <v>7981309.648</v>
          </cell>
        </row>
        <row r="655">
          <cell r="A655" t="str">
            <v>36800Idaho</v>
          </cell>
          <cell r="B655" t="str">
            <v>Idaho</v>
          </cell>
          <cell r="C655" t="str">
            <v>Idaho</v>
          </cell>
          <cell r="D655">
            <v>368</v>
          </cell>
          <cell r="E655">
            <v>368</v>
          </cell>
          <cell r="F655" t="str">
            <v>Line Transformers</v>
          </cell>
          <cell r="H655">
            <v>69825543.019999996</v>
          </cell>
          <cell r="J655">
            <v>-895669.44</v>
          </cell>
          <cell r="L655">
            <v>68929873.579999998</v>
          </cell>
          <cell r="N655">
            <v>-905383.94000000006</v>
          </cell>
          <cell r="P655">
            <v>68024489.640000001</v>
          </cell>
          <cell r="R655">
            <v>18661692</v>
          </cell>
          <cell r="T655">
            <v>2.8853911376151422</v>
          </cell>
          <cell r="V655">
            <v>2001818</v>
          </cell>
          <cell r="X655">
            <v>-895669.44</v>
          </cell>
          <cell r="Z655">
            <v>-5</v>
          </cell>
          <cell r="AB655">
            <v>-44783.471999999994</v>
          </cell>
          <cell r="AD655">
            <v>19723057.088</v>
          </cell>
          <cell r="AF655">
            <v>2.8853911376151422</v>
          </cell>
          <cell r="AH655">
            <v>1975835</v>
          </cell>
          <cell r="AJ655">
            <v>-905383.94000000006</v>
          </cell>
          <cell r="AL655">
            <v>-5</v>
          </cell>
          <cell r="AN655">
            <v>-45269.197</v>
          </cell>
          <cell r="AP655">
            <v>20748238.950999998</v>
          </cell>
        </row>
        <row r="656">
          <cell r="A656" t="str">
            <v>36900Idaho</v>
          </cell>
          <cell r="B656" t="str">
            <v>Idaho</v>
          </cell>
          <cell r="C656" t="str">
            <v>Idaho</v>
          </cell>
          <cell r="D656">
            <v>369</v>
          </cell>
          <cell r="E656">
            <v>369</v>
          </cell>
          <cell r="F656" t="str">
            <v>Services</v>
          </cell>
          <cell r="H656">
            <v>30457923.969999999</v>
          </cell>
          <cell r="J656">
            <v>0</v>
          </cell>
          <cell r="L656">
            <v>30457923.969999999</v>
          </cell>
          <cell r="N656">
            <v>0</v>
          </cell>
          <cell r="P656">
            <v>30457923.969999999</v>
          </cell>
          <cell r="R656">
            <v>7747154</v>
          </cell>
          <cell r="T656">
            <v>1.8259301984447318</v>
          </cell>
          <cell r="V656">
            <v>556140</v>
          </cell>
          <cell r="X656">
            <v>0</v>
          </cell>
          <cell r="Z656">
            <v>-25</v>
          </cell>
          <cell r="AB656">
            <v>0</v>
          </cell>
          <cell r="AD656">
            <v>8303294</v>
          </cell>
          <cell r="AF656">
            <v>1.8259301984447318</v>
          </cell>
          <cell r="AH656">
            <v>556140</v>
          </cell>
          <cell r="AJ656">
            <v>0</v>
          </cell>
          <cell r="AL656">
            <v>-25</v>
          </cell>
          <cell r="AN656">
            <v>0</v>
          </cell>
          <cell r="AP656">
            <v>8859434</v>
          </cell>
        </row>
        <row r="657">
          <cell r="A657" t="str">
            <v>37000Idaho</v>
          </cell>
          <cell r="B657" t="str">
            <v>Idaho</v>
          </cell>
          <cell r="C657" t="str">
            <v>Idaho</v>
          </cell>
          <cell r="D657">
            <v>370</v>
          </cell>
          <cell r="E657">
            <v>370</v>
          </cell>
          <cell r="F657" t="str">
            <v>Meters</v>
          </cell>
          <cell r="H657">
            <v>13315346.99</v>
          </cell>
          <cell r="J657">
            <v>-1106970.9100000001</v>
          </cell>
          <cell r="L657">
            <v>12208376.08</v>
          </cell>
          <cell r="N657">
            <v>-874386.27</v>
          </cell>
          <cell r="P657">
            <v>11333989.810000001</v>
          </cell>
          <cell r="R657">
            <v>7704248</v>
          </cell>
          <cell r="T657">
            <v>3.6380750715264574</v>
          </cell>
          <cell r="V657">
            <v>464286</v>
          </cell>
          <cell r="X657">
            <v>-1106970.9100000001</v>
          </cell>
          <cell r="Z657">
            <v>-3</v>
          </cell>
          <cell r="AB657">
            <v>-33209.127300000007</v>
          </cell>
          <cell r="AD657">
            <v>7028353.9627</v>
          </cell>
          <cell r="AF657">
            <v>3.6380750715264574</v>
          </cell>
          <cell r="AH657">
            <v>428244</v>
          </cell>
          <cell r="AJ657">
            <v>-874386.27</v>
          </cell>
          <cell r="AL657">
            <v>-3</v>
          </cell>
          <cell r="AN657">
            <v>-26231.588100000001</v>
          </cell>
          <cell r="AP657">
            <v>6555980.1046000002</v>
          </cell>
        </row>
        <row r="658">
          <cell r="A658" t="str">
            <v>37100Idaho</v>
          </cell>
          <cell r="B658" t="str">
            <v>Idaho</v>
          </cell>
          <cell r="C658" t="str">
            <v>Idaho</v>
          </cell>
          <cell r="D658">
            <v>371</v>
          </cell>
          <cell r="E658">
            <v>371</v>
          </cell>
          <cell r="F658" t="str">
            <v>Installations on Customer Premises</v>
          </cell>
          <cell r="H658">
            <v>169110.18</v>
          </cell>
          <cell r="J658">
            <v>-6289.75</v>
          </cell>
          <cell r="L658">
            <v>162820.43</v>
          </cell>
          <cell r="N658">
            <v>-6254.6699999999992</v>
          </cell>
          <cell r="P658">
            <v>156565.75999999998</v>
          </cell>
          <cell r="R658">
            <v>82913</v>
          </cell>
          <cell r="T658">
            <v>4.799905454765085</v>
          </cell>
          <cell r="V658">
            <v>7966</v>
          </cell>
          <cell r="X658">
            <v>-6289.75</v>
          </cell>
          <cell r="Z658">
            <v>-45</v>
          </cell>
          <cell r="AB658">
            <v>-2830.3874999999998</v>
          </cell>
          <cell r="AD658">
            <v>81758.862500000003</v>
          </cell>
          <cell r="AF658">
            <v>4.799905454765085</v>
          </cell>
          <cell r="AH658">
            <v>7665</v>
          </cell>
          <cell r="AJ658">
            <v>-6254.6699999999992</v>
          </cell>
          <cell r="AL658">
            <v>-45</v>
          </cell>
          <cell r="AN658">
            <v>-2814.6014999999998</v>
          </cell>
          <cell r="AP658">
            <v>80354.591</v>
          </cell>
        </row>
        <row r="659">
          <cell r="A659" t="str">
            <v>37300Idaho</v>
          </cell>
          <cell r="B659" t="str">
            <v>Idaho</v>
          </cell>
          <cell r="C659" t="str">
            <v>Idaho</v>
          </cell>
          <cell r="D659">
            <v>373</v>
          </cell>
          <cell r="E659">
            <v>373</v>
          </cell>
          <cell r="F659" t="str">
            <v>Street Lighting and Signal Systems</v>
          </cell>
          <cell r="H659">
            <v>618578.57999999996</v>
          </cell>
          <cell r="J659">
            <v>-16270.509999999998</v>
          </cell>
          <cell r="L659">
            <v>602308.06999999995</v>
          </cell>
          <cell r="N659">
            <v>-16637.259999999998</v>
          </cell>
          <cell r="P659">
            <v>585670.80999999994</v>
          </cell>
          <cell r="R659">
            <v>254528</v>
          </cell>
          <cell r="T659">
            <v>3.0555198447317591</v>
          </cell>
          <cell r="V659">
            <v>18652</v>
          </cell>
          <cell r="X659">
            <v>-16270.509999999998</v>
          </cell>
          <cell r="Z659">
            <v>-20</v>
          </cell>
          <cell r="AB659">
            <v>-3254.1019999999994</v>
          </cell>
          <cell r="AD659">
            <v>253655.38799999998</v>
          </cell>
          <cell r="AF659">
            <v>3.0555198447317591</v>
          </cell>
          <cell r="AH659">
            <v>18149</v>
          </cell>
          <cell r="AJ659">
            <v>-16637.259999999998</v>
          </cell>
          <cell r="AL659">
            <v>-20</v>
          </cell>
          <cell r="AN659">
            <v>-3327.4519999999993</v>
          </cell>
          <cell r="AP659">
            <v>251839.67599999998</v>
          </cell>
        </row>
        <row r="660">
          <cell r="F660" t="str">
            <v>TOTAL IDAHO - DISTRIBUTION</v>
          </cell>
          <cell r="H660">
            <v>282034462.50999993</v>
          </cell>
          <cell r="J660">
            <v>-3661022.4299999997</v>
          </cell>
          <cell r="L660">
            <v>278373440.07999998</v>
          </cell>
          <cell r="N660">
            <v>-3466141.6799999997</v>
          </cell>
          <cell r="P660">
            <v>274907298.39999998</v>
          </cell>
          <cell r="R660">
            <v>119172267</v>
          </cell>
          <cell r="V660">
            <v>8233017</v>
          </cell>
          <cell r="X660">
            <v>-3661022.4299999997</v>
          </cell>
          <cell r="AB660">
            <v>-915513.85129999998</v>
          </cell>
          <cell r="AD660">
            <v>122828747.71869998</v>
          </cell>
          <cell r="AH660">
            <v>8115765</v>
          </cell>
          <cell r="AJ660">
            <v>-3466141.6799999997</v>
          </cell>
          <cell r="AN660">
            <v>-918445.5941000001</v>
          </cell>
          <cell r="AP660">
            <v>126559925.44460002</v>
          </cell>
        </row>
        <row r="662">
          <cell r="E662" t="str">
            <v>TOTAL DISTRIBUTION PLANT</v>
          </cell>
          <cell r="H662">
            <v>5639593821.1000023</v>
          </cell>
          <cell r="J662">
            <v>-63066953.82</v>
          </cell>
          <cell r="L662">
            <v>5576526867.2800007</v>
          </cell>
          <cell r="N662">
            <v>-56443377.260000005</v>
          </cell>
          <cell r="P662">
            <v>5520083490.0200014</v>
          </cell>
          <cell r="R662">
            <v>2159963657</v>
          </cell>
          <cell r="V662">
            <v>156836657</v>
          </cell>
          <cell r="X662">
            <v>-63066953.82</v>
          </cell>
          <cell r="AB662">
            <v>-17792254.871600002</v>
          </cell>
          <cell r="AD662">
            <v>2235941105.3084011</v>
          </cell>
          <cell r="AH662">
            <v>154995092</v>
          </cell>
          <cell r="AJ662">
            <v>-56443377.260000005</v>
          </cell>
          <cell r="AN662">
            <v>-17890186.253800005</v>
          </cell>
          <cell r="AP662">
            <v>2316602633.7946005</v>
          </cell>
        </row>
        <row r="665">
          <cell r="E665" t="str">
            <v>GENERAL PLANT</v>
          </cell>
        </row>
        <row r="667">
          <cell r="F667" t="str">
            <v>OREGON - GENERAL</v>
          </cell>
        </row>
        <row r="668">
          <cell r="A668" t="str">
            <v>39000Oregon</v>
          </cell>
          <cell r="B668" t="str">
            <v>Oregon</v>
          </cell>
          <cell r="C668" t="str">
            <v>Oregon</v>
          </cell>
          <cell r="D668">
            <v>390</v>
          </cell>
          <cell r="E668">
            <v>390</v>
          </cell>
          <cell r="F668" t="str">
            <v>Structures and Improvements</v>
          </cell>
          <cell r="H668">
            <v>73351600.510000005</v>
          </cell>
          <cell r="J668">
            <v>-521891.11999999988</v>
          </cell>
          <cell r="L668">
            <v>72829709.390000001</v>
          </cell>
          <cell r="N668">
            <v>-531686.21</v>
          </cell>
          <cell r="P668">
            <v>72298023.180000007</v>
          </cell>
          <cell r="R668">
            <v>14715408</v>
          </cell>
          <cell r="T668">
            <v>2.2128641370603295</v>
          </cell>
          <cell r="V668">
            <v>1617397</v>
          </cell>
          <cell r="X668">
            <v>-521891.11999999988</v>
          </cell>
          <cell r="Z668">
            <v>-10</v>
          </cell>
          <cell r="AB668">
            <v>-52189.111999999994</v>
          </cell>
          <cell r="AD668">
            <v>15758724.768000001</v>
          </cell>
          <cell r="AF668">
            <v>2.2128641370603295</v>
          </cell>
          <cell r="AH668">
            <v>1605740</v>
          </cell>
          <cell r="AJ668">
            <v>-531686.21</v>
          </cell>
          <cell r="AL668">
            <v>-10</v>
          </cell>
          <cell r="AN668">
            <v>-53168.620999999999</v>
          </cell>
          <cell r="AP668">
            <v>16779609.936999999</v>
          </cell>
        </row>
        <row r="669">
          <cell r="A669" t="str">
            <v>39201Oregon</v>
          </cell>
          <cell r="B669" t="str">
            <v>Oregon</v>
          </cell>
          <cell r="C669" t="str">
            <v>Oregon</v>
          </cell>
          <cell r="D669">
            <v>392.01</v>
          </cell>
          <cell r="E669">
            <v>392.01</v>
          </cell>
          <cell r="F669" t="str">
            <v>Transportation Equipment - Light Trucks and Vans</v>
          </cell>
          <cell r="H669">
            <v>11309407.76</v>
          </cell>
          <cell r="J669">
            <v>-865929.22999999986</v>
          </cell>
          <cell r="L669">
            <v>10443478.529999999</v>
          </cell>
          <cell r="N669">
            <v>-899525.05</v>
          </cell>
          <cell r="P669">
            <v>9543953.4799999986</v>
          </cell>
          <cell r="R669">
            <v>4261815</v>
          </cell>
          <cell r="T669">
            <v>7.6251295584541134</v>
          </cell>
          <cell r="V669">
            <v>829343</v>
          </cell>
          <cell r="X669">
            <v>-865929.22999999986</v>
          </cell>
          <cell r="Z669">
            <v>10</v>
          </cell>
          <cell r="AB669">
            <v>86592.922999999995</v>
          </cell>
          <cell r="AD669">
            <v>4311821.6930000009</v>
          </cell>
          <cell r="AF669">
            <v>7.6251295584541134</v>
          </cell>
          <cell r="AH669">
            <v>762034</v>
          </cell>
          <cell r="AJ669">
            <v>-899525.05</v>
          </cell>
          <cell r="AL669">
            <v>10</v>
          </cell>
          <cell r="AN669">
            <v>89952.505000000005</v>
          </cell>
          <cell r="AP669">
            <v>4264283.148000001</v>
          </cell>
        </row>
        <row r="670">
          <cell r="A670" t="str">
            <v>39205Oregon</v>
          </cell>
          <cell r="B670" t="str">
            <v>Oregon</v>
          </cell>
          <cell r="C670" t="str">
            <v>Oregon</v>
          </cell>
          <cell r="D670">
            <v>392.05</v>
          </cell>
          <cell r="E670">
            <v>392.05</v>
          </cell>
          <cell r="F670" t="str">
            <v>Transportation Equipment - Medium Trucks</v>
          </cell>
          <cell r="H670">
            <v>10847610.24</v>
          </cell>
          <cell r="J670">
            <v>-545404.56000000029</v>
          </cell>
          <cell r="L670">
            <v>10302205.68</v>
          </cell>
          <cell r="N670">
            <v>-540218.33999999985</v>
          </cell>
          <cell r="P670">
            <v>9761987.3399999999</v>
          </cell>
          <cell r="R670">
            <v>4264475</v>
          </cell>
          <cell r="T670">
            <v>5.0511041420662437</v>
          </cell>
          <cell r="V670">
            <v>534150</v>
          </cell>
          <cell r="X670">
            <v>-545404.56000000029</v>
          </cell>
          <cell r="Z670">
            <v>10</v>
          </cell>
          <cell r="AB670">
            <v>54540.456000000035</v>
          </cell>
          <cell r="AD670">
            <v>4307760.8959999997</v>
          </cell>
          <cell r="AF670">
            <v>5.0511041420662437</v>
          </cell>
          <cell r="AH670">
            <v>506732</v>
          </cell>
          <cell r="AJ670">
            <v>-540218.33999999985</v>
          </cell>
          <cell r="AL670">
            <v>10</v>
          </cell>
          <cell r="AN670">
            <v>54021.833999999988</v>
          </cell>
          <cell r="AP670">
            <v>4328296.3899999997</v>
          </cell>
        </row>
        <row r="671">
          <cell r="A671" t="str">
            <v>39209Oregon</v>
          </cell>
          <cell r="B671" t="str">
            <v>Oregon</v>
          </cell>
          <cell r="C671" t="str">
            <v>Oregon</v>
          </cell>
          <cell r="D671">
            <v>392.09</v>
          </cell>
          <cell r="E671">
            <v>392.09</v>
          </cell>
          <cell r="F671" t="str">
            <v>Transportation Equipment - Trailers</v>
          </cell>
          <cell r="H671">
            <v>3429180.7</v>
          </cell>
          <cell r="J671">
            <v>-48785.400000000009</v>
          </cell>
          <cell r="L671">
            <v>3380395.3000000003</v>
          </cell>
          <cell r="N671">
            <v>-52664.21</v>
          </cell>
          <cell r="P671">
            <v>3327731.0900000003</v>
          </cell>
          <cell r="R671">
            <v>818188</v>
          </cell>
          <cell r="T671">
            <v>2.4524502195796849</v>
          </cell>
          <cell r="V671">
            <v>83501</v>
          </cell>
          <cell r="X671">
            <v>-48785.400000000009</v>
          </cell>
          <cell r="Z671">
            <v>15</v>
          </cell>
          <cell r="AB671">
            <v>7317.8100000000013</v>
          </cell>
          <cell r="AD671">
            <v>860221.41</v>
          </cell>
          <cell r="AF671">
            <v>2.4524502195796849</v>
          </cell>
          <cell r="AH671">
            <v>82257</v>
          </cell>
          <cell r="AJ671">
            <v>-52664.21</v>
          </cell>
          <cell r="AL671">
            <v>15</v>
          </cell>
          <cell r="AN671">
            <v>7899.6315000000004</v>
          </cell>
          <cell r="AP671">
            <v>897713.83150000009</v>
          </cell>
        </row>
        <row r="672">
          <cell r="A672" t="str">
            <v>39603Oregon</v>
          </cell>
          <cell r="B672" t="str">
            <v>Oregon</v>
          </cell>
          <cell r="C672" t="str">
            <v>Oregon</v>
          </cell>
          <cell r="D672">
            <v>396.03</v>
          </cell>
          <cell r="E672">
            <v>396.03</v>
          </cell>
          <cell r="F672" t="str">
            <v>Light Power Operated Equipment</v>
          </cell>
          <cell r="H672">
            <v>7861988.6600000001</v>
          </cell>
          <cell r="J672">
            <v>-945439.93000000017</v>
          </cell>
          <cell r="L672">
            <v>6916548.7300000004</v>
          </cell>
          <cell r="N672">
            <v>-751248.93</v>
          </cell>
          <cell r="P672">
            <v>6165299.8000000007</v>
          </cell>
          <cell r="R672">
            <v>2395766</v>
          </cell>
          <cell r="T672">
            <v>9.7067622610240765</v>
          </cell>
          <cell r="V672">
            <v>717259</v>
          </cell>
          <cell r="X672">
            <v>-945439.93000000017</v>
          </cell>
          <cell r="Z672">
            <v>15</v>
          </cell>
          <cell r="AB672">
            <v>141815.98950000003</v>
          </cell>
          <cell r="AD672">
            <v>2309401.0595</v>
          </cell>
          <cell r="AF672">
            <v>9.7067622610240765</v>
          </cell>
          <cell r="AH672">
            <v>634912</v>
          </cell>
          <cell r="AJ672">
            <v>-751248.93</v>
          </cell>
          <cell r="AL672">
            <v>15</v>
          </cell>
          <cell r="AN672">
            <v>112687.33950000002</v>
          </cell>
          <cell r="AP672">
            <v>2305751.469</v>
          </cell>
        </row>
        <row r="673">
          <cell r="A673" t="str">
            <v>39607Oregon</v>
          </cell>
          <cell r="B673" t="str">
            <v>Oregon</v>
          </cell>
          <cell r="C673" t="str">
            <v>Oregon</v>
          </cell>
          <cell r="D673">
            <v>396.07</v>
          </cell>
          <cell r="E673">
            <v>396.07</v>
          </cell>
          <cell r="F673" t="str">
            <v>Heavy Power Operated Equipment</v>
          </cell>
          <cell r="H673">
            <v>28086567.010000002</v>
          </cell>
          <cell r="J673">
            <v>-1485781</v>
          </cell>
          <cell r="L673">
            <v>26600786.010000002</v>
          </cell>
          <cell r="N673">
            <v>-1533782.3699999999</v>
          </cell>
          <cell r="P673">
            <v>25067003.640000001</v>
          </cell>
          <cell r="R673">
            <v>7000292</v>
          </cell>
          <cell r="T673">
            <v>5.3912563839152963</v>
          </cell>
          <cell r="V673">
            <v>1474168</v>
          </cell>
          <cell r="X673">
            <v>-1485781</v>
          </cell>
          <cell r="Z673">
            <v>20</v>
          </cell>
          <cell r="AB673">
            <v>297156.2</v>
          </cell>
          <cell r="AD673">
            <v>7285835.2000000002</v>
          </cell>
          <cell r="AF673">
            <v>5.3912563839152963</v>
          </cell>
          <cell r="AH673">
            <v>1392772</v>
          </cell>
          <cell r="AJ673">
            <v>-1533782.3699999999</v>
          </cell>
          <cell r="AL673">
            <v>20</v>
          </cell>
          <cell r="AN673">
            <v>306756.47399999999</v>
          </cell>
          <cell r="AP673">
            <v>7451581.3039999995</v>
          </cell>
        </row>
        <row r="674">
          <cell r="F674" t="str">
            <v>TOTAL OREGON - GENERAL</v>
          </cell>
          <cell r="H674">
            <v>134886354.88</v>
          </cell>
          <cell r="J674">
            <v>-4413231.24</v>
          </cell>
          <cell r="L674">
            <v>130473123.64</v>
          </cell>
          <cell r="N674">
            <v>-4309125.1099999994</v>
          </cell>
          <cell r="P674">
            <v>126163998.53000002</v>
          </cell>
          <cell r="R674">
            <v>33455944</v>
          </cell>
          <cell r="V674">
            <v>5255818</v>
          </cell>
          <cell r="X674">
            <v>-4413231.24</v>
          </cell>
          <cell r="AB674">
            <v>535234.26650000014</v>
          </cell>
          <cell r="AD674">
            <v>34833765.026500002</v>
          </cell>
          <cell r="AH674">
            <v>4984447</v>
          </cell>
          <cell r="AJ674">
            <v>-4309125.1099999994</v>
          </cell>
          <cell r="AN674">
            <v>518149.163</v>
          </cell>
          <cell r="AP674">
            <v>36027236.079500005</v>
          </cell>
        </row>
        <row r="676">
          <cell r="F676" t="str">
            <v>AZ, CO, MT, ETC. - GENERAL</v>
          </cell>
        </row>
        <row r="677">
          <cell r="A677" t="str">
            <v>39000AZCOMT</v>
          </cell>
          <cell r="B677" t="str">
            <v>AZCOMT</v>
          </cell>
          <cell r="C677" t="str">
            <v>AZCOMT</v>
          </cell>
          <cell r="D677">
            <v>390</v>
          </cell>
          <cell r="E677">
            <v>390</v>
          </cell>
          <cell r="F677" t="str">
            <v>Structures and Improvements</v>
          </cell>
          <cell r="H677">
            <v>383797.68</v>
          </cell>
          <cell r="J677">
            <v>-4734.58</v>
          </cell>
          <cell r="L677">
            <v>379063.1</v>
          </cell>
          <cell r="N677">
            <v>-4972.09</v>
          </cell>
          <cell r="P677">
            <v>374091.00999999995</v>
          </cell>
          <cell r="R677">
            <v>195161</v>
          </cell>
          <cell r="T677">
            <v>2.2128641370603295</v>
          </cell>
          <cell r="V677">
            <v>8441</v>
          </cell>
          <cell r="X677">
            <v>-4734.58</v>
          </cell>
          <cell r="Z677">
            <v>0</v>
          </cell>
          <cell r="AB677">
            <v>0</v>
          </cell>
          <cell r="AD677">
            <v>198867.42</v>
          </cell>
          <cell r="AF677">
            <v>2.2128641370603295</v>
          </cell>
          <cell r="AH677">
            <v>8333</v>
          </cell>
          <cell r="AJ677">
            <v>-4972.09</v>
          </cell>
          <cell r="AL677">
            <v>0</v>
          </cell>
          <cell r="AN677">
            <v>0</v>
          </cell>
          <cell r="AP677">
            <v>202228.33000000002</v>
          </cell>
        </row>
        <row r="678">
          <cell r="A678" t="str">
            <v>39201AZCOMT</v>
          </cell>
          <cell r="B678" t="str">
            <v>AZCOMT</v>
          </cell>
          <cell r="C678" t="str">
            <v>AZCOMT</v>
          </cell>
          <cell r="D678">
            <v>392.01</v>
          </cell>
          <cell r="E678">
            <v>392.01</v>
          </cell>
          <cell r="F678" t="str">
            <v>Transportation Equipment - Light Trucks and Vans</v>
          </cell>
          <cell r="H678">
            <v>581852</v>
          </cell>
          <cell r="J678">
            <v>-77548.089999999982</v>
          </cell>
          <cell r="L678">
            <v>504303.91000000003</v>
          </cell>
          <cell r="N678">
            <v>-45117.910000000011</v>
          </cell>
          <cell r="P678">
            <v>459186</v>
          </cell>
          <cell r="R678">
            <v>253279</v>
          </cell>
          <cell r="T678">
            <v>7.6251295584541134</v>
          </cell>
          <cell r="V678">
            <v>41410</v>
          </cell>
          <cell r="X678">
            <v>-77548.089999999982</v>
          </cell>
          <cell r="Z678">
            <v>0</v>
          </cell>
          <cell r="AB678">
            <v>0</v>
          </cell>
          <cell r="AD678">
            <v>217140.91000000003</v>
          </cell>
          <cell r="AF678">
            <v>7.6251295584541134</v>
          </cell>
          <cell r="AH678">
            <v>36734</v>
          </cell>
          <cell r="AJ678">
            <v>-45117.910000000011</v>
          </cell>
          <cell r="AL678">
            <v>0</v>
          </cell>
          <cell r="AN678">
            <v>0</v>
          </cell>
          <cell r="AP678">
            <v>208757.00000000003</v>
          </cell>
        </row>
        <row r="679">
          <cell r="A679" t="str">
            <v>39205AZCOMT</v>
          </cell>
          <cell r="B679" t="str">
            <v>AZCOMT</v>
          </cell>
          <cell r="C679" t="str">
            <v>AZCOMT</v>
          </cell>
          <cell r="D679">
            <v>392.05</v>
          </cell>
          <cell r="E679">
            <v>392.05</v>
          </cell>
          <cell r="F679" t="str">
            <v>Transportation Equipment - Medium Trucks</v>
          </cell>
          <cell r="H679">
            <v>292979.93</v>
          </cell>
          <cell r="J679">
            <v>-19850.62</v>
          </cell>
          <cell r="L679">
            <v>273129.31</v>
          </cell>
          <cell r="N679">
            <v>-17779.900000000001</v>
          </cell>
          <cell r="P679">
            <v>255349.41</v>
          </cell>
          <cell r="R679">
            <v>137848</v>
          </cell>
          <cell r="T679">
            <v>5.0511041420662437</v>
          </cell>
          <cell r="V679">
            <v>14297</v>
          </cell>
          <cell r="X679">
            <v>-19850.62</v>
          </cell>
          <cell r="Z679">
            <v>15</v>
          </cell>
          <cell r="AB679">
            <v>2977.5929999999998</v>
          </cell>
          <cell r="AD679">
            <v>135271.973</v>
          </cell>
          <cell r="AF679">
            <v>5.0511041420662437</v>
          </cell>
          <cell r="AH679">
            <v>13347</v>
          </cell>
          <cell r="AJ679">
            <v>-17779.900000000001</v>
          </cell>
          <cell r="AL679">
            <v>15</v>
          </cell>
          <cell r="AN679">
            <v>2666.9850000000001</v>
          </cell>
          <cell r="AP679">
            <v>133506.05799999999</v>
          </cell>
        </row>
        <row r="680">
          <cell r="A680" t="str">
            <v>39209AZCOMT</v>
          </cell>
          <cell r="B680" t="str">
            <v>AZCOMT</v>
          </cell>
          <cell r="C680" t="str">
            <v>AZCOMT</v>
          </cell>
          <cell r="D680">
            <v>392.09</v>
          </cell>
          <cell r="E680">
            <v>392.09</v>
          </cell>
          <cell r="F680" t="str">
            <v>Transportation Equipment - Trailers</v>
          </cell>
          <cell r="H680">
            <v>8560.4599999999991</v>
          </cell>
          <cell r="J680">
            <v>-349.35999999999996</v>
          </cell>
          <cell r="L680">
            <v>8211.0999999999985</v>
          </cell>
          <cell r="N680">
            <v>-366.84</v>
          </cell>
          <cell r="P680">
            <v>7844.2599999999984</v>
          </cell>
          <cell r="R680">
            <v>5530</v>
          </cell>
          <cell r="T680">
            <v>2.4524502195796849</v>
          </cell>
          <cell r="V680">
            <v>206</v>
          </cell>
          <cell r="X680">
            <v>-349.35999999999996</v>
          </cell>
          <cell r="Z680">
            <v>0</v>
          </cell>
          <cell r="AB680">
            <v>0</v>
          </cell>
          <cell r="AD680">
            <v>5386.64</v>
          </cell>
          <cell r="AF680">
            <v>2.4524502195796849</v>
          </cell>
          <cell r="AH680">
            <v>197</v>
          </cell>
          <cell r="AJ680">
            <v>-366.84</v>
          </cell>
          <cell r="AL680">
            <v>0</v>
          </cell>
          <cell r="AN680">
            <v>0</v>
          </cell>
          <cell r="AP680">
            <v>5216.8</v>
          </cell>
        </row>
        <row r="681">
          <cell r="A681" t="str">
            <v>39607AZCOMT</v>
          </cell>
          <cell r="B681" t="str">
            <v>AZCOMT</v>
          </cell>
          <cell r="C681" t="str">
            <v>AZCOMT</v>
          </cell>
          <cell r="D681">
            <v>396.07</v>
          </cell>
          <cell r="E681">
            <v>396.07</v>
          </cell>
          <cell r="F681" t="str">
            <v>Heavy Power Operated Equipment</v>
          </cell>
          <cell r="H681">
            <v>2448697.64</v>
          </cell>
          <cell r="J681">
            <v>-99147.129999999961</v>
          </cell>
          <cell r="L681">
            <v>2349550.5100000002</v>
          </cell>
          <cell r="N681">
            <v>-99488.769999999975</v>
          </cell>
          <cell r="P681">
            <v>2250061.7400000002</v>
          </cell>
          <cell r="R681">
            <v>1492183</v>
          </cell>
          <cell r="T681">
            <v>5.3912563839152963</v>
          </cell>
          <cell r="V681">
            <v>129343</v>
          </cell>
          <cell r="X681">
            <v>-99147.129999999961</v>
          </cell>
          <cell r="Z681">
            <v>-5</v>
          </cell>
          <cell r="AB681">
            <v>-4957.3564999999981</v>
          </cell>
          <cell r="AD681">
            <v>1517421.5135000001</v>
          </cell>
          <cell r="AF681">
            <v>5.3912563839152963</v>
          </cell>
          <cell r="AH681">
            <v>123988</v>
          </cell>
          <cell r="AJ681">
            <v>-99488.769999999975</v>
          </cell>
          <cell r="AL681">
            <v>-5</v>
          </cell>
          <cell r="AN681">
            <v>-4974.4384999999984</v>
          </cell>
          <cell r="AP681">
            <v>1536946.3050000002</v>
          </cell>
        </row>
        <row r="682">
          <cell r="F682" t="str">
            <v>TOTAL AZ, CO, MT, ETC. - GENERAL</v>
          </cell>
          <cell r="H682">
            <v>3715887.71</v>
          </cell>
          <cell r="J682">
            <v>-201629.77999999994</v>
          </cell>
          <cell r="L682">
            <v>3514257.9300000006</v>
          </cell>
          <cell r="N682">
            <v>-167725.51</v>
          </cell>
          <cell r="P682">
            <v>3346532.42</v>
          </cell>
          <cell r="R682">
            <v>2084001</v>
          </cell>
          <cell r="V682">
            <v>193697</v>
          </cell>
          <cell r="X682">
            <v>-201629.77999999994</v>
          </cell>
          <cell r="AB682">
            <v>-1979.7634999999982</v>
          </cell>
          <cell r="AD682">
            <v>2074088.4565000003</v>
          </cell>
          <cell r="AH682">
            <v>182599</v>
          </cell>
          <cell r="AJ682">
            <v>-167725.51</v>
          </cell>
          <cell r="AN682">
            <v>-2307.4534999999983</v>
          </cell>
          <cell r="AP682">
            <v>2086654.4930000002</v>
          </cell>
        </row>
        <row r="684">
          <cell r="F684" t="str">
            <v>WASHINGTON - GENERAL</v>
          </cell>
        </row>
        <row r="685">
          <cell r="A685" t="str">
            <v>39000Washington</v>
          </cell>
          <cell r="B685" t="str">
            <v>Washington</v>
          </cell>
          <cell r="C685" t="str">
            <v>Washington</v>
          </cell>
          <cell r="D685">
            <v>390</v>
          </cell>
          <cell r="E685">
            <v>390</v>
          </cell>
          <cell r="F685" t="str">
            <v>Structures and Improvements</v>
          </cell>
          <cell r="H685">
            <v>11089628.369999999</v>
          </cell>
          <cell r="J685">
            <v>-56881.239999999991</v>
          </cell>
          <cell r="L685">
            <v>11032747.129999999</v>
          </cell>
          <cell r="N685">
            <v>-63129.399999999987</v>
          </cell>
          <cell r="P685">
            <v>10969617.729999999</v>
          </cell>
          <cell r="R685">
            <v>4877421</v>
          </cell>
          <cell r="T685">
            <v>2.2128641370603295</v>
          </cell>
          <cell r="V685">
            <v>244769</v>
          </cell>
          <cell r="X685">
            <v>-56881.239999999991</v>
          </cell>
          <cell r="Z685">
            <v>-10</v>
          </cell>
          <cell r="AB685">
            <v>-5688.1239999999989</v>
          </cell>
          <cell r="AD685">
            <v>5059620.6359999999</v>
          </cell>
          <cell r="AF685">
            <v>2.2128641370603295</v>
          </cell>
          <cell r="AH685">
            <v>243441</v>
          </cell>
          <cell r="AJ685">
            <v>-63129.399999999987</v>
          </cell>
          <cell r="AL685">
            <v>-10</v>
          </cell>
          <cell r="AN685">
            <v>-6312.9399999999987</v>
          </cell>
          <cell r="AP685">
            <v>5233619.2959999992</v>
          </cell>
        </row>
        <row r="686">
          <cell r="A686" t="str">
            <v>39201Washington</v>
          </cell>
          <cell r="B686" t="str">
            <v>Washington</v>
          </cell>
          <cell r="C686" t="str">
            <v>Washington</v>
          </cell>
          <cell r="D686">
            <v>392.01</v>
          </cell>
          <cell r="E686">
            <v>392.01</v>
          </cell>
          <cell r="F686" t="str">
            <v>Transportation Equipment - Light Trucks and Vans</v>
          </cell>
          <cell r="H686">
            <v>2377341.77</v>
          </cell>
          <cell r="J686">
            <v>-155204.28</v>
          </cell>
          <cell r="L686">
            <v>2222137.4900000002</v>
          </cell>
          <cell r="N686">
            <v>-162485.31</v>
          </cell>
          <cell r="P686">
            <v>2059652.1800000002</v>
          </cell>
          <cell r="R686">
            <v>979759</v>
          </cell>
          <cell r="T686">
            <v>7.6251295584541134</v>
          </cell>
          <cell r="V686">
            <v>175358</v>
          </cell>
          <cell r="X686">
            <v>-155204.28</v>
          </cell>
          <cell r="Z686">
            <v>10</v>
          </cell>
          <cell r="AB686">
            <v>15520.428</v>
          </cell>
          <cell r="AD686">
            <v>1015433.1479999999</v>
          </cell>
          <cell r="AF686">
            <v>7.6251295584541134</v>
          </cell>
          <cell r="AH686">
            <v>163246</v>
          </cell>
          <cell r="AJ686">
            <v>-162485.31</v>
          </cell>
          <cell r="AL686">
            <v>10</v>
          </cell>
          <cell r="AN686">
            <v>16248.531000000001</v>
          </cell>
          <cell r="AP686">
            <v>1032442.3689999999</v>
          </cell>
        </row>
        <row r="687">
          <cell r="A687" t="str">
            <v>39205Washington</v>
          </cell>
          <cell r="B687" t="str">
            <v>Washington</v>
          </cell>
          <cell r="C687" t="str">
            <v>Washington</v>
          </cell>
          <cell r="D687">
            <v>392.05</v>
          </cell>
          <cell r="E687">
            <v>392.05</v>
          </cell>
          <cell r="F687" t="str">
            <v>Transportation Equipment - Medium Trucks</v>
          </cell>
          <cell r="H687">
            <v>4398208.25</v>
          </cell>
          <cell r="J687">
            <v>-158166.91</v>
          </cell>
          <cell r="L687">
            <v>4240041.34</v>
          </cell>
          <cell r="N687">
            <v>-172419.49000000002</v>
          </cell>
          <cell r="P687">
            <v>4067621.8499999996</v>
          </cell>
          <cell r="R687">
            <v>1544889</v>
          </cell>
          <cell r="T687">
            <v>5.0511041420662437</v>
          </cell>
          <cell r="V687">
            <v>218163</v>
          </cell>
          <cell r="X687">
            <v>-158166.91</v>
          </cell>
          <cell r="Z687">
            <v>10</v>
          </cell>
          <cell r="AB687">
            <v>15816.691000000001</v>
          </cell>
          <cell r="AD687">
            <v>1620701.7810000002</v>
          </cell>
          <cell r="AF687">
            <v>5.0511041420662437</v>
          </cell>
          <cell r="AH687">
            <v>209814</v>
          </cell>
          <cell r="AJ687">
            <v>-172419.49000000002</v>
          </cell>
          <cell r="AL687">
            <v>10</v>
          </cell>
          <cell r="AN687">
            <v>17241.949000000001</v>
          </cell>
          <cell r="AP687">
            <v>1675338.2400000002</v>
          </cell>
        </row>
        <row r="688">
          <cell r="A688" t="str">
            <v>39209Washington</v>
          </cell>
          <cell r="B688" t="str">
            <v>Washington</v>
          </cell>
          <cell r="C688" t="str">
            <v>Washington</v>
          </cell>
          <cell r="D688">
            <v>392.09</v>
          </cell>
          <cell r="E688">
            <v>392.09</v>
          </cell>
          <cell r="F688" t="str">
            <v>Transportation Equipment - Trailers</v>
          </cell>
          <cell r="H688">
            <v>793736.04</v>
          </cell>
          <cell r="J688">
            <v>-11985.199999999999</v>
          </cell>
          <cell r="L688">
            <v>781750.84000000008</v>
          </cell>
          <cell r="N688">
            <v>-12531.179999999997</v>
          </cell>
          <cell r="P688">
            <v>769219.66</v>
          </cell>
          <cell r="R688">
            <v>194486</v>
          </cell>
          <cell r="T688">
            <v>2.4524502195796849</v>
          </cell>
          <cell r="V688">
            <v>19319</v>
          </cell>
          <cell r="X688">
            <v>-11985.199999999999</v>
          </cell>
          <cell r="Z688">
            <v>15</v>
          </cell>
          <cell r="AB688">
            <v>1797.7799999999997</v>
          </cell>
          <cell r="AD688">
            <v>203617.58</v>
          </cell>
          <cell r="AF688">
            <v>2.4524502195796849</v>
          </cell>
          <cell r="AH688">
            <v>19018</v>
          </cell>
          <cell r="AJ688">
            <v>-12531.179999999997</v>
          </cell>
          <cell r="AL688">
            <v>15</v>
          </cell>
          <cell r="AN688">
            <v>1879.6769999999995</v>
          </cell>
          <cell r="AP688">
            <v>211984.07699999999</v>
          </cell>
        </row>
        <row r="689">
          <cell r="A689" t="str">
            <v>39603Washington</v>
          </cell>
          <cell r="B689" t="str">
            <v>Washington</v>
          </cell>
          <cell r="C689" t="str">
            <v>Washington</v>
          </cell>
          <cell r="D689">
            <v>396.03</v>
          </cell>
          <cell r="E689">
            <v>396.03</v>
          </cell>
          <cell r="F689" t="str">
            <v>Light Power Operated Equipment</v>
          </cell>
          <cell r="H689">
            <v>1921979.46</v>
          </cell>
          <cell r="J689">
            <v>-278363.49</v>
          </cell>
          <cell r="L689">
            <v>1643615.97</v>
          </cell>
          <cell r="N689">
            <v>-214536.59</v>
          </cell>
          <cell r="P689">
            <v>1429079.38</v>
          </cell>
          <cell r="R689">
            <v>815530</v>
          </cell>
          <cell r="T689">
            <v>9.7067622610240765</v>
          </cell>
          <cell r="V689">
            <v>173052</v>
          </cell>
          <cell r="X689">
            <v>-278363.49</v>
          </cell>
          <cell r="Z689">
            <v>10</v>
          </cell>
          <cell r="AB689">
            <v>27836.348999999998</v>
          </cell>
          <cell r="AD689">
            <v>738054.85900000005</v>
          </cell>
          <cell r="AF689">
            <v>9.7067622610240765</v>
          </cell>
          <cell r="AH689">
            <v>149130</v>
          </cell>
          <cell r="AJ689">
            <v>-214536.59</v>
          </cell>
          <cell r="AL689">
            <v>10</v>
          </cell>
          <cell r="AN689">
            <v>21453.659</v>
          </cell>
          <cell r="AP689">
            <v>694101.92800000007</v>
          </cell>
        </row>
        <row r="690">
          <cell r="A690" t="str">
            <v>39607Washington</v>
          </cell>
          <cell r="B690" t="str">
            <v>Washington</v>
          </cell>
          <cell r="C690" t="str">
            <v>Washington</v>
          </cell>
          <cell r="D690">
            <v>396.07</v>
          </cell>
          <cell r="E690">
            <v>396.07</v>
          </cell>
          <cell r="F690" t="str">
            <v>Heavy Power Operated Equipment</v>
          </cell>
          <cell r="H690">
            <v>6701182.7199999997</v>
          </cell>
          <cell r="J690">
            <v>-452333.99000000005</v>
          </cell>
          <cell r="L690">
            <v>6248848.7299999995</v>
          </cell>
          <cell r="N690">
            <v>-458893.79999999993</v>
          </cell>
          <cell r="P690">
            <v>5789954.9299999997</v>
          </cell>
          <cell r="R690">
            <v>2315048</v>
          </cell>
          <cell r="T690">
            <v>5.3912563839152963</v>
          </cell>
          <cell r="V690">
            <v>349085</v>
          </cell>
          <cell r="X690">
            <v>-452333.99000000005</v>
          </cell>
          <cell r="Z690">
            <v>15</v>
          </cell>
          <cell r="AB690">
            <v>67850.098500000007</v>
          </cell>
          <cell r="AD690">
            <v>2279649.1084999996</v>
          </cell>
          <cell r="AF690">
            <v>5.3912563839152963</v>
          </cell>
          <cell r="AH690">
            <v>324521</v>
          </cell>
          <cell r="AJ690">
            <v>-458893.79999999993</v>
          </cell>
          <cell r="AL690">
            <v>15</v>
          </cell>
          <cell r="AN690">
            <v>68834.069999999992</v>
          </cell>
          <cell r="AP690">
            <v>2214110.3784999996</v>
          </cell>
        </row>
        <row r="691">
          <cell r="F691" t="str">
            <v>TOTAL WASHINGTON - GENERAL</v>
          </cell>
          <cell r="H691">
            <v>27282076.609999999</v>
          </cell>
          <cell r="J691">
            <v>-1112935.1100000001</v>
          </cell>
          <cell r="L691">
            <v>26169141.5</v>
          </cell>
          <cell r="N691">
            <v>-1083995.77</v>
          </cell>
          <cell r="P691">
            <v>25085145.729999997</v>
          </cell>
          <cell r="R691">
            <v>10727133</v>
          </cell>
          <cell r="V691">
            <v>1179746</v>
          </cell>
          <cell r="X691">
            <v>-1112935.1100000001</v>
          </cell>
          <cell r="AB691">
            <v>123133.2225</v>
          </cell>
          <cell r="AD691">
            <v>10917077.112500001</v>
          </cell>
          <cell r="AH691">
            <v>1109170</v>
          </cell>
          <cell r="AJ691">
            <v>-1083995.77</v>
          </cell>
          <cell r="AN691">
            <v>119344.946</v>
          </cell>
          <cell r="AP691">
            <v>11061596.288499998</v>
          </cell>
        </row>
        <row r="693">
          <cell r="F693" t="str">
            <v>IDAHO - GENERAL</v>
          </cell>
        </row>
        <row r="694">
          <cell r="A694" t="str">
            <v>38920Idaho</v>
          </cell>
          <cell r="B694" t="str">
            <v>Idaho</v>
          </cell>
          <cell r="C694" t="str">
            <v>Idaho</v>
          </cell>
          <cell r="D694">
            <v>389.2</v>
          </cell>
          <cell r="E694">
            <v>389.2</v>
          </cell>
          <cell r="F694" t="str">
            <v>Land Rights</v>
          </cell>
          <cell r="H694">
            <v>4867.6400000000003</v>
          </cell>
          <cell r="J694">
            <v>-65.39</v>
          </cell>
          <cell r="L694">
            <v>4802.25</v>
          </cell>
          <cell r="N694">
            <v>-69.28</v>
          </cell>
          <cell r="P694">
            <v>4732.97</v>
          </cell>
          <cell r="R694">
            <v>2769</v>
          </cell>
          <cell r="T694">
            <v>2.0102909319401174</v>
          </cell>
          <cell r="V694">
            <v>97</v>
          </cell>
          <cell r="X694">
            <v>-65.39</v>
          </cell>
          <cell r="Z694">
            <v>0</v>
          </cell>
          <cell r="AB694">
            <v>0</v>
          </cell>
          <cell r="AD694">
            <v>2800.61</v>
          </cell>
          <cell r="AF694">
            <v>2.0102909319401174</v>
          </cell>
          <cell r="AH694">
            <v>96</v>
          </cell>
          <cell r="AJ694">
            <v>-69.28</v>
          </cell>
          <cell r="AL694">
            <v>0</v>
          </cell>
          <cell r="AN694">
            <v>0</v>
          </cell>
          <cell r="AP694">
            <v>2827.33</v>
          </cell>
        </row>
        <row r="695">
          <cell r="A695" t="str">
            <v>39000Idaho</v>
          </cell>
          <cell r="B695" t="str">
            <v>Idaho</v>
          </cell>
          <cell r="C695" t="str">
            <v>Idaho</v>
          </cell>
          <cell r="D695">
            <v>390</v>
          </cell>
          <cell r="E695">
            <v>390</v>
          </cell>
          <cell r="F695" t="str">
            <v>Structures and Improvements</v>
          </cell>
          <cell r="H695">
            <v>12179348.140000001</v>
          </cell>
          <cell r="J695">
            <v>-58870.530000000006</v>
          </cell>
          <cell r="L695">
            <v>12120477.610000001</v>
          </cell>
          <cell r="N695">
            <v>-62892.55000000001</v>
          </cell>
          <cell r="P695">
            <v>12057585.060000001</v>
          </cell>
          <cell r="R695">
            <v>4453282</v>
          </cell>
          <cell r="T695">
            <v>2.2128641370603295</v>
          </cell>
          <cell r="V695">
            <v>268861</v>
          </cell>
          <cell r="X695">
            <v>-58870.530000000006</v>
          </cell>
          <cell r="Z695">
            <v>-5</v>
          </cell>
          <cell r="AB695">
            <v>-2943.5265000000004</v>
          </cell>
          <cell r="AD695">
            <v>4660328.9435000001</v>
          </cell>
          <cell r="AF695">
            <v>2.2128641370603295</v>
          </cell>
          <cell r="AH695">
            <v>267514</v>
          </cell>
          <cell r="AJ695">
            <v>-62892.55000000001</v>
          </cell>
          <cell r="AL695">
            <v>-5</v>
          </cell>
          <cell r="AN695">
            <v>-3144.6275000000005</v>
          </cell>
          <cell r="AP695">
            <v>4861805.7659999998</v>
          </cell>
        </row>
        <row r="696">
          <cell r="A696" t="str">
            <v>39201Idaho</v>
          </cell>
          <cell r="B696" t="str">
            <v>Idaho</v>
          </cell>
          <cell r="C696" t="str">
            <v>Idaho</v>
          </cell>
          <cell r="D696">
            <v>392.01</v>
          </cell>
          <cell r="E696">
            <v>392.01</v>
          </cell>
          <cell r="F696" t="str">
            <v>Transportation Equipment - Light Trucks and Vans</v>
          </cell>
          <cell r="H696">
            <v>2498605.52</v>
          </cell>
          <cell r="J696">
            <v>-246840.4</v>
          </cell>
          <cell r="L696">
            <v>2251765.12</v>
          </cell>
          <cell r="N696">
            <v>-244251.38999999998</v>
          </cell>
          <cell r="P696">
            <v>2007513.7300000002</v>
          </cell>
          <cell r="R696">
            <v>1149671</v>
          </cell>
          <cell r="T696">
            <v>7.6251295584541134</v>
          </cell>
          <cell r="V696">
            <v>181111</v>
          </cell>
          <cell r="X696">
            <v>-246840.4</v>
          </cell>
          <cell r="Z696">
            <v>10</v>
          </cell>
          <cell r="AB696">
            <v>24684.04</v>
          </cell>
          <cell r="AD696">
            <v>1108625.6400000001</v>
          </cell>
          <cell r="AF696">
            <v>7.6251295584541134</v>
          </cell>
          <cell r="AH696">
            <v>162388</v>
          </cell>
          <cell r="AJ696">
            <v>-244251.38999999998</v>
          </cell>
          <cell r="AL696">
            <v>10</v>
          </cell>
          <cell r="AN696">
            <v>24425.138999999999</v>
          </cell>
          <cell r="AP696">
            <v>1051187.3890000002</v>
          </cell>
        </row>
        <row r="697">
          <cell r="A697" t="str">
            <v>39205Idaho</v>
          </cell>
          <cell r="B697" t="str">
            <v>Idaho</v>
          </cell>
          <cell r="C697" t="str">
            <v>Idaho</v>
          </cell>
          <cell r="D697">
            <v>392.05</v>
          </cell>
          <cell r="E697">
            <v>392.05</v>
          </cell>
          <cell r="F697" t="str">
            <v>Transportation Equipment - Medium Trucks</v>
          </cell>
          <cell r="H697">
            <v>2964209.9</v>
          </cell>
          <cell r="J697">
            <v>-179989.36</v>
          </cell>
          <cell r="L697">
            <v>2784220.54</v>
          </cell>
          <cell r="N697">
            <v>-186895.84999999998</v>
          </cell>
          <cell r="P697">
            <v>2597324.69</v>
          </cell>
          <cell r="R697">
            <v>1054982</v>
          </cell>
          <cell r="T697">
            <v>5.0511041420662437</v>
          </cell>
          <cell r="V697">
            <v>145180</v>
          </cell>
          <cell r="X697">
            <v>-179989.36</v>
          </cell>
          <cell r="Z697">
            <v>15</v>
          </cell>
          <cell r="AB697">
            <v>26998.403999999999</v>
          </cell>
          <cell r="AD697">
            <v>1047171.044</v>
          </cell>
          <cell r="AF697">
            <v>5.0511041420662437</v>
          </cell>
          <cell r="AH697">
            <v>135914</v>
          </cell>
          <cell r="AJ697">
            <v>-186895.84999999998</v>
          </cell>
          <cell r="AL697">
            <v>15</v>
          </cell>
          <cell r="AN697">
            <v>28034.377499999995</v>
          </cell>
          <cell r="AP697">
            <v>1024223.5715</v>
          </cell>
        </row>
        <row r="698">
          <cell r="A698" t="str">
            <v>39209Idaho</v>
          </cell>
          <cell r="B698" t="str">
            <v>Idaho</v>
          </cell>
          <cell r="C698" t="str">
            <v>Idaho</v>
          </cell>
          <cell r="D698">
            <v>392.09</v>
          </cell>
          <cell r="E698">
            <v>392.09</v>
          </cell>
          <cell r="F698" t="str">
            <v>Transportation Equipment - Trailers</v>
          </cell>
          <cell r="H698">
            <v>978960.98</v>
          </cell>
          <cell r="J698">
            <v>-17679.900000000001</v>
          </cell>
          <cell r="L698">
            <v>961281.08</v>
          </cell>
          <cell r="N698">
            <v>-17985.990000000002</v>
          </cell>
          <cell r="P698">
            <v>943295.09</v>
          </cell>
          <cell r="R698">
            <v>256781</v>
          </cell>
          <cell r="T698">
            <v>2.4524502195796849</v>
          </cell>
          <cell r="V698">
            <v>23792</v>
          </cell>
          <cell r="X698">
            <v>-17679.900000000001</v>
          </cell>
          <cell r="Z698">
            <v>10</v>
          </cell>
          <cell r="AB698">
            <v>1767.99</v>
          </cell>
          <cell r="AD698">
            <v>264661.08999999997</v>
          </cell>
          <cell r="AF698">
            <v>2.4524502195796849</v>
          </cell>
          <cell r="AH698">
            <v>23354</v>
          </cell>
          <cell r="AJ698">
            <v>-17985.990000000002</v>
          </cell>
          <cell r="AL698">
            <v>10</v>
          </cell>
          <cell r="AN698">
            <v>1798.5990000000002</v>
          </cell>
          <cell r="AP698">
            <v>271827.69899999996</v>
          </cell>
        </row>
        <row r="699">
          <cell r="A699" t="str">
            <v>39603Idaho</v>
          </cell>
          <cell r="B699" t="str">
            <v>Idaho</v>
          </cell>
          <cell r="C699" t="str">
            <v>Idaho</v>
          </cell>
          <cell r="D699">
            <v>396.03</v>
          </cell>
          <cell r="E699">
            <v>396.03</v>
          </cell>
          <cell r="F699" t="str">
            <v>Light Power Operated Equipment</v>
          </cell>
          <cell r="H699">
            <v>2094379.23</v>
          </cell>
          <cell r="J699">
            <v>-273504.86</v>
          </cell>
          <cell r="L699">
            <v>1820874.37</v>
          </cell>
          <cell r="N699">
            <v>-186868.27</v>
          </cell>
          <cell r="P699">
            <v>1634006.1</v>
          </cell>
          <cell r="R699">
            <v>657093</v>
          </cell>
          <cell r="T699">
            <v>9.7067622610240765</v>
          </cell>
          <cell r="V699">
            <v>190022</v>
          </cell>
          <cell r="X699">
            <v>-273504.86</v>
          </cell>
          <cell r="Z699">
            <v>10</v>
          </cell>
          <cell r="AB699">
            <v>27350.485999999997</v>
          </cell>
          <cell r="AD699">
            <v>600960.62600000005</v>
          </cell>
          <cell r="AF699">
            <v>9.7067622610240765</v>
          </cell>
          <cell r="AH699">
            <v>167679</v>
          </cell>
          <cell r="AJ699">
            <v>-186868.27</v>
          </cell>
          <cell r="AL699">
            <v>10</v>
          </cell>
          <cell r="AN699">
            <v>18686.827000000001</v>
          </cell>
          <cell r="AP699">
            <v>600458.18300000008</v>
          </cell>
        </row>
        <row r="700">
          <cell r="A700" t="str">
            <v>39607Idaho</v>
          </cell>
          <cell r="B700" t="str">
            <v>Idaho</v>
          </cell>
          <cell r="C700" t="str">
            <v>Idaho</v>
          </cell>
          <cell r="D700">
            <v>396.07</v>
          </cell>
          <cell r="E700">
            <v>396.07</v>
          </cell>
          <cell r="F700" t="str">
            <v>Heavy Power Operated Equipment</v>
          </cell>
          <cell r="H700">
            <v>6986609.9100000001</v>
          </cell>
          <cell r="J700">
            <v>-298968.79000000004</v>
          </cell>
          <cell r="L700">
            <v>6687641.1200000001</v>
          </cell>
          <cell r="N700">
            <v>-307076.76999999996</v>
          </cell>
          <cell r="P700">
            <v>6380564.3500000006</v>
          </cell>
          <cell r="R700">
            <v>1381675</v>
          </cell>
          <cell r="T700">
            <v>5.3912563839152963</v>
          </cell>
          <cell r="V700">
            <v>368607</v>
          </cell>
          <cell r="X700">
            <v>-298968.79000000004</v>
          </cell>
          <cell r="Z700">
            <v>25</v>
          </cell>
          <cell r="AB700">
            <v>74742.197500000009</v>
          </cell>
          <cell r="AD700">
            <v>1526055.4075</v>
          </cell>
          <cell r="AF700">
            <v>5.3912563839152963</v>
          </cell>
          <cell r="AH700">
            <v>352270</v>
          </cell>
          <cell r="AJ700">
            <v>-307076.76999999996</v>
          </cell>
          <cell r="AL700">
            <v>25</v>
          </cell>
          <cell r="AN700">
            <v>76769.19249999999</v>
          </cell>
          <cell r="AP700">
            <v>1648017.8299999998</v>
          </cell>
        </row>
        <row r="701">
          <cell r="A701" t="str">
            <v>0Idaho</v>
          </cell>
          <cell r="B701" t="str">
            <v>Idaho</v>
          </cell>
          <cell r="C701" t="str">
            <v>Idaho</v>
          </cell>
          <cell r="F701" t="str">
            <v>TOTAL IDAHO - GENERAL</v>
          </cell>
          <cell r="H701">
            <v>27706981.32</v>
          </cell>
          <cell r="J701">
            <v>-1075919.23</v>
          </cell>
          <cell r="L701">
            <v>26631062.09</v>
          </cell>
          <cell r="N701">
            <v>-1006040.0999999999</v>
          </cell>
          <cell r="P701">
            <v>25625021.990000006</v>
          </cell>
          <cell r="R701">
            <v>8956253</v>
          </cell>
          <cell r="V701">
            <v>1177670</v>
          </cell>
          <cell r="X701">
            <v>-1075919.23</v>
          </cell>
          <cell r="AB701">
            <v>152599.59100000001</v>
          </cell>
          <cell r="AD701">
            <v>9210603.3610000014</v>
          </cell>
          <cell r="AH701">
            <v>1109215</v>
          </cell>
          <cell r="AJ701">
            <v>-1006040.0999999999</v>
          </cell>
          <cell r="AN701">
            <v>146569.50750000001</v>
          </cell>
          <cell r="AP701">
            <v>9460347.7685000002</v>
          </cell>
        </row>
        <row r="703">
          <cell r="F703" t="str">
            <v>WYOMING - GENERAL</v>
          </cell>
        </row>
        <row r="704">
          <cell r="A704" t="str">
            <v>38920Wyoming</v>
          </cell>
          <cell r="B704" t="str">
            <v>Wyoming</v>
          </cell>
          <cell r="C704" t="str">
            <v>Wyoming</v>
          </cell>
          <cell r="D704">
            <v>389.2</v>
          </cell>
          <cell r="E704">
            <v>389.2</v>
          </cell>
          <cell r="F704" t="str">
            <v>Land Rights</v>
          </cell>
          <cell r="H704">
            <v>74341.83</v>
          </cell>
          <cell r="J704">
            <v>0</v>
          </cell>
          <cell r="L704">
            <v>74341.83</v>
          </cell>
          <cell r="N704">
            <v>0</v>
          </cell>
          <cell r="P704">
            <v>74341.83</v>
          </cell>
          <cell r="R704">
            <v>7286</v>
          </cell>
          <cell r="T704">
            <v>2.0102909319401174</v>
          </cell>
          <cell r="V704">
            <v>1494</v>
          </cell>
          <cell r="X704">
            <v>0</v>
          </cell>
          <cell r="Z704">
            <v>0</v>
          </cell>
          <cell r="AB704">
            <v>0</v>
          </cell>
          <cell r="AD704">
            <v>8780</v>
          </cell>
          <cell r="AF704">
            <v>2.0102909319401174</v>
          </cell>
          <cell r="AH704">
            <v>1494</v>
          </cell>
          <cell r="AJ704">
            <v>0</v>
          </cell>
          <cell r="AL704">
            <v>0</v>
          </cell>
          <cell r="AN704">
            <v>0</v>
          </cell>
          <cell r="AP704">
            <v>10274</v>
          </cell>
        </row>
        <row r="705">
          <cell r="A705" t="str">
            <v>39000Wyoming</v>
          </cell>
          <cell r="B705" t="str">
            <v>Wyoming</v>
          </cell>
          <cell r="C705" t="str">
            <v>Wyoming</v>
          </cell>
          <cell r="D705">
            <v>390</v>
          </cell>
          <cell r="E705">
            <v>390</v>
          </cell>
          <cell r="F705" t="str">
            <v>Structures and Improvements</v>
          </cell>
          <cell r="H705">
            <v>8859170.7200000007</v>
          </cell>
          <cell r="J705">
            <v>-62954.92</v>
          </cell>
          <cell r="L705">
            <v>8796215.8000000007</v>
          </cell>
          <cell r="N705">
            <v>-67649.14999999998</v>
          </cell>
          <cell r="P705">
            <v>8728566.6500000004</v>
          </cell>
          <cell r="R705">
            <v>2566729</v>
          </cell>
          <cell r="T705">
            <v>2.2128641370603295</v>
          </cell>
          <cell r="V705">
            <v>195345</v>
          </cell>
          <cell r="X705">
            <v>-62954.92</v>
          </cell>
          <cell r="Z705">
            <v>-15</v>
          </cell>
          <cell r="AB705">
            <v>-9443.2379999999994</v>
          </cell>
          <cell r="AD705">
            <v>2689675.8420000002</v>
          </cell>
          <cell r="AF705">
            <v>2.2128641370603295</v>
          </cell>
          <cell r="AH705">
            <v>193900</v>
          </cell>
          <cell r="AJ705">
            <v>-67649.14999999998</v>
          </cell>
          <cell r="AL705">
            <v>-15</v>
          </cell>
          <cell r="AN705">
            <v>-10147.372499999996</v>
          </cell>
          <cell r="AP705">
            <v>2805779.3195000002</v>
          </cell>
        </row>
        <row r="706">
          <cell r="A706" t="str">
            <v>39201Wyoming</v>
          </cell>
          <cell r="B706" t="str">
            <v>Wyoming</v>
          </cell>
          <cell r="C706" t="str">
            <v>Wyoming</v>
          </cell>
          <cell r="D706">
            <v>392.01</v>
          </cell>
          <cell r="E706">
            <v>392.01</v>
          </cell>
          <cell r="F706" t="str">
            <v>Transportation Equipment - Light Trucks and Vans</v>
          </cell>
          <cell r="H706">
            <v>5061709.34</v>
          </cell>
          <cell r="J706">
            <v>-504139.65</v>
          </cell>
          <cell r="L706">
            <v>4557569.6899999995</v>
          </cell>
          <cell r="N706">
            <v>-455437.65</v>
          </cell>
          <cell r="P706">
            <v>4102132.0399999996</v>
          </cell>
          <cell r="R706">
            <v>2219885</v>
          </cell>
          <cell r="T706">
            <v>7.6251295584541134</v>
          </cell>
          <cell r="V706">
            <v>366741</v>
          </cell>
          <cell r="X706">
            <v>-504139.65</v>
          </cell>
          <cell r="Z706">
            <v>10</v>
          </cell>
          <cell r="AB706">
            <v>50413.964999999997</v>
          </cell>
          <cell r="AD706">
            <v>2132900.3149999999</v>
          </cell>
          <cell r="AF706">
            <v>7.6251295584541134</v>
          </cell>
          <cell r="AH706">
            <v>330157</v>
          </cell>
          <cell r="AJ706">
            <v>-455437.65</v>
          </cell>
          <cell r="AL706">
            <v>10</v>
          </cell>
          <cell r="AN706">
            <v>45543.764999999999</v>
          </cell>
          <cell r="AP706">
            <v>2053163.43</v>
          </cell>
        </row>
        <row r="707">
          <cell r="A707" t="str">
            <v>39205Wyoming</v>
          </cell>
          <cell r="B707" t="str">
            <v>Wyoming</v>
          </cell>
          <cell r="C707" t="str">
            <v>Wyoming</v>
          </cell>
          <cell r="D707">
            <v>392.05</v>
          </cell>
          <cell r="E707">
            <v>392.05</v>
          </cell>
          <cell r="F707" t="str">
            <v>Transportation Equipment - Medium Trucks</v>
          </cell>
          <cell r="H707">
            <v>5939355.4299999997</v>
          </cell>
          <cell r="J707">
            <v>-310901.83999999997</v>
          </cell>
          <cell r="L707">
            <v>5628453.5899999999</v>
          </cell>
          <cell r="N707">
            <v>-329461.65000000002</v>
          </cell>
          <cell r="P707">
            <v>5298991.9399999995</v>
          </cell>
          <cell r="R707">
            <v>1785930</v>
          </cell>
          <cell r="T707">
            <v>5.0511041420662437</v>
          </cell>
          <cell r="V707">
            <v>292151</v>
          </cell>
          <cell r="X707">
            <v>-310901.83999999997</v>
          </cell>
          <cell r="Z707">
            <v>10</v>
          </cell>
          <cell r="AB707">
            <v>31090.183999999994</v>
          </cell>
          <cell r="AD707">
            <v>1798269.344</v>
          </cell>
          <cell r="AF707">
            <v>5.0511041420662437</v>
          </cell>
          <cell r="AH707">
            <v>275978</v>
          </cell>
          <cell r="AJ707">
            <v>-329461.65000000002</v>
          </cell>
          <cell r="AL707">
            <v>10</v>
          </cell>
          <cell r="AN707">
            <v>32946.165000000001</v>
          </cell>
          <cell r="AP707">
            <v>1777731.8590000002</v>
          </cell>
        </row>
        <row r="708">
          <cell r="A708" t="str">
            <v>39209Wyoming</v>
          </cell>
          <cell r="B708" t="str">
            <v>Wyoming</v>
          </cell>
          <cell r="C708" t="str">
            <v>Wyoming</v>
          </cell>
          <cell r="D708">
            <v>392.09</v>
          </cell>
          <cell r="E708">
            <v>392.09</v>
          </cell>
          <cell r="F708" t="str">
            <v>Transportation Equipment - Trailers</v>
          </cell>
          <cell r="H708">
            <v>2995313.95</v>
          </cell>
          <cell r="J708">
            <v>-61258.25</v>
          </cell>
          <cell r="L708">
            <v>2934055.7</v>
          </cell>
          <cell r="N708">
            <v>-61027.919999999976</v>
          </cell>
          <cell r="P708">
            <v>2873027.7800000003</v>
          </cell>
          <cell r="R708">
            <v>987298</v>
          </cell>
          <cell r="T708">
            <v>2.4524502195796849</v>
          </cell>
          <cell r="V708">
            <v>72707</v>
          </cell>
          <cell r="X708">
            <v>-61258.25</v>
          </cell>
          <cell r="Z708">
            <v>5</v>
          </cell>
          <cell r="AB708">
            <v>3062.9124999999999</v>
          </cell>
          <cell r="AD708">
            <v>1001809.6625</v>
          </cell>
          <cell r="AF708">
            <v>2.4524502195796849</v>
          </cell>
          <cell r="AH708">
            <v>71208</v>
          </cell>
          <cell r="AJ708">
            <v>-61027.919999999976</v>
          </cell>
          <cell r="AL708">
            <v>5</v>
          </cell>
          <cell r="AN708">
            <v>3051.3959999999988</v>
          </cell>
          <cell r="AP708">
            <v>1015041.1385000001</v>
          </cell>
        </row>
        <row r="709">
          <cell r="A709" t="str">
            <v>39603Wyoming</v>
          </cell>
          <cell r="B709" t="str">
            <v>Wyoming</v>
          </cell>
          <cell r="C709" t="str">
            <v>Wyoming</v>
          </cell>
          <cell r="D709">
            <v>396.03</v>
          </cell>
          <cell r="E709">
            <v>396.03</v>
          </cell>
          <cell r="F709" t="str">
            <v>Light Power Operated Equipment</v>
          </cell>
          <cell r="H709">
            <v>3567731.47</v>
          </cell>
          <cell r="J709">
            <v>-604848.16999999981</v>
          </cell>
          <cell r="L709">
            <v>2962883.3000000003</v>
          </cell>
          <cell r="N709">
            <v>-331447.98000000004</v>
          </cell>
          <cell r="P709">
            <v>2631435.3200000003</v>
          </cell>
          <cell r="R709">
            <v>1231569</v>
          </cell>
          <cell r="T709">
            <v>9.7067622610240765</v>
          </cell>
          <cell r="V709">
            <v>316956</v>
          </cell>
          <cell r="X709">
            <v>-604848.16999999981</v>
          </cell>
          <cell r="Z709">
            <v>15</v>
          </cell>
          <cell r="AB709">
            <v>90727.225499999971</v>
          </cell>
          <cell r="AD709">
            <v>1034404.0555000001</v>
          </cell>
          <cell r="AF709">
            <v>9.7067622610240765</v>
          </cell>
          <cell r="AH709">
            <v>271514</v>
          </cell>
          <cell r="AJ709">
            <v>-331447.98000000004</v>
          </cell>
          <cell r="AL709">
            <v>15</v>
          </cell>
          <cell r="AN709">
            <v>49717.197</v>
          </cell>
          <cell r="AP709">
            <v>1024187.2725000003</v>
          </cell>
        </row>
        <row r="710">
          <cell r="A710" t="str">
            <v>39607Wyoming</v>
          </cell>
          <cell r="B710" t="str">
            <v>Wyoming</v>
          </cell>
          <cell r="C710" t="str">
            <v>Wyoming</v>
          </cell>
          <cell r="D710">
            <v>396.07</v>
          </cell>
          <cell r="E710">
            <v>396.07</v>
          </cell>
          <cell r="F710" t="str">
            <v>Heavy Power Operated Equipment</v>
          </cell>
          <cell r="H710">
            <v>29898991.57</v>
          </cell>
          <cell r="J710">
            <v>-1632079.69</v>
          </cell>
          <cell r="L710">
            <v>28266911.879999999</v>
          </cell>
          <cell r="N710">
            <v>-1647606.83</v>
          </cell>
          <cell r="P710">
            <v>26619305.049999997</v>
          </cell>
          <cell r="R710">
            <v>5071582</v>
          </cell>
          <cell r="T710">
            <v>5.3912563839152963</v>
          </cell>
          <cell r="V710">
            <v>1567936</v>
          </cell>
          <cell r="X710">
            <v>-1632079.69</v>
          </cell>
          <cell r="Z710">
            <v>25</v>
          </cell>
          <cell r="AB710">
            <v>408019.92249999999</v>
          </cell>
          <cell r="AD710">
            <v>5415458.2325000009</v>
          </cell>
          <cell r="AF710">
            <v>5.3912563839152963</v>
          </cell>
          <cell r="AH710">
            <v>1479528</v>
          </cell>
          <cell r="AJ710">
            <v>-1647606.83</v>
          </cell>
          <cell r="AL710">
            <v>25</v>
          </cell>
          <cell r="AN710">
            <v>411901.70750000002</v>
          </cell>
          <cell r="AP710">
            <v>5659281.1100000013</v>
          </cell>
        </row>
        <row r="711">
          <cell r="F711" t="str">
            <v>TOTAL WYOMING - GENERAL</v>
          </cell>
          <cell r="H711">
            <v>56396614.310000002</v>
          </cell>
          <cell r="J711">
            <v>-3176182.5199999996</v>
          </cell>
          <cell r="L711">
            <v>53220431.789999999</v>
          </cell>
          <cell r="N711">
            <v>-2892631.1799999997</v>
          </cell>
          <cell r="P711">
            <v>50327800.609999999</v>
          </cell>
          <cell r="R711">
            <v>13870279</v>
          </cell>
          <cell r="V711">
            <v>2813330</v>
          </cell>
          <cell r="X711">
            <v>-3176182.5199999996</v>
          </cell>
          <cell r="AB711">
            <v>573870.97149999999</v>
          </cell>
          <cell r="AD711">
            <v>14081297.451500002</v>
          </cell>
          <cell r="AH711">
            <v>2623779</v>
          </cell>
          <cell r="AJ711">
            <v>-2892631.1799999997</v>
          </cell>
          <cell r="AN711">
            <v>533012.85800000001</v>
          </cell>
          <cell r="AP711">
            <v>14345458.129500002</v>
          </cell>
        </row>
        <row r="713">
          <cell r="F713" t="str">
            <v>CALIFORNIA - GENERAL</v>
          </cell>
        </row>
        <row r="714">
          <cell r="A714" t="str">
            <v>39000California</v>
          </cell>
          <cell r="B714" t="str">
            <v>California</v>
          </cell>
          <cell r="C714" t="str">
            <v>California</v>
          </cell>
          <cell r="D714">
            <v>390</v>
          </cell>
          <cell r="E714">
            <v>390</v>
          </cell>
          <cell r="F714" t="str">
            <v>Structures and Improvements</v>
          </cell>
          <cell r="H714">
            <v>2954073.24</v>
          </cell>
          <cell r="J714">
            <v>-8718.0599999999977</v>
          </cell>
          <cell r="L714">
            <v>2945355.18</v>
          </cell>
          <cell r="N714">
            <v>-9298.8000000000011</v>
          </cell>
          <cell r="P714">
            <v>2936056.3800000004</v>
          </cell>
          <cell r="R714">
            <v>1093880</v>
          </cell>
          <cell r="T714">
            <v>2.2128641370603295</v>
          </cell>
          <cell r="V714">
            <v>65273</v>
          </cell>
          <cell r="X714">
            <v>-8718.0599999999977</v>
          </cell>
          <cell r="Z714">
            <v>-20</v>
          </cell>
          <cell r="AB714">
            <v>-1743.6119999999996</v>
          </cell>
          <cell r="AD714">
            <v>1148691.328</v>
          </cell>
          <cell r="AF714">
            <v>2.2128641370603295</v>
          </cell>
          <cell r="AH714">
            <v>65074</v>
          </cell>
          <cell r="AJ714">
            <v>-9298.8000000000011</v>
          </cell>
          <cell r="AL714">
            <v>-20</v>
          </cell>
          <cell r="AN714">
            <v>-1859.7600000000002</v>
          </cell>
          <cell r="AP714">
            <v>1202606.7679999999</v>
          </cell>
        </row>
        <row r="715">
          <cell r="A715" t="str">
            <v>39201California</v>
          </cell>
          <cell r="B715" t="str">
            <v>California</v>
          </cell>
          <cell r="C715" t="str">
            <v>California</v>
          </cell>
          <cell r="D715">
            <v>392.01</v>
          </cell>
          <cell r="E715">
            <v>392.01</v>
          </cell>
          <cell r="F715" t="str">
            <v>Transportation Equipment - Light Trucks and Vans</v>
          </cell>
          <cell r="H715">
            <v>1086563.83</v>
          </cell>
          <cell r="J715">
            <v>-143882.54999999996</v>
          </cell>
          <cell r="L715">
            <v>942681.28000000014</v>
          </cell>
          <cell r="N715">
            <v>-114407.55999999998</v>
          </cell>
          <cell r="P715">
            <v>828273.7200000002</v>
          </cell>
          <cell r="R715">
            <v>533737</v>
          </cell>
          <cell r="T715">
            <v>7.6251295584541134</v>
          </cell>
          <cell r="V715">
            <v>77366</v>
          </cell>
          <cell r="X715">
            <v>-143882.54999999996</v>
          </cell>
          <cell r="Z715">
            <v>20</v>
          </cell>
          <cell r="AB715">
            <v>28776.509999999991</v>
          </cell>
          <cell r="AD715">
            <v>495996.96000000008</v>
          </cell>
          <cell r="AF715">
            <v>7.6251295584541134</v>
          </cell>
          <cell r="AH715">
            <v>67519</v>
          </cell>
          <cell r="AJ715">
            <v>-114407.55999999998</v>
          </cell>
          <cell r="AL715">
            <v>20</v>
          </cell>
          <cell r="AN715">
            <v>22881.511999999999</v>
          </cell>
          <cell r="AP715">
            <v>471989.91200000007</v>
          </cell>
        </row>
        <row r="716">
          <cell r="A716" t="str">
            <v>39205California</v>
          </cell>
          <cell r="B716" t="str">
            <v>California</v>
          </cell>
          <cell r="C716" t="str">
            <v>California</v>
          </cell>
          <cell r="D716">
            <v>392.05</v>
          </cell>
          <cell r="E716">
            <v>392.05</v>
          </cell>
          <cell r="F716" t="str">
            <v>Transportation Equipment - Medium Trucks</v>
          </cell>
          <cell r="H716">
            <v>1055548.28</v>
          </cell>
          <cell r="J716">
            <v>-43619.220000000008</v>
          </cell>
          <cell r="L716">
            <v>1011929.06</v>
          </cell>
          <cell r="N716">
            <v>-50000.63</v>
          </cell>
          <cell r="P716">
            <v>961928.43</v>
          </cell>
          <cell r="R716">
            <v>402981</v>
          </cell>
          <cell r="T716">
            <v>5.0511041420662437</v>
          </cell>
          <cell r="V716">
            <v>52215</v>
          </cell>
          <cell r="X716">
            <v>-43619.220000000008</v>
          </cell>
          <cell r="Z716">
            <v>15</v>
          </cell>
          <cell r="AB716">
            <v>6542.8830000000016</v>
          </cell>
          <cell r="AD716">
            <v>418119.66299999994</v>
          </cell>
          <cell r="AF716">
            <v>5.0511041420662437</v>
          </cell>
          <cell r="AH716">
            <v>49851</v>
          </cell>
          <cell r="AJ716">
            <v>-50000.63</v>
          </cell>
          <cell r="AL716">
            <v>15</v>
          </cell>
          <cell r="AN716">
            <v>7500.0944999999992</v>
          </cell>
          <cell r="AP716">
            <v>425470.12749999994</v>
          </cell>
        </row>
        <row r="717">
          <cell r="A717" t="str">
            <v>39209California</v>
          </cell>
          <cell r="B717" t="str">
            <v>California</v>
          </cell>
          <cell r="C717" t="str">
            <v>California</v>
          </cell>
          <cell r="D717">
            <v>392.09</v>
          </cell>
          <cell r="E717">
            <v>392.09</v>
          </cell>
          <cell r="F717" t="str">
            <v>Transportation Equipment - Trailers</v>
          </cell>
          <cell r="H717">
            <v>461951.34</v>
          </cell>
          <cell r="J717">
            <v>-5445.08</v>
          </cell>
          <cell r="L717">
            <v>456506.26</v>
          </cell>
          <cell r="N717">
            <v>-5312.9000000000024</v>
          </cell>
          <cell r="P717">
            <v>451193.36</v>
          </cell>
          <cell r="R717">
            <v>142202</v>
          </cell>
          <cell r="T717">
            <v>2.4524502195796849</v>
          </cell>
          <cell r="V717">
            <v>11262</v>
          </cell>
          <cell r="X717">
            <v>-5445.08</v>
          </cell>
          <cell r="Z717">
            <v>5</v>
          </cell>
          <cell r="AB717">
            <v>272.25400000000002</v>
          </cell>
          <cell r="AD717">
            <v>148291.174</v>
          </cell>
          <cell r="AF717">
            <v>2.4524502195796849</v>
          </cell>
          <cell r="AH717">
            <v>11130</v>
          </cell>
          <cell r="AJ717">
            <v>-5312.9000000000024</v>
          </cell>
          <cell r="AL717">
            <v>5</v>
          </cell>
          <cell r="AN717">
            <v>265.6450000000001</v>
          </cell>
          <cell r="AP717">
            <v>154373.91899999999</v>
          </cell>
        </row>
        <row r="718">
          <cell r="A718" t="str">
            <v>39603California</v>
          </cell>
          <cell r="B718" t="str">
            <v>California</v>
          </cell>
          <cell r="C718" t="str">
            <v>California</v>
          </cell>
          <cell r="D718">
            <v>396.03</v>
          </cell>
          <cell r="E718">
            <v>396.03</v>
          </cell>
          <cell r="F718" t="str">
            <v>Light Power Operated Equipment</v>
          </cell>
          <cell r="H718">
            <v>1197491.3400000001</v>
          </cell>
          <cell r="J718">
            <v>-205322.71000000002</v>
          </cell>
          <cell r="L718">
            <v>992168.63000000012</v>
          </cell>
          <cell r="N718">
            <v>-74015.070000000007</v>
          </cell>
          <cell r="P718">
            <v>918153.56</v>
          </cell>
          <cell r="R718">
            <v>536606</v>
          </cell>
          <cell r="T718">
            <v>9.7067622610240765</v>
          </cell>
          <cell r="V718">
            <v>106273</v>
          </cell>
          <cell r="X718">
            <v>-205322.71000000002</v>
          </cell>
          <cell r="Z718">
            <v>15</v>
          </cell>
          <cell r="AB718">
            <v>30798.406500000005</v>
          </cell>
          <cell r="AD718">
            <v>468354.69649999996</v>
          </cell>
          <cell r="AF718">
            <v>9.7067622610240765</v>
          </cell>
          <cell r="AH718">
            <v>92715</v>
          </cell>
          <cell r="AJ718">
            <v>-74015.070000000007</v>
          </cell>
          <cell r="AL718">
            <v>15</v>
          </cell>
          <cell r="AN718">
            <v>11102.2605</v>
          </cell>
          <cell r="AP718">
            <v>498156.88699999993</v>
          </cell>
        </row>
        <row r="719">
          <cell r="A719" t="str">
            <v>39607California</v>
          </cell>
          <cell r="B719" t="str">
            <v>California</v>
          </cell>
          <cell r="C719" t="str">
            <v>California</v>
          </cell>
          <cell r="D719">
            <v>396.07</v>
          </cell>
          <cell r="E719">
            <v>396.07</v>
          </cell>
          <cell r="F719" t="str">
            <v>Heavy Power Operated Equipment</v>
          </cell>
          <cell r="H719">
            <v>3402265.82</v>
          </cell>
          <cell r="J719">
            <v>-170385.43999999997</v>
          </cell>
          <cell r="L719">
            <v>3231880.38</v>
          </cell>
          <cell r="N719">
            <v>-180860.24999999997</v>
          </cell>
          <cell r="P719">
            <v>3051020.13</v>
          </cell>
          <cell r="R719">
            <v>1145360</v>
          </cell>
          <cell r="T719">
            <v>5.3912563839152963</v>
          </cell>
          <cell r="V719">
            <v>178832</v>
          </cell>
          <cell r="X719">
            <v>-170385.43999999997</v>
          </cell>
          <cell r="Z719">
            <v>15</v>
          </cell>
          <cell r="AB719">
            <v>25557.815999999995</v>
          </cell>
          <cell r="AD719">
            <v>1179364.3760000002</v>
          </cell>
          <cell r="AF719">
            <v>5.3912563839152963</v>
          </cell>
          <cell r="AH719">
            <v>169364</v>
          </cell>
          <cell r="AJ719">
            <v>-180860.24999999997</v>
          </cell>
          <cell r="AL719">
            <v>15</v>
          </cell>
          <cell r="AN719">
            <v>27129.037499999995</v>
          </cell>
          <cell r="AP719">
            <v>1194997.1635000003</v>
          </cell>
        </row>
        <row r="720">
          <cell r="F720" t="str">
            <v>TOTAL CALIFORNIA - GENERAL</v>
          </cell>
          <cell r="H720">
            <v>10157893.85</v>
          </cell>
          <cell r="J720">
            <v>-577373.05999999994</v>
          </cell>
          <cell r="L720">
            <v>9580520.7899999991</v>
          </cell>
          <cell r="N720">
            <v>-433895.20999999996</v>
          </cell>
          <cell r="P720">
            <v>9146625.5800000019</v>
          </cell>
          <cell r="R720">
            <v>3854766</v>
          </cell>
          <cell r="V720">
            <v>491221</v>
          </cell>
          <cell r="X720">
            <v>-577373.05999999994</v>
          </cell>
          <cell r="AB720">
            <v>90204.257499999992</v>
          </cell>
          <cell r="AD720">
            <v>3858818.1975000002</v>
          </cell>
          <cell r="AH720">
            <v>455653</v>
          </cell>
          <cell r="AJ720">
            <v>-433895.20999999996</v>
          </cell>
          <cell r="AN720">
            <v>67018.789499999999</v>
          </cell>
          <cell r="AP720">
            <v>3947594.7770000002</v>
          </cell>
        </row>
        <row r="722">
          <cell r="F722" t="str">
            <v>UTAH - GENERAL</v>
          </cell>
        </row>
        <row r="723">
          <cell r="A723" t="str">
            <v>38920Utah</v>
          </cell>
          <cell r="B723" t="str">
            <v>Utah</v>
          </cell>
          <cell r="C723" t="str">
            <v>Utah</v>
          </cell>
          <cell r="D723">
            <v>389.2</v>
          </cell>
          <cell r="E723">
            <v>389.2</v>
          </cell>
          <cell r="F723" t="str">
            <v>Land Rights</v>
          </cell>
          <cell r="H723">
            <v>35298.050000000003</v>
          </cell>
          <cell r="J723">
            <v>-809.2700000000001</v>
          </cell>
          <cell r="L723">
            <v>34488.780000000006</v>
          </cell>
          <cell r="N723">
            <v>-814.69</v>
          </cell>
          <cell r="P723">
            <v>33674.090000000004</v>
          </cell>
          <cell r="R723">
            <v>18073</v>
          </cell>
          <cell r="T723">
            <v>2.0102909319401174</v>
          </cell>
          <cell r="V723">
            <v>701</v>
          </cell>
          <cell r="X723">
            <v>-809.2700000000001</v>
          </cell>
          <cell r="Z723">
            <v>0</v>
          </cell>
          <cell r="AB723">
            <v>0</v>
          </cell>
          <cell r="AD723">
            <v>17964.73</v>
          </cell>
          <cell r="AF723">
            <v>2.0102909319401174</v>
          </cell>
          <cell r="AH723">
            <v>685</v>
          </cell>
          <cell r="AJ723">
            <v>-814.69</v>
          </cell>
          <cell r="AL723">
            <v>0</v>
          </cell>
          <cell r="AN723">
            <v>0</v>
          </cell>
          <cell r="AP723">
            <v>17835.04</v>
          </cell>
        </row>
        <row r="724">
          <cell r="A724" t="str">
            <v>39000Utah</v>
          </cell>
          <cell r="B724" t="str">
            <v>Utah</v>
          </cell>
          <cell r="C724" t="str">
            <v>Utah</v>
          </cell>
          <cell r="D724">
            <v>390</v>
          </cell>
          <cell r="E724">
            <v>390</v>
          </cell>
          <cell r="F724" t="str">
            <v>Structures and Improvements</v>
          </cell>
          <cell r="H724">
            <v>90351122.719999999</v>
          </cell>
          <cell r="J724">
            <v>-1304889.04</v>
          </cell>
          <cell r="L724">
            <v>89046233.679999992</v>
          </cell>
          <cell r="N724">
            <v>-1256724.2399999998</v>
          </cell>
          <cell r="P724">
            <v>87789509.439999998</v>
          </cell>
          <cell r="R724">
            <v>26437183</v>
          </cell>
          <cell r="T724">
            <v>2.2128641370603295</v>
          </cell>
          <cell r="V724">
            <v>1984910</v>
          </cell>
          <cell r="X724">
            <v>-1304889.04</v>
          </cell>
          <cell r="Z724">
            <v>5</v>
          </cell>
          <cell r="AB724">
            <v>65244.452000000005</v>
          </cell>
          <cell r="AD724">
            <v>27182448.412</v>
          </cell>
          <cell r="AF724">
            <v>2.2128641370603295</v>
          </cell>
          <cell r="AH724">
            <v>1956567</v>
          </cell>
          <cell r="AJ724">
            <v>-1256724.2399999998</v>
          </cell>
          <cell r="AL724">
            <v>5</v>
          </cell>
          <cell r="AN724">
            <v>62836.211999999992</v>
          </cell>
          <cell r="AP724">
            <v>27945127.384000003</v>
          </cell>
        </row>
        <row r="725">
          <cell r="A725" t="str">
            <v>39201Utah</v>
          </cell>
          <cell r="B725" t="str">
            <v>Utah</v>
          </cell>
          <cell r="C725" t="str">
            <v>Utah</v>
          </cell>
          <cell r="D725">
            <v>392.01</v>
          </cell>
          <cell r="E725">
            <v>392.01</v>
          </cell>
          <cell r="F725" t="str">
            <v>Transportation Equipment - Light Trucks and Vans</v>
          </cell>
          <cell r="H725">
            <v>15782371.74</v>
          </cell>
          <cell r="J725">
            <v>-1692101.3099999998</v>
          </cell>
          <cell r="L725">
            <v>14090270.43</v>
          </cell>
          <cell r="N725">
            <v>-1659698.4599999997</v>
          </cell>
          <cell r="P725">
            <v>12430571.970000001</v>
          </cell>
          <cell r="R725">
            <v>7805851</v>
          </cell>
          <cell r="T725">
            <v>7.6251295584541134</v>
          </cell>
          <cell r="V725">
            <v>1138914</v>
          </cell>
          <cell r="X725">
            <v>-1692101.3099999998</v>
          </cell>
          <cell r="Z725">
            <v>10</v>
          </cell>
          <cell r="AB725">
            <v>169210.13099999996</v>
          </cell>
          <cell r="AD725">
            <v>7421873.8210000005</v>
          </cell>
          <cell r="AF725">
            <v>7.6251295584541134</v>
          </cell>
          <cell r="AH725">
            <v>1011124</v>
          </cell>
          <cell r="AJ725">
            <v>-1659698.4599999997</v>
          </cell>
          <cell r="AL725">
            <v>10</v>
          </cell>
          <cell r="AN725">
            <v>165969.84599999999</v>
          </cell>
          <cell r="AP725">
            <v>6939269.2070000004</v>
          </cell>
        </row>
        <row r="726">
          <cell r="A726" t="str">
            <v>39230Utah</v>
          </cell>
          <cell r="B726" t="str">
            <v>Utah</v>
          </cell>
          <cell r="C726" t="str">
            <v>Utah</v>
          </cell>
          <cell r="D726">
            <v>392.3</v>
          </cell>
          <cell r="E726">
            <v>392.3</v>
          </cell>
          <cell r="F726" t="str">
            <v>Aircraft</v>
          </cell>
          <cell r="H726">
            <v>3076269.26</v>
          </cell>
          <cell r="J726">
            <v>0</v>
          </cell>
          <cell r="L726">
            <v>3076269.26</v>
          </cell>
          <cell r="N726">
            <v>0</v>
          </cell>
          <cell r="P726">
            <v>3076269.26</v>
          </cell>
          <cell r="R726">
            <v>439135</v>
          </cell>
          <cell r="T726">
            <v>3.5859446334649747</v>
          </cell>
          <cell r="V726">
            <v>110313</v>
          </cell>
          <cell r="X726">
            <v>0</v>
          </cell>
          <cell r="Z726">
            <v>64</v>
          </cell>
          <cell r="AB726">
            <v>0</v>
          </cell>
          <cell r="AD726">
            <v>549448</v>
          </cell>
          <cell r="AF726">
            <v>3.5859446334649747</v>
          </cell>
          <cell r="AH726">
            <v>110313</v>
          </cell>
          <cell r="AJ726">
            <v>0</v>
          </cell>
          <cell r="AL726">
            <v>64</v>
          </cell>
          <cell r="AN726">
            <v>0</v>
          </cell>
          <cell r="AP726">
            <v>659761</v>
          </cell>
        </row>
        <row r="727">
          <cell r="A727" t="str">
            <v>39205Utah</v>
          </cell>
          <cell r="B727" t="str">
            <v>Utah</v>
          </cell>
          <cell r="C727" t="str">
            <v>Utah</v>
          </cell>
          <cell r="D727">
            <v>392.05</v>
          </cell>
          <cell r="E727">
            <v>392.05</v>
          </cell>
          <cell r="F727" t="str">
            <v>Transportation Equipment - Medium Trucks</v>
          </cell>
          <cell r="H727">
            <v>21495245.66</v>
          </cell>
          <cell r="J727">
            <v>-1248519.2799999998</v>
          </cell>
          <cell r="L727">
            <v>20246726.379999999</v>
          </cell>
          <cell r="N727">
            <v>-1288510.19</v>
          </cell>
          <cell r="P727">
            <v>18958216.189999998</v>
          </cell>
          <cell r="R727">
            <v>8322264</v>
          </cell>
          <cell r="T727">
            <v>5.0511041420662437</v>
          </cell>
          <cell r="V727">
            <v>1054215</v>
          </cell>
          <cell r="X727">
            <v>-1248519.2799999998</v>
          </cell>
          <cell r="Z727">
            <v>10</v>
          </cell>
          <cell r="AB727">
            <v>124851.92799999997</v>
          </cell>
          <cell r="AD727">
            <v>8252811.648000001</v>
          </cell>
          <cell r="AF727">
            <v>5.0511041420662437</v>
          </cell>
          <cell r="AH727">
            <v>990141</v>
          </cell>
          <cell r="AJ727">
            <v>-1288510.19</v>
          </cell>
          <cell r="AL727">
            <v>10</v>
          </cell>
          <cell r="AN727">
            <v>128851.01899999999</v>
          </cell>
          <cell r="AP727">
            <v>8083293.4770000027</v>
          </cell>
        </row>
        <row r="728">
          <cell r="A728" t="str">
            <v>39209Utah</v>
          </cell>
          <cell r="B728" t="str">
            <v>Utah</v>
          </cell>
          <cell r="C728" t="str">
            <v>Utah</v>
          </cell>
          <cell r="D728">
            <v>392.09</v>
          </cell>
          <cell r="E728">
            <v>392.09</v>
          </cell>
          <cell r="F728" t="str">
            <v>Transportation Equipment - Trailers</v>
          </cell>
          <cell r="H728">
            <v>7090753.1299999999</v>
          </cell>
          <cell r="J728">
            <v>-248428.84999999998</v>
          </cell>
          <cell r="L728">
            <v>6842324.2800000003</v>
          </cell>
          <cell r="N728">
            <v>-244173.82999999996</v>
          </cell>
          <cell r="P728">
            <v>6598150.4500000002</v>
          </cell>
          <cell r="R728">
            <v>2285961</v>
          </cell>
          <cell r="T728">
            <v>2.4524502195796849</v>
          </cell>
          <cell r="V728">
            <v>170851</v>
          </cell>
          <cell r="X728">
            <v>-248428.84999999998</v>
          </cell>
          <cell r="Z728">
            <v>25</v>
          </cell>
          <cell r="AB728">
            <v>62107.212499999994</v>
          </cell>
          <cell r="AD728">
            <v>2270490.3624999998</v>
          </cell>
          <cell r="AF728">
            <v>2.4524502195796849</v>
          </cell>
          <cell r="AH728">
            <v>164810</v>
          </cell>
          <cell r="AJ728">
            <v>-244173.82999999996</v>
          </cell>
          <cell r="AL728">
            <v>25</v>
          </cell>
          <cell r="AN728">
            <v>61043.45749999999</v>
          </cell>
          <cell r="AP728">
            <v>2252169.9899999998</v>
          </cell>
        </row>
        <row r="729">
          <cell r="A729" t="str">
            <v>39603Utah</v>
          </cell>
          <cell r="B729" t="str">
            <v>Utah</v>
          </cell>
          <cell r="C729" t="str">
            <v>Utah</v>
          </cell>
          <cell r="D729">
            <v>396.03</v>
          </cell>
          <cell r="E729">
            <v>396.03</v>
          </cell>
          <cell r="F729" t="str">
            <v>Light Power Operated Equipment</v>
          </cell>
          <cell r="H729">
            <v>6295956.5300000003</v>
          </cell>
          <cell r="J729">
            <v>-404696.10000000003</v>
          </cell>
          <cell r="L729">
            <v>5891260.4300000006</v>
          </cell>
          <cell r="N729">
            <v>-409862.18</v>
          </cell>
          <cell r="P729">
            <v>5481398.2500000009</v>
          </cell>
          <cell r="R729">
            <v>1752852</v>
          </cell>
          <cell r="T729">
            <v>9.7067622610240765</v>
          </cell>
          <cell r="V729">
            <v>591492</v>
          </cell>
          <cell r="X729">
            <v>-404696.10000000003</v>
          </cell>
          <cell r="Z729">
            <v>10</v>
          </cell>
          <cell r="AB729">
            <v>40469.610000000008</v>
          </cell>
          <cell r="AD729">
            <v>1980117.51</v>
          </cell>
          <cell r="AF729">
            <v>9.7067622610240765</v>
          </cell>
          <cell r="AH729">
            <v>551958</v>
          </cell>
          <cell r="AJ729">
            <v>-409862.18</v>
          </cell>
          <cell r="AL729">
            <v>10</v>
          </cell>
          <cell r="AN729">
            <v>40986.218000000001</v>
          </cell>
          <cell r="AP729">
            <v>2163199.5479999995</v>
          </cell>
        </row>
        <row r="730">
          <cell r="A730" t="str">
            <v>39607Utah</v>
          </cell>
          <cell r="B730" t="str">
            <v>Utah</v>
          </cell>
          <cell r="C730" t="str">
            <v>Utah</v>
          </cell>
          <cell r="D730">
            <v>396.07</v>
          </cell>
          <cell r="E730">
            <v>396.07</v>
          </cell>
          <cell r="F730" t="str">
            <v>Heavy Power Operated Equipment</v>
          </cell>
          <cell r="H730">
            <v>50520185.100000001</v>
          </cell>
          <cell r="J730">
            <v>-3322603.9200000004</v>
          </cell>
          <cell r="L730">
            <v>47197581.18</v>
          </cell>
          <cell r="N730">
            <v>-3299351.9</v>
          </cell>
          <cell r="P730">
            <v>43898229.280000001</v>
          </cell>
          <cell r="R730">
            <v>13443662</v>
          </cell>
          <cell r="T730">
            <v>5.3912563839152963</v>
          </cell>
          <cell r="V730">
            <v>2634108</v>
          </cell>
          <cell r="X730">
            <v>-3322603.9200000004</v>
          </cell>
          <cell r="Z730">
            <v>15</v>
          </cell>
          <cell r="AB730">
            <v>498390.58800000005</v>
          </cell>
          <cell r="AD730">
            <v>13253556.668</v>
          </cell>
          <cell r="AF730">
            <v>5.3912563839152963</v>
          </cell>
          <cell r="AH730">
            <v>2455604</v>
          </cell>
          <cell r="AJ730">
            <v>-3299351.9</v>
          </cell>
          <cell r="AL730">
            <v>15</v>
          </cell>
          <cell r="AN730">
            <v>494902.78499999997</v>
          </cell>
          <cell r="AP730">
            <v>12904711.552999999</v>
          </cell>
        </row>
        <row r="731">
          <cell r="F731" t="str">
            <v>TOTAL UTAH - GENERAL</v>
          </cell>
          <cell r="H731">
            <v>194647202.19</v>
          </cell>
          <cell r="J731">
            <v>-8222047.7699999996</v>
          </cell>
          <cell r="L731">
            <v>186425154.41999999</v>
          </cell>
          <cell r="N731">
            <v>-8159135.4900000002</v>
          </cell>
          <cell r="P731">
            <v>178266018.93000001</v>
          </cell>
          <cell r="R731">
            <v>60504981</v>
          </cell>
          <cell r="V731">
            <v>7685504</v>
          </cell>
          <cell r="X731">
            <v>-8222047.7699999996</v>
          </cell>
          <cell r="AB731">
            <v>960273.92149999994</v>
          </cell>
          <cell r="AD731">
            <v>60928711.151499994</v>
          </cell>
          <cell r="AH731">
            <v>7241202</v>
          </cell>
          <cell r="AJ731">
            <v>-8159135.4900000002</v>
          </cell>
          <cell r="AN731">
            <v>954589.53749999986</v>
          </cell>
          <cell r="AP731">
            <v>60965367.199000016</v>
          </cell>
        </row>
        <row r="733">
          <cell r="F733" t="str">
            <v>TOTAL GENERAL PLANT</v>
          </cell>
          <cell r="H733">
            <v>454793010.87000006</v>
          </cell>
          <cell r="J733">
            <v>-18779318.710000005</v>
          </cell>
          <cell r="L733">
            <v>436013692.16000003</v>
          </cell>
          <cell r="N733">
            <v>-18052548.369999997</v>
          </cell>
          <cell r="P733">
            <v>417961143.78999996</v>
          </cell>
          <cell r="R733">
            <v>133453357</v>
          </cell>
          <cell r="V733">
            <v>18796986</v>
          </cell>
          <cell r="X733">
            <v>-18779318.710000005</v>
          </cell>
          <cell r="AB733">
            <v>2433336.4670000006</v>
          </cell>
          <cell r="AD733">
            <v>135904360.757</v>
          </cell>
          <cell r="AH733">
            <v>17706065</v>
          </cell>
          <cell r="AJ733">
            <v>-18052548.369999997</v>
          </cell>
          <cell r="AN733">
            <v>2336377.3480000007</v>
          </cell>
          <cell r="AP733">
            <v>137894254.73499998</v>
          </cell>
        </row>
        <row r="736">
          <cell r="E736" t="str">
            <v>UTAH MINING</v>
          </cell>
        </row>
        <row r="737">
          <cell r="A737" t="str">
            <v>39930Utah</v>
          </cell>
          <cell r="B737" t="str">
            <v>Utah</v>
          </cell>
          <cell r="C737" t="str">
            <v>Utah</v>
          </cell>
          <cell r="D737">
            <v>399.3</v>
          </cell>
          <cell r="E737">
            <v>399.3</v>
          </cell>
          <cell r="F737" t="str">
            <v>Structures and Improvements</v>
          </cell>
          <cell r="H737">
            <v>15693192.640000001</v>
          </cell>
          <cell r="J737">
            <v>-307822.59000000003</v>
          </cell>
          <cell r="L737">
            <v>15385370.050000001</v>
          </cell>
          <cell r="N737">
            <v>-317895.15000000002</v>
          </cell>
          <cell r="P737">
            <v>15067474.9</v>
          </cell>
          <cell r="R737">
            <v>9679311</v>
          </cell>
          <cell r="T737">
            <v>0.81441230043344026</v>
          </cell>
          <cell r="V737">
            <v>126554</v>
          </cell>
          <cell r="X737">
            <v>-307822.59000000003</v>
          </cell>
          <cell r="Z737">
            <v>-1</v>
          </cell>
          <cell r="AB737">
            <v>-3078.2259000000004</v>
          </cell>
          <cell r="AD737">
            <v>9494964.1841000002</v>
          </cell>
          <cell r="AF737">
            <v>0.81441230043344026</v>
          </cell>
          <cell r="AH737">
            <v>124006</v>
          </cell>
          <cell r="AJ737">
            <v>-317895.15000000002</v>
          </cell>
          <cell r="AL737">
            <v>-1</v>
          </cell>
          <cell r="AN737">
            <v>-3178.9515000000001</v>
          </cell>
          <cell r="AP737">
            <v>9297896.0825999994</v>
          </cell>
        </row>
        <row r="738">
          <cell r="A738" t="str">
            <v>39931Utah</v>
          </cell>
          <cell r="B738" t="str">
            <v>Utah</v>
          </cell>
          <cell r="C738" t="str">
            <v>Utah</v>
          </cell>
          <cell r="D738">
            <v>399.31</v>
          </cell>
          <cell r="E738">
            <v>399.31</v>
          </cell>
          <cell r="F738" t="str">
            <v>Structures and Improvements - Prep Plant</v>
          </cell>
          <cell r="H738">
            <v>24395253.870000001</v>
          </cell>
          <cell r="J738">
            <v>-58721.290000000008</v>
          </cell>
          <cell r="L738">
            <v>24336532.580000002</v>
          </cell>
          <cell r="N738">
            <v>-67064.369999999981</v>
          </cell>
          <cell r="P738">
            <v>24269468.210000001</v>
          </cell>
          <cell r="R738">
            <v>15333506</v>
          </cell>
          <cell r="T738">
            <v>1.8562799192858557</v>
          </cell>
          <cell r="V738">
            <v>452299</v>
          </cell>
          <cell r="X738">
            <v>-58721.290000000008</v>
          </cell>
          <cell r="Z738">
            <v>-7</v>
          </cell>
          <cell r="AB738">
            <v>-4110.4903000000004</v>
          </cell>
          <cell r="AD738">
            <v>15722973.219700001</v>
          </cell>
          <cell r="AF738">
            <v>1.8562799192858557</v>
          </cell>
          <cell r="AH738">
            <v>451132</v>
          </cell>
          <cell r="AJ738">
            <v>-67064.369999999981</v>
          </cell>
          <cell r="AL738">
            <v>-7</v>
          </cell>
          <cell r="AN738">
            <v>-4694.5058999999983</v>
          </cell>
          <cell r="AP738">
            <v>16102346.343800003</v>
          </cell>
        </row>
        <row r="739">
          <cell r="A739" t="str">
            <v>39941Utah</v>
          </cell>
          <cell r="B739" t="str">
            <v>Utah</v>
          </cell>
          <cell r="C739" t="str">
            <v>Utah</v>
          </cell>
          <cell r="D739">
            <v>399.41</v>
          </cell>
          <cell r="E739">
            <v>399.41</v>
          </cell>
          <cell r="F739" t="str">
            <v>Surface Processing Equipment - Prep Plant</v>
          </cell>
          <cell r="H739">
            <v>8155178.0899999999</v>
          </cell>
          <cell r="J739">
            <v>-18161.119999999995</v>
          </cell>
          <cell r="L739">
            <v>8137016.9699999997</v>
          </cell>
          <cell r="N739">
            <v>-20883.11</v>
          </cell>
          <cell r="P739">
            <v>8116133.8599999994</v>
          </cell>
          <cell r="R739">
            <v>5102375</v>
          </cell>
          <cell r="T739">
            <v>1.8810951381994572</v>
          </cell>
          <cell r="V739">
            <v>153236</v>
          </cell>
          <cell r="X739">
            <v>-18161.119999999995</v>
          </cell>
          <cell r="Z739">
            <v>-7</v>
          </cell>
          <cell r="AB739">
            <v>-1271.2783999999997</v>
          </cell>
          <cell r="AD739">
            <v>5236178.6015999997</v>
          </cell>
          <cell r="AF739">
            <v>1.8810951381994572</v>
          </cell>
          <cell r="AH739">
            <v>152869</v>
          </cell>
          <cell r="AJ739">
            <v>-20883.11</v>
          </cell>
          <cell r="AL739">
            <v>-7</v>
          </cell>
          <cell r="AN739">
            <v>-1461.8177000000003</v>
          </cell>
          <cell r="AP739">
            <v>5366702.6738999998</v>
          </cell>
        </row>
        <row r="740">
          <cell r="A740" t="str">
            <v>39944Utah</v>
          </cell>
          <cell r="B740" t="str">
            <v>Utah</v>
          </cell>
          <cell r="C740" t="str">
            <v>Utah</v>
          </cell>
          <cell r="D740">
            <v>399.44</v>
          </cell>
          <cell r="E740">
            <v>399.44</v>
          </cell>
          <cell r="F740" t="str">
            <v>Surface Electric Power Facilities</v>
          </cell>
          <cell r="H740">
            <v>3424574.61</v>
          </cell>
          <cell r="J740">
            <v>-4006.84</v>
          </cell>
          <cell r="L740">
            <v>3420567.77</v>
          </cell>
          <cell r="N740">
            <v>-4732</v>
          </cell>
          <cell r="P740">
            <v>3415835.77</v>
          </cell>
          <cell r="R740">
            <v>855172</v>
          </cell>
          <cell r="T740">
            <v>7.440333829974441</v>
          </cell>
          <cell r="V740">
            <v>254651</v>
          </cell>
          <cell r="X740">
            <v>-4006.84</v>
          </cell>
          <cell r="Z740">
            <v>0</v>
          </cell>
          <cell r="AB740">
            <v>0</v>
          </cell>
          <cell r="AD740">
            <v>1105816.1599999999</v>
          </cell>
          <cell r="AF740">
            <v>7.440333829974441</v>
          </cell>
          <cell r="AH740">
            <v>254326</v>
          </cell>
          <cell r="AJ740">
            <v>-4732</v>
          </cell>
          <cell r="AL740">
            <v>0</v>
          </cell>
          <cell r="AN740">
            <v>0</v>
          </cell>
          <cell r="AP740">
            <v>1355410.16</v>
          </cell>
        </row>
        <row r="741">
          <cell r="A741" t="str">
            <v>39945Utah</v>
          </cell>
          <cell r="B741" t="str">
            <v>Utah</v>
          </cell>
          <cell r="C741" t="str">
            <v>Utah</v>
          </cell>
          <cell r="D741">
            <v>399.45</v>
          </cell>
          <cell r="E741">
            <v>399.45</v>
          </cell>
          <cell r="F741" t="str">
            <v>Underground Equipment</v>
          </cell>
          <cell r="H741">
            <v>135138069.09999999</v>
          </cell>
          <cell r="J741">
            <v>-17378845.600000001</v>
          </cell>
          <cell r="L741">
            <v>117759223.5</v>
          </cell>
          <cell r="N741">
            <v>-11581401.02</v>
          </cell>
          <cell r="P741">
            <v>106177822.48</v>
          </cell>
          <cell r="R741">
            <v>66892475</v>
          </cell>
          <cell r="T741">
            <v>4.6158263048663963</v>
          </cell>
          <cell r="V741">
            <v>5836650</v>
          </cell>
          <cell r="X741">
            <v>-17378845.600000001</v>
          </cell>
          <cell r="Z741">
            <v>5</v>
          </cell>
          <cell r="AB741">
            <v>868942.28</v>
          </cell>
          <cell r="AD741">
            <v>56219221.68</v>
          </cell>
          <cell r="AF741">
            <v>4.6158263048663963</v>
          </cell>
          <cell r="AH741">
            <v>5168273</v>
          </cell>
          <cell r="AJ741">
            <v>-11581401.02</v>
          </cell>
          <cell r="AL741">
            <v>5</v>
          </cell>
          <cell r="AN741">
            <v>579070.05099999998</v>
          </cell>
          <cell r="AP741">
            <v>50385163.710999995</v>
          </cell>
        </row>
        <row r="742">
          <cell r="A742" t="str">
            <v>39951Utah</v>
          </cell>
          <cell r="B742" t="str">
            <v>Utah</v>
          </cell>
          <cell r="C742" t="str">
            <v>Utah</v>
          </cell>
          <cell r="D742">
            <v>399.51</v>
          </cell>
          <cell r="E742">
            <v>399.51</v>
          </cell>
          <cell r="F742" t="str">
            <v>Vehicles</v>
          </cell>
          <cell r="H742">
            <v>1191523.48</v>
          </cell>
          <cell r="J742">
            <v>-88321.590000000011</v>
          </cell>
          <cell r="L742">
            <v>1103201.8899999999</v>
          </cell>
          <cell r="N742">
            <v>-90008.98</v>
          </cell>
          <cell r="P742">
            <v>1013192.9099999999</v>
          </cell>
          <cell r="R742">
            <v>698773</v>
          </cell>
          <cell r="T742">
            <v>4.4861089230611473</v>
          </cell>
          <cell r="V742">
            <v>51472</v>
          </cell>
          <cell r="X742">
            <v>-88321.590000000011</v>
          </cell>
          <cell r="Z742">
            <v>5</v>
          </cell>
          <cell r="AB742">
            <v>4416.0795000000007</v>
          </cell>
          <cell r="AD742">
            <v>666339.48950000003</v>
          </cell>
          <cell r="AF742">
            <v>4.4861089230611473</v>
          </cell>
          <cell r="AH742">
            <v>47472</v>
          </cell>
          <cell r="AJ742">
            <v>-90008.98</v>
          </cell>
          <cell r="AL742">
            <v>5</v>
          </cell>
          <cell r="AN742">
            <v>4500.4489999999996</v>
          </cell>
          <cell r="AP742">
            <v>628302.95850000007</v>
          </cell>
        </row>
        <row r="743">
          <cell r="A743" t="str">
            <v>39952Utah</v>
          </cell>
          <cell r="B743" t="str">
            <v>Utah</v>
          </cell>
          <cell r="C743" t="str">
            <v>Utah</v>
          </cell>
          <cell r="D743">
            <v>399.52</v>
          </cell>
          <cell r="E743">
            <v>399.52</v>
          </cell>
          <cell r="F743" t="str">
            <v>Heavy Construction Equipment</v>
          </cell>
          <cell r="H743">
            <v>5988395.7199999997</v>
          </cell>
          <cell r="J743">
            <v>-351435.85000000009</v>
          </cell>
          <cell r="L743">
            <v>5636959.8699999992</v>
          </cell>
          <cell r="N743">
            <v>-224882.39000000007</v>
          </cell>
          <cell r="P743">
            <v>5412077.4799999995</v>
          </cell>
          <cell r="R743">
            <v>2432657</v>
          </cell>
          <cell r="T743">
            <v>3.0797610783351681</v>
          </cell>
          <cell r="V743">
            <v>179017</v>
          </cell>
          <cell r="X743">
            <v>-351435.85000000009</v>
          </cell>
          <cell r="Z743">
            <v>5</v>
          </cell>
          <cell r="AB743">
            <v>17571.792500000003</v>
          </cell>
          <cell r="AD743">
            <v>2277809.9424999999</v>
          </cell>
          <cell r="AF743">
            <v>3.0797610783351681</v>
          </cell>
          <cell r="AH743">
            <v>170142</v>
          </cell>
          <cell r="AJ743">
            <v>-224882.39000000007</v>
          </cell>
          <cell r="AL743">
            <v>5</v>
          </cell>
          <cell r="AN743">
            <v>11244.119500000004</v>
          </cell>
          <cell r="AP743">
            <v>2234313.6719999998</v>
          </cell>
        </row>
        <row r="744">
          <cell r="A744" t="str">
            <v>39960Utah</v>
          </cell>
          <cell r="B744" t="str">
            <v>Utah</v>
          </cell>
          <cell r="C744" t="str">
            <v>Utah</v>
          </cell>
          <cell r="D744">
            <v>399.6</v>
          </cell>
          <cell r="E744">
            <v>399.6</v>
          </cell>
          <cell r="F744" t="str">
            <v>Miscellaneous Equipment</v>
          </cell>
          <cell r="H744">
            <v>2331379.02</v>
          </cell>
          <cell r="J744">
            <v>-213514.59</v>
          </cell>
          <cell r="L744">
            <v>2117864.4300000002</v>
          </cell>
          <cell r="N744">
            <v>-201158.04000000007</v>
          </cell>
          <cell r="P744">
            <v>1916706.3900000001</v>
          </cell>
          <cell r="R744">
            <v>1237403</v>
          </cell>
          <cell r="T744">
            <v>4.9664658726555153</v>
          </cell>
          <cell r="V744">
            <v>110485</v>
          </cell>
          <cell r="X744">
            <v>-213514.59</v>
          </cell>
          <cell r="Z744">
            <v>1</v>
          </cell>
          <cell r="AB744">
            <v>2135.1459</v>
          </cell>
          <cell r="AD744">
            <v>1136508.5558999998</v>
          </cell>
          <cell r="AF744">
            <v>4.9664658726555153</v>
          </cell>
          <cell r="AH744">
            <v>100188</v>
          </cell>
          <cell r="AJ744">
            <v>-201158.04000000007</v>
          </cell>
          <cell r="AL744">
            <v>1</v>
          </cell>
          <cell r="AN744">
            <v>2011.5804000000007</v>
          </cell>
          <cell r="AP744">
            <v>1037550.0962999997</v>
          </cell>
        </row>
        <row r="745">
          <cell r="A745" t="str">
            <v>39961Utah</v>
          </cell>
          <cell r="B745" t="str">
            <v>Utah</v>
          </cell>
          <cell r="C745" t="str">
            <v>Utah</v>
          </cell>
          <cell r="D745">
            <v>399.61</v>
          </cell>
          <cell r="E745">
            <v>399.61</v>
          </cell>
          <cell r="F745" t="str">
            <v>Computer Equipment</v>
          </cell>
          <cell r="H745">
            <v>392405.87</v>
          </cell>
          <cell r="J745">
            <v>-157531.34</v>
          </cell>
          <cell r="L745">
            <v>234874.53</v>
          </cell>
          <cell r="N745">
            <v>-56658.109999999993</v>
          </cell>
          <cell r="P745">
            <v>178216.42</v>
          </cell>
          <cell r="R745">
            <v>353253</v>
          </cell>
          <cell r="T745">
            <v>1.7550807640166213</v>
          </cell>
          <cell r="V745">
            <v>5505</v>
          </cell>
          <cell r="X745">
            <v>-157531.34</v>
          </cell>
          <cell r="Z745">
            <v>0</v>
          </cell>
          <cell r="AB745">
            <v>0</v>
          </cell>
          <cell r="AD745">
            <v>201226.66</v>
          </cell>
          <cell r="AF745">
            <v>1.7550807640166213</v>
          </cell>
          <cell r="AH745">
            <v>3625</v>
          </cell>
          <cell r="AJ745">
            <v>-56658.109999999993</v>
          </cell>
          <cell r="AL745">
            <v>0</v>
          </cell>
          <cell r="AN745">
            <v>0</v>
          </cell>
          <cell r="AP745">
            <v>148193.55000000002</v>
          </cell>
        </row>
        <row r="746">
          <cell r="A746" t="str">
            <v>39970Utah</v>
          </cell>
          <cell r="B746" t="str">
            <v>Utah</v>
          </cell>
          <cell r="C746" t="str">
            <v>Utah</v>
          </cell>
          <cell r="D746">
            <v>399.7</v>
          </cell>
          <cell r="E746">
            <v>399.7</v>
          </cell>
          <cell r="F746" t="str">
            <v>Mine Development</v>
          </cell>
          <cell r="H746">
            <v>38414876.890000001</v>
          </cell>
          <cell r="J746">
            <v>0</v>
          </cell>
          <cell r="L746">
            <v>38414876.890000001</v>
          </cell>
          <cell r="N746">
            <v>0</v>
          </cell>
          <cell r="P746">
            <v>38414876.890000001</v>
          </cell>
          <cell r="R746">
            <v>17773786</v>
          </cell>
          <cell r="T746">
            <v>2.5384343267296816</v>
          </cell>
          <cell r="V746">
            <v>975136</v>
          </cell>
          <cell r="X746">
            <v>0</v>
          </cell>
          <cell r="Z746">
            <v>0</v>
          </cell>
          <cell r="AB746">
            <v>0</v>
          </cell>
          <cell r="AD746">
            <v>18748922</v>
          </cell>
          <cell r="AF746">
            <v>2.5384343267296816</v>
          </cell>
          <cell r="AH746">
            <v>975136</v>
          </cell>
          <cell r="AJ746">
            <v>0</v>
          </cell>
          <cell r="AL746">
            <v>0</v>
          </cell>
          <cell r="AN746">
            <v>0</v>
          </cell>
          <cell r="AP746">
            <v>19724058</v>
          </cell>
        </row>
        <row r="747">
          <cell r="F747" t="str">
            <v>TOTAL UTAH MINING</v>
          </cell>
          <cell r="H747">
            <v>235124849.29000002</v>
          </cell>
          <cell r="J747">
            <v>-18578360.810000002</v>
          </cell>
          <cell r="L747">
            <v>216546488.48000002</v>
          </cell>
          <cell r="N747">
            <v>-12564683.170000002</v>
          </cell>
          <cell r="P747">
            <v>203981805.30999994</v>
          </cell>
          <cell r="R747">
            <v>120358711</v>
          </cell>
          <cell r="V747">
            <v>8145005</v>
          </cell>
          <cell r="X747">
            <v>-18578360.810000002</v>
          </cell>
          <cell r="AB747">
            <v>884605.30330000003</v>
          </cell>
          <cell r="AD747">
            <v>110809960.49329999</v>
          </cell>
          <cell r="AH747">
            <v>7447169</v>
          </cell>
          <cell r="AJ747">
            <v>-12564683.170000002</v>
          </cell>
          <cell r="AN747">
            <v>587490.92480000004</v>
          </cell>
          <cell r="AP747">
            <v>106279937.24810001</v>
          </cell>
        </row>
        <row r="749">
          <cell r="F749" t="str">
            <v>TOTAL ELECTRIC PLANT</v>
          </cell>
          <cell r="H749">
            <v>21091685846.220005</v>
          </cell>
          <cell r="J749">
            <v>-177165799.84000012</v>
          </cell>
          <cell r="L749">
            <v>20914520046.380005</v>
          </cell>
          <cell r="N749">
            <v>-162507860.54000011</v>
          </cell>
          <cell r="P749">
            <v>20752012185.84</v>
          </cell>
          <cell r="R749">
            <v>6811625346</v>
          </cell>
          <cell r="V749">
            <v>539844361</v>
          </cell>
          <cell r="X749">
            <v>-177165799.84000012</v>
          </cell>
          <cell r="AB749">
            <v>-6405065.0900000036</v>
          </cell>
          <cell r="AD749">
            <v>7150478655.5799952</v>
          </cell>
          <cell r="AH749">
            <v>534357663</v>
          </cell>
          <cell r="AJ749">
            <v>-162507860.54000011</v>
          </cell>
          <cell r="AN749">
            <v>-7275381.8122000033</v>
          </cell>
          <cell r="AP749">
            <v>7497632889.7378025</v>
          </cell>
        </row>
        <row r="758">
          <cell r="E758" t="str">
            <v>RECONCILIATION</v>
          </cell>
        </row>
        <row r="760">
          <cell r="E760" t="str">
            <v>Amortization Accounts</v>
          </cell>
        </row>
        <row r="761">
          <cell r="D761">
            <v>390.3</v>
          </cell>
          <cell r="E761" t="str">
            <v>390.30</v>
          </cell>
          <cell r="F761" t="str">
            <v>Structures and Improvements - Panels</v>
          </cell>
          <cell r="H761">
            <v>12769896.23</v>
          </cell>
          <cell r="AH761" t="e">
            <v>#N/A</v>
          </cell>
          <cell r="AJ761" t="e">
            <v>#N/A</v>
          </cell>
        </row>
        <row r="762">
          <cell r="D762">
            <v>391</v>
          </cell>
          <cell r="E762" t="str">
            <v>391.00</v>
          </cell>
          <cell r="F762" t="str">
            <v>Office Furniture</v>
          </cell>
          <cell r="H762">
            <v>20976668.91</v>
          </cell>
          <cell r="AH762" t="e">
            <v>#N/A</v>
          </cell>
          <cell r="AJ762" t="e">
            <v>#N/A</v>
          </cell>
        </row>
      </sheetData>
      <sheetData sheetId="16">
        <row r="11">
          <cell r="B11" t="str">
            <v>Location</v>
          </cell>
          <cell r="E11" t="str">
            <v>STEAM PRODUCTION PLANT</v>
          </cell>
        </row>
        <row r="13">
          <cell r="F13" t="str">
            <v>BLUNDELL</v>
          </cell>
        </row>
        <row r="14">
          <cell r="A14" t="str">
            <v xml:space="preserve">310.20 0181         </v>
          </cell>
          <cell r="B14">
            <v>181</v>
          </cell>
          <cell r="C14" t="str">
            <v>OregonAccel</v>
          </cell>
          <cell r="D14" t="str">
            <v xml:space="preserve">310.20 0181         </v>
          </cell>
          <cell r="E14">
            <v>310.2</v>
          </cell>
          <cell r="F14" t="str">
            <v>Land Rights</v>
          </cell>
          <cell r="H14">
            <v>35883106.869999997</v>
          </cell>
          <cell r="J14">
            <v>0</v>
          </cell>
          <cell r="L14">
            <v>35883106.869999997</v>
          </cell>
          <cell r="N14">
            <v>0</v>
          </cell>
          <cell r="P14">
            <v>35883106.869999997</v>
          </cell>
          <cell r="R14">
            <v>18928013</v>
          </cell>
          <cell r="T14">
            <v>2.27</v>
          </cell>
          <cell r="V14">
            <v>814547</v>
          </cell>
          <cell r="X14">
            <v>0</v>
          </cell>
          <cell r="Z14">
            <v>0</v>
          </cell>
          <cell r="AB14">
            <v>0</v>
          </cell>
          <cell r="AD14">
            <v>19742560</v>
          </cell>
          <cell r="AF14">
            <v>2.27</v>
          </cell>
          <cell r="AH14">
            <v>814547</v>
          </cell>
          <cell r="AJ14">
            <v>0</v>
          </cell>
          <cell r="AL14">
            <v>0</v>
          </cell>
          <cell r="AN14">
            <v>0</v>
          </cell>
          <cell r="AP14">
            <v>20557107</v>
          </cell>
        </row>
        <row r="15">
          <cell r="A15" t="str">
            <v xml:space="preserve">311.00 0181         </v>
          </cell>
          <cell r="B15">
            <v>181</v>
          </cell>
          <cell r="C15" t="str">
            <v>OregonAccel</v>
          </cell>
          <cell r="D15" t="str">
            <v xml:space="preserve">311.00 0181         </v>
          </cell>
          <cell r="E15">
            <v>311</v>
          </cell>
          <cell r="F15" t="str">
            <v>Structures and Improvements</v>
          </cell>
          <cell r="H15">
            <v>8026576.1799999997</v>
          </cell>
          <cell r="J15">
            <v>-19101.739999999998</v>
          </cell>
          <cell r="L15">
            <v>8007474.4399999995</v>
          </cell>
          <cell r="N15">
            <v>-19707.560000000001</v>
          </cell>
          <cell r="P15">
            <v>7987766.8799999999</v>
          </cell>
          <cell r="R15">
            <v>4088803</v>
          </cell>
          <cell r="T15">
            <v>1.69</v>
          </cell>
          <cell r="V15">
            <v>135488</v>
          </cell>
          <cell r="X15">
            <v>-19101.739999999998</v>
          </cell>
          <cell r="Z15">
            <v>-30</v>
          </cell>
          <cell r="AB15">
            <v>-5730.5219999999999</v>
          </cell>
          <cell r="AD15">
            <v>4199458.7379999999</v>
          </cell>
          <cell r="AF15">
            <v>1.69</v>
          </cell>
          <cell r="AH15">
            <v>135160</v>
          </cell>
          <cell r="AJ15">
            <v>-19707.560000000001</v>
          </cell>
          <cell r="AL15">
            <v>-30</v>
          </cell>
          <cell r="AN15">
            <v>-5912.268</v>
          </cell>
          <cell r="AP15">
            <v>4308998.91</v>
          </cell>
        </row>
        <row r="16">
          <cell r="A16" t="str">
            <v xml:space="preserve">312.00 0181         </v>
          </cell>
          <cell r="B16">
            <v>181</v>
          </cell>
          <cell r="C16" t="str">
            <v>OregonAccel</v>
          </cell>
          <cell r="D16" t="str">
            <v xml:space="preserve">312.00 0181         </v>
          </cell>
          <cell r="E16">
            <v>312</v>
          </cell>
          <cell r="F16" t="str">
            <v>Boiler Plant Equipment</v>
          </cell>
          <cell r="H16">
            <v>28217346.91</v>
          </cell>
          <cell r="J16">
            <v>-224670.18</v>
          </cell>
          <cell r="L16">
            <v>27992676.73</v>
          </cell>
          <cell r="N16">
            <v>-234822.98999999996</v>
          </cell>
          <cell r="P16">
            <v>27757853.740000002</v>
          </cell>
          <cell r="R16">
            <v>12803130</v>
          </cell>
          <cell r="T16">
            <v>3.14</v>
          </cell>
          <cell r="V16">
            <v>882497</v>
          </cell>
          <cell r="X16">
            <v>-224670.18</v>
          </cell>
          <cell r="Z16">
            <v>-10</v>
          </cell>
          <cell r="AB16">
            <v>-22467.017999999996</v>
          </cell>
          <cell r="AD16">
            <v>13438489.802000001</v>
          </cell>
          <cell r="AF16">
            <v>3.14</v>
          </cell>
          <cell r="AH16">
            <v>875283</v>
          </cell>
          <cell r="AJ16">
            <v>-234822.98999999996</v>
          </cell>
          <cell r="AL16">
            <v>-10</v>
          </cell>
          <cell r="AN16">
            <v>-23482.298999999995</v>
          </cell>
          <cell r="AP16">
            <v>14055467.513</v>
          </cell>
        </row>
        <row r="17">
          <cell r="A17" t="str">
            <v xml:space="preserve">314.00 0181         </v>
          </cell>
          <cell r="B17">
            <v>181</v>
          </cell>
          <cell r="C17" t="str">
            <v>OregonAccel</v>
          </cell>
          <cell r="D17" t="str">
            <v xml:space="preserve">314.00 0181         </v>
          </cell>
          <cell r="E17">
            <v>314</v>
          </cell>
          <cell r="F17" t="str">
            <v>Turbogenerator Units</v>
          </cell>
          <cell r="H17">
            <v>32037766.34</v>
          </cell>
          <cell r="J17">
            <v>-236289.24000000005</v>
          </cell>
          <cell r="L17">
            <v>31801477.100000001</v>
          </cell>
          <cell r="N17">
            <v>-248067.71999999994</v>
          </cell>
          <cell r="P17">
            <v>31553409.380000003</v>
          </cell>
          <cell r="R17">
            <v>11628954</v>
          </cell>
          <cell r="T17">
            <v>2.12</v>
          </cell>
          <cell r="V17">
            <v>676696</v>
          </cell>
          <cell r="X17">
            <v>-236289.24000000005</v>
          </cell>
          <cell r="Z17">
            <v>-15</v>
          </cell>
          <cell r="AB17">
            <v>-35443.386000000006</v>
          </cell>
          <cell r="AD17">
            <v>12033917.374</v>
          </cell>
          <cell r="AF17">
            <v>2.12</v>
          </cell>
          <cell r="AH17">
            <v>671562</v>
          </cell>
          <cell r="AJ17">
            <v>-248067.71999999994</v>
          </cell>
          <cell r="AL17">
            <v>-15</v>
          </cell>
          <cell r="AN17">
            <v>-37210.157999999996</v>
          </cell>
          <cell r="AP17">
            <v>12420201.495999999</v>
          </cell>
        </row>
        <row r="18">
          <cell r="A18" t="str">
            <v xml:space="preserve">315.00 0181         </v>
          </cell>
          <cell r="B18">
            <v>181</v>
          </cell>
          <cell r="C18" t="str">
            <v>OregonAccel</v>
          </cell>
          <cell r="D18" t="str">
            <v xml:space="preserve">315.00 0181         </v>
          </cell>
          <cell r="E18">
            <v>315</v>
          </cell>
          <cell r="F18" t="str">
            <v>Accessory Electric Equipment</v>
          </cell>
          <cell r="H18">
            <v>7501209.7300000004</v>
          </cell>
          <cell r="J18">
            <v>-16803.150000000005</v>
          </cell>
          <cell r="L18">
            <v>7484406.5800000001</v>
          </cell>
          <cell r="N18">
            <v>-17696.71</v>
          </cell>
          <cell r="P18">
            <v>7466709.8700000001</v>
          </cell>
          <cell r="R18">
            <v>3338265</v>
          </cell>
          <cell r="T18">
            <v>1.61</v>
          </cell>
          <cell r="V18">
            <v>120634</v>
          </cell>
          <cell r="X18">
            <v>-16803.150000000005</v>
          </cell>
          <cell r="Z18">
            <v>-10</v>
          </cell>
          <cell r="AB18">
            <v>-1680.3150000000005</v>
          </cell>
          <cell r="AD18">
            <v>3440415.5350000001</v>
          </cell>
          <cell r="AF18">
            <v>1.61</v>
          </cell>
          <cell r="AH18">
            <v>120356</v>
          </cell>
          <cell r="AJ18">
            <v>-17696.71</v>
          </cell>
          <cell r="AL18">
            <v>-10</v>
          </cell>
          <cell r="AN18">
            <v>-1769.6709999999998</v>
          </cell>
          <cell r="AP18">
            <v>3541305.1540000001</v>
          </cell>
        </row>
        <row r="19">
          <cell r="A19" t="str">
            <v xml:space="preserve">316.00 0181         </v>
          </cell>
          <cell r="B19">
            <v>181</v>
          </cell>
          <cell r="C19" t="str">
            <v>OregonAccel</v>
          </cell>
          <cell r="D19" t="str">
            <v xml:space="preserve">316.00 0181         </v>
          </cell>
          <cell r="E19">
            <v>316</v>
          </cell>
          <cell r="F19" t="str">
            <v>Miscellaneous Power Plant Equipment</v>
          </cell>
          <cell r="H19">
            <v>1241261.6299999999</v>
          </cell>
          <cell r="J19">
            <v>-20004.310000000001</v>
          </cell>
          <cell r="L19">
            <v>1221257.3199999998</v>
          </cell>
          <cell r="N19">
            <v>-20004.310000000001</v>
          </cell>
          <cell r="P19">
            <v>1201253.0099999998</v>
          </cell>
          <cell r="R19">
            <v>451454</v>
          </cell>
          <cell r="T19">
            <v>1.96</v>
          </cell>
          <cell r="V19">
            <v>24133</v>
          </cell>
          <cell r="X19">
            <v>-20004.310000000001</v>
          </cell>
          <cell r="Z19">
            <v>-10</v>
          </cell>
          <cell r="AB19">
            <v>-2000.431</v>
          </cell>
          <cell r="AD19">
            <v>453582.25900000002</v>
          </cell>
          <cell r="AF19">
            <v>1.96</v>
          </cell>
          <cell r="AH19">
            <v>23741</v>
          </cell>
          <cell r="AJ19">
            <v>-20004.310000000001</v>
          </cell>
          <cell r="AL19">
            <v>-10</v>
          </cell>
          <cell r="AN19">
            <v>-2000.431</v>
          </cell>
          <cell r="AP19">
            <v>455318.51800000004</v>
          </cell>
        </row>
        <row r="20">
          <cell r="A20">
            <v>0</v>
          </cell>
          <cell r="F20" t="str">
            <v>TOTAL BLUNDELL</v>
          </cell>
          <cell r="H20">
            <v>112907267.66</v>
          </cell>
          <cell r="J20">
            <v>-516868.62000000005</v>
          </cell>
          <cell r="L20">
            <v>112390399.03999998</v>
          </cell>
          <cell r="N20">
            <v>-540299.28999999992</v>
          </cell>
          <cell r="P20">
            <v>111850099.75000001</v>
          </cell>
          <cell r="R20">
            <v>51238619</v>
          </cell>
          <cell r="V20">
            <v>2653995</v>
          </cell>
          <cell r="X20">
            <v>-516868.62000000005</v>
          </cell>
          <cell r="AB20">
            <v>-67321.672000000006</v>
          </cell>
          <cell r="AD20">
            <v>53308423.708000004</v>
          </cell>
          <cell r="AH20">
            <v>2640649</v>
          </cell>
          <cell r="AJ20">
            <v>-540299.28999999992</v>
          </cell>
          <cell r="AN20">
            <v>-70374.82699999999</v>
          </cell>
          <cell r="AP20">
            <v>55338398.590999998</v>
          </cell>
        </row>
        <row r="21">
          <cell r="A21">
            <v>0</v>
          </cell>
        </row>
        <row r="22">
          <cell r="A22">
            <v>0</v>
          </cell>
          <cell r="F22" t="str">
            <v>CARBON</v>
          </cell>
        </row>
        <row r="23">
          <cell r="A23" t="str">
            <v xml:space="preserve">311.00 0101         </v>
          </cell>
          <cell r="B23">
            <v>101</v>
          </cell>
          <cell r="C23" t="str">
            <v>OregonAccel</v>
          </cell>
          <cell r="D23" t="str">
            <v xml:space="preserve">311.00 0101         </v>
          </cell>
          <cell r="E23">
            <v>311</v>
          </cell>
          <cell r="F23" t="str">
            <v>Structures and Improvements</v>
          </cell>
          <cell r="H23">
            <v>15364075.57</v>
          </cell>
          <cell r="J23">
            <v>-50484.289999999979</v>
          </cell>
          <cell r="L23">
            <v>15313591.280000001</v>
          </cell>
          <cell r="N23">
            <v>-51969.62</v>
          </cell>
          <cell r="P23">
            <v>15261621.660000002</v>
          </cell>
          <cell r="R23">
            <v>9825356</v>
          </cell>
          <cell r="T23">
            <v>3.44</v>
          </cell>
          <cell r="V23">
            <v>527656</v>
          </cell>
          <cell r="X23">
            <v>-50484.289999999979</v>
          </cell>
          <cell r="Z23">
            <v>-30</v>
          </cell>
          <cell r="AB23">
            <v>-15145.286999999993</v>
          </cell>
          <cell r="AD23">
            <v>10287382.423</v>
          </cell>
          <cell r="AF23">
            <v>36</v>
          </cell>
          <cell r="AH23">
            <v>5503538</v>
          </cell>
          <cell r="AJ23">
            <v>-51969.62</v>
          </cell>
          <cell r="AL23">
            <v>-30</v>
          </cell>
          <cell r="AN23">
            <v>-15590.886</v>
          </cell>
          <cell r="AP23">
            <v>15723359.917000001</v>
          </cell>
        </row>
        <row r="24">
          <cell r="A24" t="str">
            <v xml:space="preserve">312.00 0101         </v>
          </cell>
          <cell r="B24">
            <v>101</v>
          </cell>
          <cell r="C24" t="str">
            <v>OregonAccel</v>
          </cell>
          <cell r="D24" t="str">
            <v xml:space="preserve">312.00 0101         </v>
          </cell>
          <cell r="E24">
            <v>312</v>
          </cell>
          <cell r="F24" t="str">
            <v>Boiler Plant Equipment</v>
          </cell>
          <cell r="H24">
            <v>68831424.890000001</v>
          </cell>
          <cell r="J24">
            <v>-525222.25999999989</v>
          </cell>
          <cell r="L24">
            <v>68306202.629999995</v>
          </cell>
          <cell r="N24">
            <v>-542397.47000000009</v>
          </cell>
          <cell r="P24">
            <v>67763805.159999996</v>
          </cell>
          <cell r="R24">
            <v>39855201</v>
          </cell>
          <cell r="T24">
            <v>4.47</v>
          </cell>
          <cell r="V24">
            <v>3065026</v>
          </cell>
          <cell r="X24">
            <v>-525222.25999999989</v>
          </cell>
          <cell r="Z24">
            <v>-10</v>
          </cell>
          <cell r="AB24">
            <v>-52522.225999999988</v>
          </cell>
          <cell r="AD24">
            <v>42342482.513999999</v>
          </cell>
          <cell r="AF24">
            <v>38.380000000000003</v>
          </cell>
          <cell r="AH24">
            <v>26111834</v>
          </cell>
          <cell r="AJ24">
            <v>-542397.47000000009</v>
          </cell>
          <cell r="AL24">
            <v>-10</v>
          </cell>
          <cell r="AN24">
            <v>-54239.74700000001</v>
          </cell>
          <cell r="AP24">
            <v>67857679.297000006</v>
          </cell>
        </row>
        <row r="25">
          <cell r="A25" t="str">
            <v xml:space="preserve">314.00 0101         </v>
          </cell>
          <cell r="B25">
            <v>101</v>
          </cell>
          <cell r="C25" t="str">
            <v>OregonAccel</v>
          </cell>
          <cell r="D25" t="str">
            <v xml:space="preserve">314.00 0101         </v>
          </cell>
          <cell r="E25">
            <v>314</v>
          </cell>
          <cell r="F25" t="str">
            <v>Turbogenerator Units</v>
          </cell>
          <cell r="H25">
            <v>28351048.870000001</v>
          </cell>
          <cell r="J25">
            <v>-254299.33999999994</v>
          </cell>
          <cell r="L25">
            <v>28096749.530000001</v>
          </cell>
          <cell r="N25">
            <v>-261850.21000000005</v>
          </cell>
          <cell r="P25">
            <v>27834899.32</v>
          </cell>
          <cell r="R25">
            <v>16007769</v>
          </cell>
          <cell r="T25">
            <v>4.0999999999999996</v>
          </cell>
          <cell r="V25">
            <v>1157180</v>
          </cell>
          <cell r="X25">
            <v>-254299.33999999994</v>
          </cell>
          <cell r="Z25">
            <v>-15</v>
          </cell>
          <cell r="AB25">
            <v>-38144.900999999991</v>
          </cell>
          <cell r="AD25">
            <v>16872504.759</v>
          </cell>
          <cell r="AF25">
            <v>39.130000000000003</v>
          </cell>
          <cell r="AH25">
            <v>10943027</v>
          </cell>
          <cell r="AJ25">
            <v>-261850.21000000005</v>
          </cell>
          <cell r="AL25">
            <v>-15</v>
          </cell>
          <cell r="AN25">
            <v>-39277.531500000012</v>
          </cell>
          <cell r="AP25">
            <v>27514404.017499998</v>
          </cell>
        </row>
        <row r="26">
          <cell r="A26" t="str">
            <v xml:space="preserve">315.00 0101         </v>
          </cell>
          <cell r="B26">
            <v>101</v>
          </cell>
          <cell r="C26" t="str">
            <v>OregonAccel</v>
          </cell>
          <cell r="D26" t="str">
            <v xml:space="preserve">315.00 0101         </v>
          </cell>
          <cell r="E26">
            <v>315</v>
          </cell>
          <cell r="F26" t="str">
            <v>Accessory Electric Equipment</v>
          </cell>
          <cell r="H26">
            <v>6218094.1699999999</v>
          </cell>
          <cell r="J26">
            <v>-27291.839999999993</v>
          </cell>
          <cell r="L26">
            <v>6190802.3300000001</v>
          </cell>
          <cell r="N26">
            <v>-28451.760000000002</v>
          </cell>
          <cell r="P26">
            <v>6162350.5700000003</v>
          </cell>
          <cell r="R26">
            <v>3512394</v>
          </cell>
          <cell r="T26">
            <v>3.22</v>
          </cell>
          <cell r="V26">
            <v>199783</v>
          </cell>
          <cell r="X26">
            <v>-27291.839999999993</v>
          </cell>
          <cell r="Z26">
            <v>-10</v>
          </cell>
          <cell r="AB26">
            <v>-2729.1839999999993</v>
          </cell>
          <cell r="AD26">
            <v>3682155.9760000003</v>
          </cell>
          <cell r="AF26">
            <v>39.42</v>
          </cell>
          <cell r="AH26">
            <v>2434806</v>
          </cell>
          <cell r="AJ26">
            <v>-28451.760000000002</v>
          </cell>
          <cell r="AL26">
            <v>-10</v>
          </cell>
          <cell r="AN26">
            <v>-2845.1760000000004</v>
          </cell>
          <cell r="AP26">
            <v>6085665.04</v>
          </cell>
        </row>
        <row r="27">
          <cell r="A27" t="str">
            <v xml:space="preserve">316.00 0101         </v>
          </cell>
          <cell r="B27">
            <v>101</v>
          </cell>
          <cell r="C27" t="str">
            <v>OregonAccel</v>
          </cell>
          <cell r="D27" t="str">
            <v xml:space="preserve">316.00 0101         </v>
          </cell>
          <cell r="E27">
            <v>316</v>
          </cell>
          <cell r="F27" t="str">
            <v>Miscellaneous Power Plant Equipment</v>
          </cell>
          <cell r="H27">
            <v>809545.62</v>
          </cell>
          <cell r="J27">
            <v>-12006.87</v>
          </cell>
          <cell r="L27">
            <v>797538.75</v>
          </cell>
          <cell r="N27">
            <v>-12006.85</v>
          </cell>
          <cell r="P27">
            <v>785531.9</v>
          </cell>
          <cell r="R27">
            <v>338627</v>
          </cell>
          <cell r="T27">
            <v>3.5</v>
          </cell>
          <cell r="V27">
            <v>28124</v>
          </cell>
          <cell r="X27">
            <v>-12006.87</v>
          </cell>
          <cell r="Z27">
            <v>-10</v>
          </cell>
          <cell r="AB27">
            <v>-1200.6870000000001</v>
          </cell>
          <cell r="AD27">
            <v>353543.44300000003</v>
          </cell>
          <cell r="AF27">
            <v>45.82</v>
          </cell>
          <cell r="AH27">
            <v>362681</v>
          </cell>
          <cell r="AJ27">
            <v>-12006.85</v>
          </cell>
          <cell r="AL27">
            <v>-10</v>
          </cell>
          <cell r="AN27">
            <v>-1200.6849999999999</v>
          </cell>
          <cell r="AP27">
            <v>703016.90799999994</v>
          </cell>
        </row>
        <row r="28">
          <cell r="A28">
            <v>0</v>
          </cell>
          <cell r="F28" t="str">
            <v>TOTAL CARBON</v>
          </cell>
          <cell r="H28">
            <v>119574189.12000002</v>
          </cell>
          <cell r="J28">
            <v>-869304.59999999974</v>
          </cell>
          <cell r="L28">
            <v>118704884.52</v>
          </cell>
          <cell r="N28">
            <v>-896675.91000000015</v>
          </cell>
          <cell r="P28">
            <v>117808208.60999998</v>
          </cell>
          <cell r="R28">
            <v>69539347</v>
          </cell>
          <cell r="V28">
            <v>4977769</v>
          </cell>
          <cell r="X28">
            <v>-869304.59999999974</v>
          </cell>
          <cell r="AB28">
            <v>-109742.28499999996</v>
          </cell>
          <cell r="AD28">
            <v>73538069.114999995</v>
          </cell>
          <cell r="AH28">
            <v>45355886</v>
          </cell>
          <cell r="AJ28">
            <v>-896675.91000000015</v>
          </cell>
          <cell r="AN28">
            <v>-113154.02550000003</v>
          </cell>
          <cell r="AP28">
            <v>117884125.17950001</v>
          </cell>
        </row>
        <row r="29">
          <cell r="A29">
            <v>0</v>
          </cell>
        </row>
        <row r="30">
          <cell r="A30">
            <v>0</v>
          </cell>
          <cell r="F30" t="str">
            <v>CHOLLA</v>
          </cell>
        </row>
        <row r="31">
          <cell r="A31" t="str">
            <v xml:space="preserve">310.20 0102         </v>
          </cell>
          <cell r="B31">
            <v>102</v>
          </cell>
          <cell r="C31" t="str">
            <v>OregonAccel</v>
          </cell>
          <cell r="D31" t="str">
            <v xml:space="preserve">310.20 0102         </v>
          </cell>
          <cell r="E31">
            <v>310.2</v>
          </cell>
          <cell r="F31" t="str">
            <v>Land Rights</v>
          </cell>
          <cell r="H31">
            <v>1201891.8500000001</v>
          </cell>
          <cell r="J31">
            <v>0</v>
          </cell>
          <cell r="L31">
            <v>1201891.8500000001</v>
          </cell>
          <cell r="N31">
            <v>0</v>
          </cell>
          <cell r="P31">
            <v>1201891.8500000001</v>
          </cell>
          <cell r="R31">
            <v>169463</v>
          </cell>
          <cell r="T31">
            <v>0</v>
          </cell>
          <cell r="V31">
            <v>0</v>
          </cell>
          <cell r="X31">
            <v>0</v>
          </cell>
          <cell r="Z31">
            <v>0</v>
          </cell>
          <cell r="AB31">
            <v>0</v>
          </cell>
          <cell r="AD31">
            <v>169463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169463</v>
          </cell>
        </row>
        <row r="32">
          <cell r="A32" t="str">
            <v xml:space="preserve">311.00 0102         </v>
          </cell>
          <cell r="B32">
            <v>102</v>
          </cell>
          <cell r="C32" t="str">
            <v>OregonAccel</v>
          </cell>
          <cell r="D32" t="str">
            <v xml:space="preserve">311.00 0102         </v>
          </cell>
          <cell r="E32">
            <v>311</v>
          </cell>
          <cell r="F32" t="str">
            <v>Structures and Improvements</v>
          </cell>
          <cell r="H32">
            <v>59823656.619999997</v>
          </cell>
          <cell r="J32">
            <v>-144588.84000000003</v>
          </cell>
          <cell r="L32">
            <v>59679067.779999994</v>
          </cell>
          <cell r="N32">
            <v>-149332.13</v>
          </cell>
          <cell r="P32">
            <v>59529735.649999991</v>
          </cell>
          <cell r="R32">
            <v>24828732</v>
          </cell>
          <cell r="T32">
            <v>2.2799999999999998</v>
          </cell>
          <cell r="V32">
            <v>1362331</v>
          </cell>
          <cell r="X32">
            <v>-144588.84000000003</v>
          </cell>
          <cell r="Z32">
            <v>-30</v>
          </cell>
          <cell r="AB32">
            <v>-43376.652000000009</v>
          </cell>
          <cell r="AD32">
            <v>26003097.508000001</v>
          </cell>
          <cell r="AF32">
            <v>2.2799999999999998</v>
          </cell>
          <cell r="AH32">
            <v>1358980</v>
          </cell>
          <cell r="AJ32">
            <v>-149332.13</v>
          </cell>
          <cell r="AL32">
            <v>-30</v>
          </cell>
          <cell r="AN32">
            <v>-44799.639000000003</v>
          </cell>
          <cell r="AP32">
            <v>27167945.739000004</v>
          </cell>
        </row>
        <row r="33">
          <cell r="A33" t="str">
            <v xml:space="preserve">312.00 0102         </v>
          </cell>
          <cell r="B33">
            <v>102</v>
          </cell>
          <cell r="C33" t="str">
            <v>OregonAccel</v>
          </cell>
          <cell r="D33" t="str">
            <v xml:space="preserve">312.00 0102         </v>
          </cell>
          <cell r="E33">
            <v>312</v>
          </cell>
          <cell r="F33" t="str">
            <v>Boiler Plant Equipment</v>
          </cell>
          <cell r="H33">
            <v>325922912.70999998</v>
          </cell>
          <cell r="J33">
            <v>-2331654.4300000006</v>
          </cell>
          <cell r="L33">
            <v>323591258.27999997</v>
          </cell>
          <cell r="N33">
            <v>-2414193.6799999997</v>
          </cell>
          <cell r="P33">
            <v>321177064.59999996</v>
          </cell>
          <cell r="R33">
            <v>105752335</v>
          </cell>
          <cell r="T33">
            <v>2.33</v>
          </cell>
          <cell r="V33">
            <v>7566840</v>
          </cell>
          <cell r="X33">
            <v>-2331654.4300000006</v>
          </cell>
          <cell r="Z33">
            <v>-10</v>
          </cell>
          <cell r="AB33">
            <v>-233165.44300000006</v>
          </cell>
          <cell r="AD33">
            <v>110754355.12699999</v>
          </cell>
          <cell r="AF33">
            <v>2.33</v>
          </cell>
          <cell r="AH33">
            <v>7511551</v>
          </cell>
          <cell r="AJ33">
            <v>-2414193.6799999997</v>
          </cell>
          <cell r="AL33">
            <v>-10</v>
          </cell>
          <cell r="AN33">
            <v>-241419.36799999996</v>
          </cell>
          <cell r="AP33">
            <v>115610293.079</v>
          </cell>
        </row>
        <row r="34">
          <cell r="A34" t="str">
            <v xml:space="preserve">314.00 0102         </v>
          </cell>
          <cell r="B34">
            <v>102</v>
          </cell>
          <cell r="C34" t="str">
            <v>OregonAccel</v>
          </cell>
          <cell r="D34" t="str">
            <v xml:space="preserve">314.00 0102         </v>
          </cell>
          <cell r="E34">
            <v>314</v>
          </cell>
          <cell r="F34" t="str">
            <v>Turbogenerator Units</v>
          </cell>
          <cell r="H34">
            <v>66047987.369999997</v>
          </cell>
          <cell r="J34">
            <v>-704400.02000000014</v>
          </cell>
          <cell r="L34">
            <v>65343587.349999994</v>
          </cell>
          <cell r="N34">
            <v>-719501.55</v>
          </cell>
          <cell r="P34">
            <v>64624085.799999997</v>
          </cell>
          <cell r="R34">
            <v>24916525</v>
          </cell>
          <cell r="T34">
            <v>2.52</v>
          </cell>
          <cell r="V34">
            <v>1655534</v>
          </cell>
          <cell r="X34">
            <v>-704400.02000000014</v>
          </cell>
          <cell r="Z34">
            <v>-15</v>
          </cell>
          <cell r="AB34">
            <v>-105660.00300000003</v>
          </cell>
          <cell r="AD34">
            <v>25761998.977000002</v>
          </cell>
          <cell r="AF34">
            <v>2.52</v>
          </cell>
          <cell r="AH34">
            <v>1637593</v>
          </cell>
          <cell r="AJ34">
            <v>-719501.55</v>
          </cell>
          <cell r="AL34">
            <v>-15</v>
          </cell>
          <cell r="AN34">
            <v>-107925.2325</v>
          </cell>
          <cell r="AP34">
            <v>26572165.194499999</v>
          </cell>
        </row>
        <row r="35">
          <cell r="A35" t="str">
            <v xml:space="preserve">315.00 0102         </v>
          </cell>
          <cell r="B35">
            <v>102</v>
          </cell>
          <cell r="C35" t="str">
            <v>OregonAccel</v>
          </cell>
          <cell r="D35" t="str">
            <v xml:space="preserve">315.00 0102         </v>
          </cell>
          <cell r="E35">
            <v>315</v>
          </cell>
          <cell r="F35" t="str">
            <v>Accessory Electric Equipment</v>
          </cell>
          <cell r="H35">
            <v>66675755.640000001</v>
          </cell>
          <cell r="J35">
            <v>-183012.45000000004</v>
          </cell>
          <cell r="L35">
            <v>66492743.189999998</v>
          </cell>
          <cell r="N35">
            <v>-192654.27999999994</v>
          </cell>
          <cell r="P35">
            <v>66300088.909999996</v>
          </cell>
          <cell r="R35">
            <v>27970123</v>
          </cell>
          <cell r="T35">
            <v>2.08</v>
          </cell>
          <cell r="V35">
            <v>1384952</v>
          </cell>
          <cell r="X35">
            <v>-183012.45000000004</v>
          </cell>
          <cell r="Z35">
            <v>-10</v>
          </cell>
          <cell r="AB35">
            <v>-18301.245000000006</v>
          </cell>
          <cell r="AD35">
            <v>29153761.305</v>
          </cell>
          <cell r="AF35">
            <v>2.08</v>
          </cell>
          <cell r="AH35">
            <v>1381045</v>
          </cell>
          <cell r="AJ35">
            <v>-192654.27999999994</v>
          </cell>
          <cell r="AL35">
            <v>-10</v>
          </cell>
          <cell r="AN35">
            <v>-19265.427999999993</v>
          </cell>
          <cell r="AP35">
            <v>30322886.596999999</v>
          </cell>
        </row>
        <row r="36">
          <cell r="A36" t="str">
            <v xml:space="preserve">316.00 0102         </v>
          </cell>
          <cell r="B36">
            <v>102</v>
          </cell>
          <cell r="C36" t="str">
            <v>OregonAccel</v>
          </cell>
          <cell r="D36" t="str">
            <v xml:space="preserve">316.00 0102         </v>
          </cell>
          <cell r="E36">
            <v>316</v>
          </cell>
          <cell r="F36" t="str">
            <v>Miscellaneous Power Plant Equipment</v>
          </cell>
          <cell r="H36">
            <v>4155951.08</v>
          </cell>
          <cell r="J36">
            <v>-74438.559999999983</v>
          </cell>
          <cell r="L36">
            <v>4081512.52</v>
          </cell>
          <cell r="N36">
            <v>-74438.559999999983</v>
          </cell>
          <cell r="P36">
            <v>4007073.96</v>
          </cell>
          <cell r="R36">
            <v>1605607</v>
          </cell>
          <cell r="T36">
            <v>2.4900000000000002</v>
          </cell>
          <cell r="V36">
            <v>102556</v>
          </cell>
          <cell r="X36">
            <v>-74438.559999999983</v>
          </cell>
          <cell r="Z36">
            <v>-10</v>
          </cell>
          <cell r="AB36">
            <v>-7443.8559999999989</v>
          </cell>
          <cell r="AD36">
            <v>1626280.584</v>
          </cell>
          <cell r="AF36">
            <v>2.4900000000000002</v>
          </cell>
          <cell r="AH36">
            <v>100703</v>
          </cell>
          <cell r="AJ36">
            <v>-74438.559999999983</v>
          </cell>
          <cell r="AL36">
            <v>-10</v>
          </cell>
          <cell r="AN36">
            <v>-7443.8559999999989</v>
          </cell>
          <cell r="AP36">
            <v>1645101.1680000001</v>
          </cell>
        </row>
        <row r="37">
          <cell r="A37">
            <v>0</v>
          </cell>
          <cell r="F37" t="str">
            <v>TOTAL CHOLLA</v>
          </cell>
          <cell r="H37">
            <v>523828155.26999992</v>
          </cell>
          <cell r="J37">
            <v>-3438094.3000000007</v>
          </cell>
          <cell r="L37">
            <v>520390060.96999997</v>
          </cell>
          <cell r="N37">
            <v>-3550120.1999999993</v>
          </cell>
          <cell r="P37">
            <v>516839940.76999992</v>
          </cell>
          <cell r="R37">
            <v>185242785</v>
          </cell>
          <cell r="V37">
            <v>12072213</v>
          </cell>
          <cell r="X37">
            <v>-3438094.3000000007</v>
          </cell>
          <cell r="AB37">
            <v>-407947.19900000008</v>
          </cell>
          <cell r="AD37">
            <v>193468956.50099999</v>
          </cell>
          <cell r="AH37">
            <v>11989872</v>
          </cell>
          <cell r="AJ37">
            <v>-3550120.1999999993</v>
          </cell>
          <cell r="AN37">
            <v>-420853.52349999995</v>
          </cell>
          <cell r="AP37">
            <v>201487854.7775</v>
          </cell>
        </row>
        <row r="38">
          <cell r="A38">
            <v>0</v>
          </cell>
        </row>
        <row r="39">
          <cell r="A39">
            <v>0</v>
          </cell>
          <cell r="F39" t="str">
            <v>COLSTRIP</v>
          </cell>
        </row>
        <row r="40">
          <cell r="A40" t="str">
            <v xml:space="preserve">311.00 0103         </v>
          </cell>
          <cell r="B40">
            <v>103</v>
          </cell>
          <cell r="C40" t="str">
            <v>OregonAccel</v>
          </cell>
          <cell r="D40" t="str">
            <v xml:space="preserve">311.00 0103         </v>
          </cell>
          <cell r="E40">
            <v>311</v>
          </cell>
          <cell r="F40" t="str">
            <v>Structures and Improvements</v>
          </cell>
          <cell r="H40">
            <v>58963335.350000001</v>
          </cell>
          <cell r="J40">
            <v>-156452.87</v>
          </cell>
          <cell r="L40">
            <v>58806882.480000004</v>
          </cell>
          <cell r="N40">
            <v>-161315.34999999995</v>
          </cell>
          <cell r="P40">
            <v>58645567.130000003</v>
          </cell>
          <cell r="R40">
            <v>34615928</v>
          </cell>
          <cell r="T40">
            <v>2.08</v>
          </cell>
          <cell r="V40">
            <v>1224810</v>
          </cell>
          <cell r="X40">
            <v>-156452.87</v>
          </cell>
          <cell r="Z40">
            <v>-30</v>
          </cell>
          <cell r="AB40">
            <v>-46935.860999999997</v>
          </cell>
          <cell r="AD40">
            <v>35637349.269000001</v>
          </cell>
          <cell r="AF40">
            <v>2.08</v>
          </cell>
          <cell r="AH40">
            <v>1221505</v>
          </cell>
          <cell r="AJ40">
            <v>-161315.34999999995</v>
          </cell>
          <cell r="AL40">
            <v>-30</v>
          </cell>
          <cell r="AN40">
            <v>-48394.604999999981</v>
          </cell>
          <cell r="AP40">
            <v>36649144.314000003</v>
          </cell>
        </row>
        <row r="41">
          <cell r="A41" t="str">
            <v xml:space="preserve">312.00 0103         </v>
          </cell>
          <cell r="B41">
            <v>103</v>
          </cell>
          <cell r="C41" t="str">
            <v>OregonAccel</v>
          </cell>
          <cell r="D41" t="str">
            <v xml:space="preserve">312.00 0103         </v>
          </cell>
          <cell r="E41">
            <v>312</v>
          </cell>
          <cell r="F41" t="str">
            <v>Boiler Plant Equipment</v>
          </cell>
          <cell r="H41">
            <v>114250014.19</v>
          </cell>
          <cell r="J41">
            <v>-1328633.6600000001</v>
          </cell>
          <cell r="L41">
            <v>112921380.53</v>
          </cell>
          <cell r="N41">
            <v>-1367953.63</v>
          </cell>
          <cell r="P41">
            <v>111553426.90000001</v>
          </cell>
          <cell r="R41">
            <v>66176085</v>
          </cell>
          <cell r="T41">
            <v>2.2000000000000002</v>
          </cell>
          <cell r="V41">
            <v>2498885</v>
          </cell>
          <cell r="X41">
            <v>-1328633.6600000001</v>
          </cell>
          <cell r="Z41">
            <v>-10</v>
          </cell>
          <cell r="AB41">
            <v>-132863.36600000001</v>
          </cell>
          <cell r="AD41">
            <v>67213472.974000007</v>
          </cell>
          <cell r="AF41">
            <v>2.2000000000000002</v>
          </cell>
          <cell r="AH41">
            <v>2469223</v>
          </cell>
          <cell r="AJ41">
            <v>-1367953.63</v>
          </cell>
          <cell r="AL41">
            <v>-10</v>
          </cell>
          <cell r="AN41">
            <v>-136795.36299999998</v>
          </cell>
          <cell r="AP41">
            <v>68177946.981000006</v>
          </cell>
        </row>
        <row r="42">
          <cell r="A42" t="str">
            <v xml:space="preserve">314.00 0103         </v>
          </cell>
          <cell r="B42">
            <v>103</v>
          </cell>
          <cell r="C42" t="str">
            <v>OregonAccel</v>
          </cell>
          <cell r="D42" t="str">
            <v xml:space="preserve">314.00 0103         </v>
          </cell>
          <cell r="E42">
            <v>314</v>
          </cell>
          <cell r="F42" t="str">
            <v>Turbogenerator Units</v>
          </cell>
          <cell r="H42">
            <v>34705785.420000002</v>
          </cell>
          <cell r="J42">
            <v>-343330.44000000006</v>
          </cell>
          <cell r="L42">
            <v>34362454.980000004</v>
          </cell>
          <cell r="N42">
            <v>-356240.86000000016</v>
          </cell>
          <cell r="P42">
            <v>34006214.120000005</v>
          </cell>
          <cell r="R42">
            <v>15248327</v>
          </cell>
          <cell r="T42">
            <v>2.66</v>
          </cell>
          <cell r="V42">
            <v>918608</v>
          </cell>
          <cell r="X42">
            <v>-343330.44000000006</v>
          </cell>
          <cell r="Z42">
            <v>-15</v>
          </cell>
          <cell r="AB42">
            <v>-51499.566000000006</v>
          </cell>
          <cell r="AD42">
            <v>15772104.994000001</v>
          </cell>
          <cell r="AF42">
            <v>2.66</v>
          </cell>
          <cell r="AH42">
            <v>909303</v>
          </cell>
          <cell r="AJ42">
            <v>-356240.86000000016</v>
          </cell>
          <cell r="AL42">
            <v>-15</v>
          </cell>
          <cell r="AN42">
            <v>-53436.129000000023</v>
          </cell>
          <cell r="AP42">
            <v>16271731.005000001</v>
          </cell>
        </row>
        <row r="43">
          <cell r="A43" t="str">
            <v xml:space="preserve">315.00 0103         </v>
          </cell>
          <cell r="B43">
            <v>103</v>
          </cell>
          <cell r="C43" t="str">
            <v>OregonAccel</v>
          </cell>
          <cell r="D43" t="str">
            <v xml:space="preserve">315.00 0103         </v>
          </cell>
          <cell r="E43">
            <v>315</v>
          </cell>
          <cell r="F43" t="str">
            <v>Accessory Electric Equipment</v>
          </cell>
          <cell r="H43">
            <v>8949684.2100000009</v>
          </cell>
          <cell r="J43">
            <v>-27210.139999999996</v>
          </cell>
          <cell r="L43">
            <v>8922474.0700000003</v>
          </cell>
          <cell r="N43">
            <v>-28587.85</v>
          </cell>
          <cell r="P43">
            <v>8893886.2200000007</v>
          </cell>
          <cell r="R43">
            <v>5469699</v>
          </cell>
          <cell r="T43">
            <v>1.99</v>
          </cell>
          <cell r="V43">
            <v>177828</v>
          </cell>
          <cell r="X43">
            <v>-27210.139999999996</v>
          </cell>
          <cell r="Z43">
            <v>-10</v>
          </cell>
          <cell r="AB43">
            <v>-2721.0139999999997</v>
          </cell>
          <cell r="AD43">
            <v>5617595.8459999999</v>
          </cell>
          <cell r="AF43">
            <v>1.99</v>
          </cell>
          <cell r="AH43">
            <v>177273</v>
          </cell>
          <cell r="AJ43">
            <v>-28587.85</v>
          </cell>
          <cell r="AL43">
            <v>-10</v>
          </cell>
          <cell r="AN43">
            <v>-2858.7849999999999</v>
          </cell>
          <cell r="AP43">
            <v>5763422.2110000001</v>
          </cell>
        </row>
        <row r="44">
          <cell r="A44" t="str">
            <v xml:space="preserve">316.00 0103         </v>
          </cell>
          <cell r="B44">
            <v>103</v>
          </cell>
          <cell r="C44" t="str">
            <v>OregonAccel</v>
          </cell>
          <cell r="D44" t="str">
            <v xml:space="preserve">316.00 0103         </v>
          </cell>
          <cell r="E44">
            <v>316</v>
          </cell>
          <cell r="F44" t="str">
            <v>Miscellaneous Power Plant Equipment</v>
          </cell>
          <cell r="H44">
            <v>2203473.2799999998</v>
          </cell>
          <cell r="J44">
            <v>-39469.180000000015</v>
          </cell>
          <cell r="L44">
            <v>2164004.0999999996</v>
          </cell>
          <cell r="N44">
            <v>-39469.180000000015</v>
          </cell>
          <cell r="P44">
            <v>2124534.9199999995</v>
          </cell>
          <cell r="R44">
            <v>1138212</v>
          </cell>
          <cell r="T44">
            <v>2.58</v>
          </cell>
          <cell r="V44">
            <v>56340</v>
          </cell>
          <cell r="X44">
            <v>-39469.180000000015</v>
          </cell>
          <cell r="Z44">
            <v>-10</v>
          </cell>
          <cell r="AB44">
            <v>-3946.9180000000015</v>
          </cell>
          <cell r="AD44">
            <v>1151135.902</v>
          </cell>
          <cell r="AF44">
            <v>2.58</v>
          </cell>
          <cell r="AH44">
            <v>55322</v>
          </cell>
          <cell r="AJ44">
            <v>-39469.180000000015</v>
          </cell>
          <cell r="AL44">
            <v>-10</v>
          </cell>
          <cell r="AN44">
            <v>-3946.9180000000015</v>
          </cell>
          <cell r="AP44">
            <v>1163041.804</v>
          </cell>
        </row>
        <row r="45">
          <cell r="A45">
            <v>0</v>
          </cell>
          <cell r="F45" t="str">
            <v>TOTAL COLSTRIP</v>
          </cell>
          <cell r="H45">
            <v>219072292.44999999</v>
          </cell>
          <cell r="J45">
            <v>-1895096.29</v>
          </cell>
          <cell r="L45">
            <v>217177196.16</v>
          </cell>
          <cell r="N45">
            <v>-1953566.8699999999</v>
          </cell>
          <cell r="P45">
            <v>215223629.28999999</v>
          </cell>
          <cell r="R45">
            <v>122648251</v>
          </cell>
          <cell r="V45">
            <v>4876471</v>
          </cell>
          <cell r="X45">
            <v>-1895096.29</v>
          </cell>
          <cell r="AB45">
            <v>-237966.72500000001</v>
          </cell>
          <cell r="AD45">
            <v>125391658.985</v>
          </cell>
          <cell r="AH45">
            <v>4832626</v>
          </cell>
          <cell r="AJ45">
            <v>-1953566.8699999999</v>
          </cell>
          <cell r="AN45">
            <v>-245431.8</v>
          </cell>
          <cell r="AP45">
            <v>128025286.31500001</v>
          </cell>
        </row>
        <row r="46">
          <cell r="A46">
            <v>0</v>
          </cell>
        </row>
        <row r="47">
          <cell r="A47">
            <v>0</v>
          </cell>
          <cell r="F47" t="str">
            <v>CRAIG</v>
          </cell>
        </row>
        <row r="48">
          <cell r="A48" t="str">
            <v xml:space="preserve">311.00 0104         </v>
          </cell>
          <cell r="B48">
            <v>104</v>
          </cell>
          <cell r="C48" t="str">
            <v>OregonAccel</v>
          </cell>
          <cell r="D48" t="str">
            <v xml:space="preserve">311.00 0104         </v>
          </cell>
          <cell r="E48">
            <v>311</v>
          </cell>
          <cell r="F48" t="str">
            <v>Structures and Improvements</v>
          </cell>
          <cell r="H48">
            <v>36736993.539999999</v>
          </cell>
          <cell r="J48">
            <v>-114694.22000000004</v>
          </cell>
          <cell r="L48">
            <v>36622299.32</v>
          </cell>
          <cell r="N48">
            <v>-118139.12</v>
          </cell>
          <cell r="P48">
            <v>36504160.200000003</v>
          </cell>
          <cell r="R48">
            <v>23077822</v>
          </cell>
          <cell r="T48">
            <v>2.81</v>
          </cell>
          <cell r="V48">
            <v>1030698</v>
          </cell>
          <cell r="X48">
            <v>-114694.22000000004</v>
          </cell>
          <cell r="Z48">
            <v>-30</v>
          </cell>
          <cell r="AB48">
            <v>-34408.266000000018</v>
          </cell>
          <cell r="AD48">
            <v>23959417.514000002</v>
          </cell>
          <cell r="AF48">
            <v>2.81</v>
          </cell>
          <cell r="AH48">
            <v>1027427</v>
          </cell>
          <cell r="AJ48">
            <v>-118139.12</v>
          </cell>
          <cell r="AL48">
            <v>-30</v>
          </cell>
          <cell r="AN48">
            <v>-35441.735999999997</v>
          </cell>
          <cell r="AP48">
            <v>24833263.658</v>
          </cell>
        </row>
        <row r="49">
          <cell r="A49" t="str">
            <v xml:space="preserve">312.00 0104         </v>
          </cell>
          <cell r="B49">
            <v>104</v>
          </cell>
          <cell r="C49" t="str">
            <v>OregonAccel</v>
          </cell>
          <cell r="D49" t="str">
            <v xml:space="preserve">312.00 0104         </v>
          </cell>
          <cell r="E49">
            <v>312</v>
          </cell>
          <cell r="F49" t="str">
            <v>Boiler Plant Equipment</v>
          </cell>
          <cell r="H49">
            <v>93178559.280000001</v>
          </cell>
          <cell r="J49">
            <v>-972100.15999999992</v>
          </cell>
          <cell r="L49">
            <v>92206459.120000005</v>
          </cell>
          <cell r="N49">
            <v>-995138.40000000014</v>
          </cell>
          <cell r="P49">
            <v>91211320.719999999</v>
          </cell>
          <cell r="R49">
            <v>48601313</v>
          </cell>
          <cell r="T49">
            <v>3.36</v>
          </cell>
          <cell r="V49">
            <v>3114468</v>
          </cell>
          <cell r="X49">
            <v>-972100.15999999992</v>
          </cell>
          <cell r="Z49">
            <v>-10</v>
          </cell>
          <cell r="AB49">
            <v>-97210.016000000003</v>
          </cell>
          <cell r="AD49">
            <v>50646470.824000001</v>
          </cell>
          <cell r="AF49">
            <v>3.36</v>
          </cell>
          <cell r="AH49">
            <v>3081419</v>
          </cell>
          <cell r="AJ49">
            <v>-995138.40000000014</v>
          </cell>
          <cell r="AL49">
            <v>-10</v>
          </cell>
          <cell r="AN49">
            <v>-99513.840000000026</v>
          </cell>
          <cell r="AP49">
            <v>52633237.583999999</v>
          </cell>
        </row>
        <row r="50">
          <cell r="A50" t="str">
            <v xml:space="preserve">314.00 0104         </v>
          </cell>
          <cell r="B50">
            <v>104</v>
          </cell>
          <cell r="C50" t="str">
            <v>OregonAccel</v>
          </cell>
          <cell r="D50" t="str">
            <v xml:space="preserve">314.00 0104         </v>
          </cell>
          <cell r="E50">
            <v>314</v>
          </cell>
          <cell r="F50" t="str">
            <v>Turbogenerator Units</v>
          </cell>
          <cell r="H50">
            <v>26345535.329999998</v>
          </cell>
          <cell r="J50">
            <v>-276711.86</v>
          </cell>
          <cell r="L50">
            <v>26068823.469999999</v>
          </cell>
          <cell r="N50">
            <v>-281214.65999999997</v>
          </cell>
          <cell r="P50">
            <v>25787608.809999999</v>
          </cell>
          <cell r="R50">
            <v>10715149</v>
          </cell>
          <cell r="T50">
            <v>3.21</v>
          </cell>
          <cell r="V50">
            <v>841250</v>
          </cell>
          <cell r="X50">
            <v>-276711.86</v>
          </cell>
          <cell r="Z50">
            <v>-15</v>
          </cell>
          <cell r="AB50">
            <v>-41506.779000000002</v>
          </cell>
          <cell r="AD50">
            <v>11238180.361000001</v>
          </cell>
          <cell r="AF50">
            <v>3.21</v>
          </cell>
          <cell r="AH50">
            <v>832296</v>
          </cell>
          <cell r="AJ50">
            <v>-281214.65999999997</v>
          </cell>
          <cell r="AL50">
            <v>-15</v>
          </cell>
          <cell r="AN50">
            <v>-42182.198999999993</v>
          </cell>
          <cell r="AP50">
            <v>11747079.502000002</v>
          </cell>
        </row>
        <row r="51">
          <cell r="A51" t="str">
            <v xml:space="preserve">315.00 0104         </v>
          </cell>
          <cell r="B51">
            <v>104</v>
          </cell>
          <cell r="C51" t="str">
            <v>OregonAccel</v>
          </cell>
          <cell r="D51" t="str">
            <v xml:space="preserve">315.00 0104         </v>
          </cell>
          <cell r="E51">
            <v>315</v>
          </cell>
          <cell r="F51" t="str">
            <v>Accessory Electric Equipment</v>
          </cell>
          <cell r="H51">
            <v>16876687.699999999</v>
          </cell>
          <cell r="J51">
            <v>-64810.159999999989</v>
          </cell>
          <cell r="L51">
            <v>16811877.539999999</v>
          </cell>
          <cell r="N51">
            <v>-67567.77999999997</v>
          </cell>
          <cell r="P51">
            <v>16744309.76</v>
          </cell>
          <cell r="R51">
            <v>10749602</v>
          </cell>
          <cell r="T51">
            <v>2.72</v>
          </cell>
          <cell r="V51">
            <v>458164</v>
          </cell>
          <cell r="X51">
            <v>-64810.159999999989</v>
          </cell>
          <cell r="Z51">
            <v>-10</v>
          </cell>
          <cell r="AB51">
            <v>-6481.0159999999987</v>
          </cell>
          <cell r="AD51">
            <v>11136474.823999999</v>
          </cell>
          <cell r="AF51">
            <v>2.72</v>
          </cell>
          <cell r="AH51">
            <v>456364</v>
          </cell>
          <cell r="AJ51">
            <v>-67567.77999999997</v>
          </cell>
          <cell r="AL51">
            <v>-10</v>
          </cell>
          <cell r="AN51">
            <v>-6756.7779999999966</v>
          </cell>
          <cell r="AP51">
            <v>11518514.265999999</v>
          </cell>
        </row>
        <row r="52">
          <cell r="A52" t="str">
            <v xml:space="preserve">316.00 0104         </v>
          </cell>
          <cell r="B52">
            <v>104</v>
          </cell>
          <cell r="C52" t="str">
            <v>OregonAccel</v>
          </cell>
          <cell r="D52" t="str">
            <v xml:space="preserve">316.00 0104         </v>
          </cell>
          <cell r="E52">
            <v>316</v>
          </cell>
          <cell r="F52" t="str">
            <v>Miscellaneous Power Plant Equipment</v>
          </cell>
          <cell r="H52">
            <v>1714396.36</v>
          </cell>
          <cell r="J52">
            <v>-34192.159999999996</v>
          </cell>
          <cell r="L52">
            <v>1680204.2000000002</v>
          </cell>
          <cell r="N52">
            <v>-34192.159999999996</v>
          </cell>
          <cell r="P52">
            <v>1646012.0400000003</v>
          </cell>
          <cell r="R52">
            <v>975513</v>
          </cell>
          <cell r="T52">
            <v>3.19</v>
          </cell>
          <cell r="V52">
            <v>54144</v>
          </cell>
          <cell r="X52">
            <v>-34192.159999999996</v>
          </cell>
          <cell r="Z52">
            <v>-10</v>
          </cell>
          <cell r="AB52">
            <v>-3419.2159999999999</v>
          </cell>
          <cell r="AD52">
            <v>992045.62399999995</v>
          </cell>
          <cell r="AF52">
            <v>3.19</v>
          </cell>
          <cell r="AH52">
            <v>53053</v>
          </cell>
          <cell r="AJ52">
            <v>-34192.159999999996</v>
          </cell>
          <cell r="AL52">
            <v>-10</v>
          </cell>
          <cell r="AN52">
            <v>-3419.2159999999999</v>
          </cell>
          <cell r="AP52">
            <v>1007487.2479999999</v>
          </cell>
        </row>
        <row r="53">
          <cell r="A53">
            <v>0</v>
          </cell>
          <cell r="F53" t="str">
            <v>TOTAL CRAIG</v>
          </cell>
          <cell r="H53">
            <v>174852172.20999998</v>
          </cell>
          <cell r="J53">
            <v>-1462508.5599999996</v>
          </cell>
          <cell r="L53">
            <v>173389663.64999998</v>
          </cell>
          <cell r="N53">
            <v>-1496252.1199999999</v>
          </cell>
          <cell r="P53">
            <v>171893411.52999997</v>
          </cell>
          <cell r="R53">
            <v>94119399</v>
          </cell>
          <cell r="V53">
            <v>5498724</v>
          </cell>
          <cell r="X53">
            <v>-1462508.5599999996</v>
          </cell>
          <cell r="AB53">
            <v>-183025.29300000001</v>
          </cell>
          <cell r="AD53">
            <v>97972589.147</v>
          </cell>
          <cell r="AH53">
            <v>5450559</v>
          </cell>
          <cell r="AJ53">
            <v>-1496252.1199999999</v>
          </cell>
          <cell r="AN53">
            <v>-187313.769</v>
          </cell>
          <cell r="AP53">
            <v>101739582.258</v>
          </cell>
        </row>
        <row r="54">
          <cell r="A54">
            <v>0</v>
          </cell>
        </row>
        <row r="55">
          <cell r="A55">
            <v>0</v>
          </cell>
          <cell r="F55" t="str">
            <v>DAVE JOHNSTON</v>
          </cell>
        </row>
        <row r="56">
          <cell r="A56" t="str">
            <v xml:space="preserve">310.20 0105         </v>
          </cell>
          <cell r="B56">
            <v>105</v>
          </cell>
          <cell r="C56" t="str">
            <v>OregonAccel</v>
          </cell>
          <cell r="D56" t="str">
            <v xml:space="preserve">310.20 0105         </v>
          </cell>
          <cell r="E56">
            <v>310.2</v>
          </cell>
          <cell r="F56" t="str">
            <v>Land Rights</v>
          </cell>
          <cell r="H56">
            <v>99970.26</v>
          </cell>
          <cell r="J56">
            <v>0</v>
          </cell>
          <cell r="L56">
            <v>99970.26</v>
          </cell>
          <cell r="N56">
            <v>0</v>
          </cell>
          <cell r="P56">
            <v>99970.26</v>
          </cell>
          <cell r="R56">
            <v>63212</v>
          </cell>
          <cell r="T56">
            <v>2.1800000000000002</v>
          </cell>
          <cell r="V56">
            <v>2179</v>
          </cell>
          <cell r="X56">
            <v>0</v>
          </cell>
          <cell r="Z56">
            <v>0</v>
          </cell>
          <cell r="AB56">
            <v>0</v>
          </cell>
          <cell r="AD56">
            <v>65391</v>
          </cell>
          <cell r="AF56">
            <v>2.1800000000000002</v>
          </cell>
          <cell r="AH56">
            <v>2179</v>
          </cell>
          <cell r="AJ56">
            <v>0</v>
          </cell>
          <cell r="AL56">
            <v>0</v>
          </cell>
          <cell r="AN56">
            <v>0</v>
          </cell>
          <cell r="AP56">
            <v>67570</v>
          </cell>
        </row>
        <row r="57">
          <cell r="A57" t="str">
            <v xml:space="preserve">311.00 0105         </v>
          </cell>
          <cell r="B57">
            <v>105</v>
          </cell>
          <cell r="C57" t="str">
            <v>OregonAccel</v>
          </cell>
          <cell r="D57" t="str">
            <v xml:space="preserve">311.00 0105         </v>
          </cell>
          <cell r="E57">
            <v>311</v>
          </cell>
          <cell r="F57" t="str">
            <v>Structures and Improvements</v>
          </cell>
          <cell r="H57">
            <v>138592968.06</v>
          </cell>
          <cell r="J57">
            <v>-238106.46999999997</v>
          </cell>
          <cell r="L57">
            <v>138354861.59</v>
          </cell>
          <cell r="N57">
            <v>-246160.03</v>
          </cell>
          <cell r="P57">
            <v>138108701.56</v>
          </cell>
          <cell r="R57">
            <v>35485574</v>
          </cell>
          <cell r="T57">
            <v>3.38</v>
          </cell>
          <cell r="V57">
            <v>4680418</v>
          </cell>
          <cell r="X57">
            <v>-238106.46999999997</v>
          </cell>
          <cell r="Z57">
            <v>-30</v>
          </cell>
          <cell r="AB57">
            <v>-71431.940999999992</v>
          </cell>
          <cell r="AD57">
            <v>39856453.589000002</v>
          </cell>
          <cell r="AF57">
            <v>3.38</v>
          </cell>
          <cell r="AH57">
            <v>4672234</v>
          </cell>
          <cell r="AJ57">
            <v>-246160.03</v>
          </cell>
          <cell r="AL57">
            <v>-30</v>
          </cell>
          <cell r="AN57">
            <v>-73848.009000000005</v>
          </cell>
          <cell r="AP57">
            <v>44208679.549999997</v>
          </cell>
        </row>
        <row r="58">
          <cell r="A58" t="str">
            <v xml:space="preserve">312.00 0105         </v>
          </cell>
          <cell r="B58">
            <v>105</v>
          </cell>
          <cell r="C58" t="str">
            <v>OregonAccel</v>
          </cell>
          <cell r="D58" t="str">
            <v xml:space="preserve">312.00 0105         </v>
          </cell>
          <cell r="E58">
            <v>312</v>
          </cell>
          <cell r="F58" t="str">
            <v>Boiler Plant Equipment</v>
          </cell>
          <cell r="H58">
            <v>575213448.22000003</v>
          </cell>
          <cell r="J58">
            <v>-2870894.9199999995</v>
          </cell>
          <cell r="L58">
            <v>572342553.30000007</v>
          </cell>
          <cell r="N58">
            <v>-3017942.85</v>
          </cell>
          <cell r="P58">
            <v>569324610.45000005</v>
          </cell>
          <cell r="R58">
            <v>163260228</v>
          </cell>
          <cell r="T58">
            <v>3.43</v>
          </cell>
          <cell r="V58">
            <v>19680585</v>
          </cell>
          <cell r="X58">
            <v>-2870894.9199999995</v>
          </cell>
          <cell r="Z58">
            <v>-10</v>
          </cell>
          <cell r="AB58">
            <v>-287089.49199999997</v>
          </cell>
          <cell r="AD58">
            <v>179782828.588</v>
          </cell>
          <cell r="AF58">
            <v>3.43</v>
          </cell>
          <cell r="AH58">
            <v>19579592</v>
          </cell>
          <cell r="AJ58">
            <v>-3017942.85</v>
          </cell>
          <cell r="AL58">
            <v>-10</v>
          </cell>
          <cell r="AN58">
            <v>-301794.28499999997</v>
          </cell>
          <cell r="AP58">
            <v>196042683.45300001</v>
          </cell>
        </row>
        <row r="59">
          <cell r="A59" t="str">
            <v xml:space="preserve">314.00 0105         </v>
          </cell>
          <cell r="B59">
            <v>105</v>
          </cell>
          <cell r="C59" t="str">
            <v>OregonAccel</v>
          </cell>
          <cell r="D59" t="str">
            <v xml:space="preserve">314.00 0105         </v>
          </cell>
          <cell r="E59">
            <v>314</v>
          </cell>
          <cell r="F59" t="str">
            <v>Turbogenerator Units</v>
          </cell>
          <cell r="H59">
            <v>91968161.640000001</v>
          </cell>
          <cell r="J59">
            <v>-864714.89</v>
          </cell>
          <cell r="L59">
            <v>91103446.75</v>
          </cell>
          <cell r="N59">
            <v>-890853.53999999992</v>
          </cell>
          <cell r="P59">
            <v>90212593.209999993</v>
          </cell>
          <cell r="R59">
            <v>37667051</v>
          </cell>
          <cell r="T59">
            <v>3.35</v>
          </cell>
          <cell r="V59">
            <v>3066449</v>
          </cell>
          <cell r="X59">
            <v>-864714.89</v>
          </cell>
          <cell r="Z59">
            <v>-15</v>
          </cell>
          <cell r="AB59">
            <v>-129707.2335</v>
          </cell>
          <cell r="AD59">
            <v>39739077.876500003</v>
          </cell>
          <cell r="AF59">
            <v>3.35</v>
          </cell>
          <cell r="AH59">
            <v>3037044</v>
          </cell>
          <cell r="AJ59">
            <v>-890853.53999999992</v>
          </cell>
          <cell r="AL59">
            <v>-15</v>
          </cell>
          <cell r="AN59">
            <v>-133628.03099999999</v>
          </cell>
          <cell r="AP59">
            <v>41751640.305500001</v>
          </cell>
        </row>
        <row r="60">
          <cell r="A60" t="str">
            <v xml:space="preserve">315.00 0105         </v>
          </cell>
          <cell r="B60">
            <v>105</v>
          </cell>
          <cell r="C60" t="str">
            <v>OregonAccel</v>
          </cell>
          <cell r="D60" t="str">
            <v xml:space="preserve">315.00 0105         </v>
          </cell>
          <cell r="E60">
            <v>315</v>
          </cell>
          <cell r="F60" t="str">
            <v>Accessory Electric Equipment</v>
          </cell>
          <cell r="H60">
            <v>53047376.119999997</v>
          </cell>
          <cell r="J60">
            <v>-107681.62999999998</v>
          </cell>
          <cell r="L60">
            <v>52939694.489999995</v>
          </cell>
          <cell r="N60">
            <v>-112573.86999999997</v>
          </cell>
          <cell r="P60">
            <v>52827120.619999997</v>
          </cell>
          <cell r="R60">
            <v>13064489</v>
          </cell>
          <cell r="T60">
            <v>2.75</v>
          </cell>
          <cell r="V60">
            <v>1457322</v>
          </cell>
          <cell r="X60">
            <v>-107681.62999999998</v>
          </cell>
          <cell r="Z60">
            <v>-10</v>
          </cell>
          <cell r="AB60">
            <v>-10768.162999999999</v>
          </cell>
          <cell r="AD60">
            <v>14403361.206999999</v>
          </cell>
          <cell r="AF60">
            <v>2.75</v>
          </cell>
          <cell r="AH60">
            <v>1454294</v>
          </cell>
          <cell r="AJ60">
            <v>-112573.86999999997</v>
          </cell>
          <cell r="AL60">
            <v>-10</v>
          </cell>
          <cell r="AN60">
            <v>-11257.386999999997</v>
          </cell>
          <cell r="AP60">
            <v>15733823.949999999</v>
          </cell>
        </row>
        <row r="61">
          <cell r="A61" t="str">
            <v xml:space="preserve">316.00 0105         </v>
          </cell>
          <cell r="B61">
            <v>105</v>
          </cell>
          <cell r="C61" t="str">
            <v>OregonAccel</v>
          </cell>
          <cell r="D61" t="str">
            <v xml:space="preserve">316.00 0105         </v>
          </cell>
          <cell r="E61">
            <v>316</v>
          </cell>
          <cell r="F61" t="str">
            <v>Miscellaneous Power Plant Equipment</v>
          </cell>
          <cell r="H61">
            <v>8457617.3599999994</v>
          </cell>
          <cell r="J61">
            <v>-116457.26000000001</v>
          </cell>
          <cell r="L61">
            <v>8341160.0999999996</v>
          </cell>
          <cell r="N61">
            <v>-116457.26000000001</v>
          </cell>
          <cell r="P61">
            <v>8224702.8399999999</v>
          </cell>
          <cell r="R61">
            <v>1971611</v>
          </cell>
          <cell r="T61">
            <v>5.83</v>
          </cell>
          <cell r="V61">
            <v>489684</v>
          </cell>
          <cell r="X61">
            <v>-116457.26000000001</v>
          </cell>
          <cell r="Z61">
            <v>-10</v>
          </cell>
          <cell r="AB61">
            <v>-11645.726000000001</v>
          </cell>
          <cell r="AD61">
            <v>2333192.0140000004</v>
          </cell>
          <cell r="AF61">
            <v>5.83</v>
          </cell>
          <cell r="AH61">
            <v>482895</v>
          </cell>
          <cell r="AJ61">
            <v>-116457.26000000001</v>
          </cell>
          <cell r="AL61">
            <v>-10</v>
          </cell>
          <cell r="AN61">
            <v>-11645.726000000001</v>
          </cell>
          <cell r="AP61">
            <v>2687984.0280000009</v>
          </cell>
        </row>
        <row r="62">
          <cell r="A62">
            <v>0</v>
          </cell>
          <cell r="F62" t="str">
            <v>TOTAL DAVE JOHNSTON</v>
          </cell>
          <cell r="H62">
            <v>867379541.65999997</v>
          </cell>
          <cell r="J62">
            <v>-4197855.17</v>
          </cell>
          <cell r="L62">
            <v>863181686.49000013</v>
          </cell>
          <cell r="N62">
            <v>-4383987.55</v>
          </cell>
          <cell r="P62">
            <v>858797698.94000006</v>
          </cell>
          <cell r="R62">
            <v>251512165</v>
          </cell>
          <cell r="V62">
            <v>29376637</v>
          </cell>
          <cell r="X62">
            <v>-4197855.17</v>
          </cell>
          <cell r="AB62">
            <v>-510642.55549999996</v>
          </cell>
          <cell r="AD62">
            <v>276180304.27450001</v>
          </cell>
          <cell r="AH62">
            <v>29228238</v>
          </cell>
          <cell r="AJ62">
            <v>-4383987.55</v>
          </cell>
          <cell r="AN62">
            <v>-532173.43799999997</v>
          </cell>
          <cell r="AP62">
            <v>300492381.28650004</v>
          </cell>
        </row>
        <row r="63">
          <cell r="A63">
            <v>0</v>
          </cell>
        </row>
        <row r="64">
          <cell r="A64">
            <v>0</v>
          </cell>
          <cell r="F64" t="str">
            <v>GADSBY</v>
          </cell>
        </row>
        <row r="65">
          <cell r="A65" t="str">
            <v xml:space="preserve">311.00 0106         </v>
          </cell>
          <cell r="B65">
            <v>106</v>
          </cell>
          <cell r="C65" t="str">
            <v>OregonAccel</v>
          </cell>
          <cell r="D65" t="str">
            <v xml:space="preserve">311.00 0106         </v>
          </cell>
          <cell r="E65">
            <v>311</v>
          </cell>
          <cell r="F65" t="str">
            <v>Structures and Improvements</v>
          </cell>
          <cell r="H65">
            <v>15268515.08</v>
          </cell>
          <cell r="J65">
            <v>-60189.56</v>
          </cell>
          <cell r="L65">
            <v>15208325.52</v>
          </cell>
          <cell r="N65">
            <v>-61847.72</v>
          </cell>
          <cell r="P65">
            <v>15146477.799999999</v>
          </cell>
          <cell r="R65">
            <v>15846476</v>
          </cell>
          <cell r="T65">
            <v>1.28</v>
          </cell>
          <cell r="V65">
            <v>195052</v>
          </cell>
          <cell r="X65">
            <v>-60189.56</v>
          </cell>
          <cell r="Z65">
            <v>-30</v>
          </cell>
          <cell r="AB65">
            <v>-18056.867999999999</v>
          </cell>
          <cell r="AD65">
            <v>15963281.571999999</v>
          </cell>
          <cell r="AF65">
            <v>1.28</v>
          </cell>
          <cell r="AH65">
            <v>194271</v>
          </cell>
          <cell r="AJ65">
            <v>-61847.72</v>
          </cell>
          <cell r="AL65">
            <v>-30</v>
          </cell>
          <cell r="AN65">
            <v>-18554.316000000003</v>
          </cell>
          <cell r="AP65">
            <v>16077150.535999998</v>
          </cell>
        </row>
        <row r="66">
          <cell r="A66" t="str">
            <v xml:space="preserve">312.00 0106         </v>
          </cell>
          <cell r="B66">
            <v>106</v>
          </cell>
          <cell r="C66" t="str">
            <v>OregonAccel</v>
          </cell>
          <cell r="D66" t="str">
            <v xml:space="preserve">312.00 0106         </v>
          </cell>
          <cell r="E66">
            <v>312</v>
          </cell>
          <cell r="F66" t="str">
            <v>Boiler Plant Equipment</v>
          </cell>
          <cell r="H66">
            <v>37464585.539999999</v>
          </cell>
          <cell r="J66">
            <v>-510562.20999999985</v>
          </cell>
          <cell r="L66">
            <v>36954023.329999998</v>
          </cell>
          <cell r="N66">
            <v>-518044.40999999986</v>
          </cell>
          <cell r="P66">
            <v>36435978.920000002</v>
          </cell>
          <cell r="R66">
            <v>38550092</v>
          </cell>
          <cell r="T66">
            <v>1.36</v>
          </cell>
          <cell r="V66">
            <v>506047</v>
          </cell>
          <cell r="X66">
            <v>-510562.20999999985</v>
          </cell>
          <cell r="Z66">
            <v>-10</v>
          </cell>
          <cell r="AB66">
            <v>-51056.22099999999</v>
          </cell>
          <cell r="AD66">
            <v>38494520.568999998</v>
          </cell>
          <cell r="AF66">
            <v>1.36</v>
          </cell>
          <cell r="AH66">
            <v>499052</v>
          </cell>
          <cell r="AJ66">
            <v>-518044.40999999986</v>
          </cell>
          <cell r="AL66">
            <v>-10</v>
          </cell>
          <cell r="AN66">
            <v>-51804.440999999984</v>
          </cell>
          <cell r="AP66">
            <v>38423723.718000002</v>
          </cell>
        </row>
        <row r="67">
          <cell r="A67" t="str">
            <v xml:space="preserve">314.00 0106         </v>
          </cell>
          <cell r="B67">
            <v>106</v>
          </cell>
          <cell r="C67" t="str">
            <v>OregonAccel</v>
          </cell>
          <cell r="D67" t="str">
            <v xml:space="preserve">314.00 0106         </v>
          </cell>
          <cell r="E67">
            <v>314</v>
          </cell>
          <cell r="F67" t="str">
            <v>Turbogenerator Units</v>
          </cell>
          <cell r="H67">
            <v>18863810.73</v>
          </cell>
          <cell r="J67">
            <v>-351563.44999999995</v>
          </cell>
          <cell r="L67">
            <v>18512247.280000001</v>
          </cell>
          <cell r="N67">
            <v>-351701.93</v>
          </cell>
          <cell r="P67">
            <v>18160545.350000001</v>
          </cell>
          <cell r="R67">
            <v>18905614</v>
          </cell>
          <cell r="T67">
            <v>1.07</v>
          </cell>
          <cell r="V67">
            <v>199962</v>
          </cell>
          <cell r="X67">
            <v>-351563.44999999995</v>
          </cell>
          <cell r="Z67">
            <v>-15</v>
          </cell>
          <cell r="AB67">
            <v>-52734.517499999987</v>
          </cell>
          <cell r="AD67">
            <v>18701278.032500003</v>
          </cell>
          <cell r="AF67">
            <v>1.07</v>
          </cell>
          <cell r="AH67">
            <v>196199</v>
          </cell>
          <cell r="AJ67">
            <v>-351701.93</v>
          </cell>
          <cell r="AL67">
            <v>-15</v>
          </cell>
          <cell r="AN67">
            <v>-52755.289499999999</v>
          </cell>
          <cell r="AP67">
            <v>18493019.813000001</v>
          </cell>
        </row>
        <row r="68">
          <cell r="A68" t="str">
            <v xml:space="preserve">315.00 0106         </v>
          </cell>
          <cell r="B68">
            <v>106</v>
          </cell>
          <cell r="C68" t="str">
            <v>OregonAccel</v>
          </cell>
          <cell r="D68" t="str">
            <v xml:space="preserve">315.00 0106         </v>
          </cell>
          <cell r="E68">
            <v>315</v>
          </cell>
          <cell r="F68" t="str">
            <v>Accessory Electric Equipment</v>
          </cell>
          <cell r="H68">
            <v>7862653.5800000001</v>
          </cell>
          <cell r="J68">
            <v>-42519.92000000002</v>
          </cell>
          <cell r="L68">
            <v>7820133.6600000001</v>
          </cell>
          <cell r="N68">
            <v>-44114.3</v>
          </cell>
          <cell r="P68">
            <v>7776019.3600000003</v>
          </cell>
          <cell r="R68">
            <v>6434776</v>
          </cell>
          <cell r="T68">
            <v>0.97</v>
          </cell>
          <cell r="V68">
            <v>76062</v>
          </cell>
          <cell r="X68">
            <v>-42519.92000000002</v>
          </cell>
          <cell r="Z68">
            <v>-10</v>
          </cell>
          <cell r="AB68">
            <v>-4251.992000000002</v>
          </cell>
          <cell r="AD68">
            <v>6464066.0880000005</v>
          </cell>
          <cell r="AF68">
            <v>0.97</v>
          </cell>
          <cell r="AH68">
            <v>75641</v>
          </cell>
          <cell r="AJ68">
            <v>-44114.3</v>
          </cell>
          <cell r="AL68">
            <v>-10</v>
          </cell>
          <cell r="AN68">
            <v>-4411.43</v>
          </cell>
          <cell r="AP68">
            <v>6491181.3580000009</v>
          </cell>
        </row>
        <row r="69">
          <cell r="A69" t="str">
            <v xml:space="preserve">316.00 0106         </v>
          </cell>
          <cell r="B69">
            <v>106</v>
          </cell>
          <cell r="C69" t="str">
            <v>OregonAccel</v>
          </cell>
          <cell r="D69" t="str">
            <v xml:space="preserve">316.00 0106         </v>
          </cell>
          <cell r="E69">
            <v>316</v>
          </cell>
          <cell r="F69" t="str">
            <v>Miscellaneous Power Plant Equipment</v>
          </cell>
          <cell r="H69">
            <v>457978.74</v>
          </cell>
          <cell r="J69">
            <v>-9530.14</v>
          </cell>
          <cell r="L69">
            <v>448448.6</v>
          </cell>
          <cell r="N69">
            <v>-9530.14</v>
          </cell>
          <cell r="P69">
            <v>438918.45999999996</v>
          </cell>
          <cell r="R69">
            <v>400312</v>
          </cell>
          <cell r="T69">
            <v>3.08</v>
          </cell>
          <cell r="V69">
            <v>13959</v>
          </cell>
          <cell r="X69">
            <v>-9530.14</v>
          </cell>
          <cell r="Z69">
            <v>-10</v>
          </cell>
          <cell r="AB69">
            <v>-953.0139999999999</v>
          </cell>
          <cell r="AD69">
            <v>403787.84599999996</v>
          </cell>
          <cell r="AF69">
            <v>3.08</v>
          </cell>
          <cell r="AH69">
            <v>13665</v>
          </cell>
          <cell r="AJ69">
            <v>-9530.14</v>
          </cell>
          <cell r="AL69">
            <v>-10</v>
          </cell>
          <cell r="AN69">
            <v>-953.0139999999999</v>
          </cell>
          <cell r="AP69">
            <v>406969.69199999992</v>
          </cell>
        </row>
        <row r="70">
          <cell r="A70">
            <v>0</v>
          </cell>
          <cell r="F70" t="str">
            <v>TOTAL GADSBY</v>
          </cell>
          <cell r="H70">
            <v>79917543.669999987</v>
          </cell>
          <cell r="J70">
            <v>-974365.2799999998</v>
          </cell>
          <cell r="L70">
            <v>78943178.389999986</v>
          </cell>
          <cell r="N70">
            <v>-985238.49999999988</v>
          </cell>
          <cell r="P70">
            <v>77957939.889999986</v>
          </cell>
          <cell r="R70">
            <v>80137270</v>
          </cell>
          <cell r="V70">
            <v>991082</v>
          </cell>
          <cell r="X70">
            <v>-974365.2799999998</v>
          </cell>
          <cell r="AB70">
            <v>-127052.61249999997</v>
          </cell>
          <cell r="AD70">
            <v>80026934.107500002</v>
          </cell>
          <cell r="AH70">
            <v>978828</v>
          </cell>
          <cell r="AJ70">
            <v>-985238.49999999988</v>
          </cell>
          <cell r="AN70">
            <v>-128478.49049999999</v>
          </cell>
          <cell r="AP70">
            <v>79892045.116999999</v>
          </cell>
        </row>
        <row r="71">
          <cell r="A71">
            <v>0</v>
          </cell>
        </row>
        <row r="72">
          <cell r="A72">
            <v>0</v>
          </cell>
          <cell r="F72" t="str">
            <v>HAYDEN</v>
          </cell>
        </row>
        <row r="73">
          <cell r="A73" t="str">
            <v xml:space="preserve">311.00 0107         </v>
          </cell>
          <cell r="B73">
            <v>107</v>
          </cell>
          <cell r="C73" t="str">
            <v>OregonAccel</v>
          </cell>
          <cell r="D73" t="str">
            <v xml:space="preserve">311.00 0107         </v>
          </cell>
          <cell r="E73">
            <v>311</v>
          </cell>
          <cell r="F73" t="str">
            <v>Structures and Improvements</v>
          </cell>
          <cell r="H73">
            <v>17564004.789999999</v>
          </cell>
          <cell r="J73">
            <v>-32999.49</v>
          </cell>
          <cell r="L73">
            <v>17531005.300000001</v>
          </cell>
          <cell r="N73">
            <v>-34067.390000000007</v>
          </cell>
          <cell r="P73">
            <v>17496937.91</v>
          </cell>
          <cell r="R73">
            <v>4521035</v>
          </cell>
          <cell r="T73">
            <v>2.71</v>
          </cell>
          <cell r="V73">
            <v>475537</v>
          </cell>
          <cell r="X73">
            <v>-32999.49</v>
          </cell>
          <cell r="Z73">
            <v>-30</v>
          </cell>
          <cell r="AB73">
            <v>-9899.8469999999998</v>
          </cell>
          <cell r="AD73">
            <v>4953672.6629999997</v>
          </cell>
          <cell r="AF73">
            <v>2.71</v>
          </cell>
          <cell r="AH73">
            <v>474629</v>
          </cell>
          <cell r="AJ73">
            <v>-34067.390000000007</v>
          </cell>
          <cell r="AL73">
            <v>-30</v>
          </cell>
          <cell r="AN73">
            <v>-10220.217000000002</v>
          </cell>
          <cell r="AP73">
            <v>5384014.0559999999</v>
          </cell>
        </row>
        <row r="74">
          <cell r="A74" t="str">
            <v xml:space="preserve">312.00 0107         </v>
          </cell>
          <cell r="B74">
            <v>107</v>
          </cell>
          <cell r="C74" t="str">
            <v>OregonAccel</v>
          </cell>
          <cell r="D74" t="str">
            <v xml:space="preserve">312.00 0107         </v>
          </cell>
          <cell r="E74">
            <v>312</v>
          </cell>
          <cell r="F74" t="str">
            <v>Boiler Plant Equipment</v>
          </cell>
          <cell r="H74">
            <v>52104183.170000002</v>
          </cell>
          <cell r="J74">
            <v>-451740.52</v>
          </cell>
          <cell r="L74">
            <v>51652442.649999999</v>
          </cell>
          <cell r="N74">
            <v>-468279.97</v>
          </cell>
          <cell r="P74">
            <v>51184162.68</v>
          </cell>
          <cell r="R74">
            <v>30389135</v>
          </cell>
          <cell r="T74">
            <v>3.76</v>
          </cell>
          <cell r="V74">
            <v>1950625</v>
          </cell>
          <cell r="X74">
            <v>-451740.52</v>
          </cell>
          <cell r="Z74">
            <v>-10</v>
          </cell>
          <cell r="AB74">
            <v>-45174.052000000003</v>
          </cell>
          <cell r="AD74">
            <v>31842845.427999999</v>
          </cell>
          <cell r="AF74">
            <v>3.76</v>
          </cell>
          <cell r="AH74">
            <v>1933328</v>
          </cell>
          <cell r="AJ74">
            <v>-468279.97</v>
          </cell>
          <cell r="AL74">
            <v>-10</v>
          </cell>
          <cell r="AN74">
            <v>-46827.996999999996</v>
          </cell>
          <cell r="AP74">
            <v>33261065.461000003</v>
          </cell>
        </row>
        <row r="75">
          <cell r="A75" t="str">
            <v xml:space="preserve">314.00 0107         </v>
          </cell>
          <cell r="B75">
            <v>107</v>
          </cell>
          <cell r="C75" t="str">
            <v>OregonAccel</v>
          </cell>
          <cell r="D75" t="str">
            <v xml:space="preserve">314.00 0107         </v>
          </cell>
          <cell r="E75">
            <v>314</v>
          </cell>
          <cell r="F75" t="str">
            <v>Turbogenerator Units</v>
          </cell>
          <cell r="H75">
            <v>7979216.1900000004</v>
          </cell>
          <cell r="J75">
            <v>-94961.760000000009</v>
          </cell>
          <cell r="L75">
            <v>7884254.4300000006</v>
          </cell>
          <cell r="N75">
            <v>-96524.98000000001</v>
          </cell>
          <cell r="P75">
            <v>7787729.4500000002</v>
          </cell>
          <cell r="R75">
            <v>4270386</v>
          </cell>
          <cell r="T75">
            <v>2.99</v>
          </cell>
          <cell r="V75">
            <v>237159</v>
          </cell>
          <cell r="X75">
            <v>-94961.760000000009</v>
          </cell>
          <cell r="Z75">
            <v>-15</v>
          </cell>
          <cell r="AB75">
            <v>-14244.264000000001</v>
          </cell>
          <cell r="AD75">
            <v>4398338.9759999998</v>
          </cell>
          <cell r="AF75">
            <v>2.99</v>
          </cell>
          <cell r="AH75">
            <v>234296</v>
          </cell>
          <cell r="AJ75">
            <v>-96524.98000000001</v>
          </cell>
          <cell r="AL75">
            <v>-15</v>
          </cell>
          <cell r="AN75">
            <v>-14478.747000000001</v>
          </cell>
          <cell r="AP75">
            <v>4521631.2489999989</v>
          </cell>
        </row>
        <row r="76">
          <cell r="A76" t="str">
            <v xml:space="preserve">315.00 0107         </v>
          </cell>
          <cell r="B76">
            <v>107</v>
          </cell>
          <cell r="C76" t="str">
            <v>OregonAccel</v>
          </cell>
          <cell r="D76" t="str">
            <v xml:space="preserve">315.00 0107         </v>
          </cell>
          <cell r="E76">
            <v>315</v>
          </cell>
          <cell r="F76" t="str">
            <v>Accessory Electric Equipment</v>
          </cell>
          <cell r="H76">
            <v>2532418.13</v>
          </cell>
          <cell r="J76">
            <v>-12877.410000000002</v>
          </cell>
          <cell r="L76">
            <v>2519540.7199999997</v>
          </cell>
          <cell r="N76">
            <v>-13390.240000000002</v>
          </cell>
          <cell r="P76">
            <v>2506150.4799999995</v>
          </cell>
          <cell r="R76">
            <v>1883501</v>
          </cell>
          <cell r="T76">
            <v>2.4300000000000002</v>
          </cell>
          <cell r="V76">
            <v>61381</v>
          </cell>
          <cell r="X76">
            <v>-12877.410000000002</v>
          </cell>
          <cell r="Z76">
            <v>-10</v>
          </cell>
          <cell r="AB76">
            <v>-1287.7410000000002</v>
          </cell>
          <cell r="AD76">
            <v>1930716.8490000002</v>
          </cell>
          <cell r="AF76">
            <v>2.4300000000000002</v>
          </cell>
          <cell r="AH76">
            <v>61062</v>
          </cell>
          <cell r="AJ76">
            <v>-13390.240000000002</v>
          </cell>
          <cell r="AL76">
            <v>-10</v>
          </cell>
          <cell r="AN76">
            <v>-1339.0240000000003</v>
          </cell>
          <cell r="AP76">
            <v>1977049.5850000002</v>
          </cell>
        </row>
        <row r="77">
          <cell r="A77" t="str">
            <v xml:space="preserve">316.00 0107         </v>
          </cell>
          <cell r="B77">
            <v>107</v>
          </cell>
          <cell r="C77" t="str">
            <v>OregonAccel</v>
          </cell>
          <cell r="D77" t="str">
            <v xml:space="preserve">316.00 0107         </v>
          </cell>
          <cell r="E77">
            <v>316</v>
          </cell>
          <cell r="F77" t="str">
            <v>Miscellaneous Power Plant Equipment</v>
          </cell>
          <cell r="H77">
            <v>1204187.6200000001</v>
          </cell>
          <cell r="J77">
            <v>-23200.519999999997</v>
          </cell>
          <cell r="L77">
            <v>1180987.1000000001</v>
          </cell>
          <cell r="N77">
            <v>-23200.53</v>
          </cell>
          <cell r="P77">
            <v>1157786.57</v>
          </cell>
          <cell r="R77">
            <v>732916</v>
          </cell>
          <cell r="T77">
            <v>3.29</v>
          </cell>
          <cell r="V77">
            <v>39236</v>
          </cell>
          <cell r="X77">
            <v>-23200.519999999997</v>
          </cell>
          <cell r="Z77">
            <v>-10</v>
          </cell>
          <cell r="AB77">
            <v>-2320.0519999999997</v>
          </cell>
          <cell r="AD77">
            <v>746631.42799999996</v>
          </cell>
          <cell r="AF77">
            <v>3.29</v>
          </cell>
          <cell r="AH77">
            <v>38473</v>
          </cell>
          <cell r="AJ77">
            <v>-23200.53</v>
          </cell>
          <cell r="AL77">
            <v>-10</v>
          </cell>
          <cell r="AN77">
            <v>-2320.0529999999999</v>
          </cell>
          <cell r="AP77">
            <v>759583.84499999997</v>
          </cell>
        </row>
        <row r="78">
          <cell r="A78">
            <v>0</v>
          </cell>
          <cell r="F78" t="str">
            <v>TOTAL HAYDEN</v>
          </cell>
          <cell r="H78">
            <v>81384009.900000006</v>
          </cell>
          <cell r="J78">
            <v>-615779.70000000007</v>
          </cell>
          <cell r="L78">
            <v>80768230.200000003</v>
          </cell>
          <cell r="N78">
            <v>-635463.11</v>
          </cell>
          <cell r="P78">
            <v>80132767.090000004</v>
          </cell>
          <cell r="R78">
            <v>41796973</v>
          </cell>
          <cell r="V78">
            <v>2763938</v>
          </cell>
          <cell r="X78">
            <v>-615779.70000000007</v>
          </cell>
          <cell r="AB78">
            <v>-72925.955999999991</v>
          </cell>
          <cell r="AD78">
            <v>43872205.344000004</v>
          </cell>
          <cell r="AH78">
            <v>2741788</v>
          </cell>
          <cell r="AJ78">
            <v>-635463.11</v>
          </cell>
          <cell r="AN78">
            <v>-75186.038</v>
          </cell>
          <cell r="AP78">
            <v>45903344.196000002</v>
          </cell>
        </row>
        <row r="79">
          <cell r="A79">
            <v>0</v>
          </cell>
        </row>
        <row r="80">
          <cell r="A80">
            <v>0</v>
          </cell>
          <cell r="F80" t="str">
            <v>HUNTER</v>
          </cell>
        </row>
        <row r="81">
          <cell r="A81" t="str">
            <v xml:space="preserve">310.20 0108         </v>
          </cell>
          <cell r="B81">
            <v>108</v>
          </cell>
          <cell r="C81" t="str">
            <v>OregonAccel</v>
          </cell>
          <cell r="D81" t="str">
            <v xml:space="preserve">310.20 0108         </v>
          </cell>
          <cell r="E81">
            <v>310.2</v>
          </cell>
          <cell r="F81" t="str">
            <v>Land Rights</v>
          </cell>
          <cell r="H81">
            <v>246337.54</v>
          </cell>
          <cell r="J81">
            <v>0</v>
          </cell>
          <cell r="L81">
            <v>246337.54</v>
          </cell>
          <cell r="N81">
            <v>0</v>
          </cell>
          <cell r="P81">
            <v>246337.54</v>
          </cell>
          <cell r="R81">
            <v>139123</v>
          </cell>
          <cell r="T81">
            <v>2.02</v>
          </cell>
          <cell r="V81">
            <v>4976</v>
          </cell>
          <cell r="X81">
            <v>0</v>
          </cell>
          <cell r="Z81">
            <v>0</v>
          </cell>
          <cell r="AB81">
            <v>0</v>
          </cell>
          <cell r="AD81">
            <v>144099</v>
          </cell>
          <cell r="AF81">
            <v>2.02</v>
          </cell>
          <cell r="AH81">
            <v>4976</v>
          </cell>
          <cell r="AJ81">
            <v>0</v>
          </cell>
          <cell r="AL81">
            <v>0</v>
          </cell>
          <cell r="AN81">
            <v>0</v>
          </cell>
          <cell r="AP81">
            <v>149075</v>
          </cell>
        </row>
        <row r="82">
          <cell r="A82" t="str">
            <v xml:space="preserve">311.00 0108         </v>
          </cell>
          <cell r="B82">
            <v>108</v>
          </cell>
          <cell r="C82" t="str">
            <v>OregonAccel</v>
          </cell>
          <cell r="D82" t="str">
            <v xml:space="preserve">311.00 0108         </v>
          </cell>
          <cell r="E82">
            <v>311</v>
          </cell>
          <cell r="F82" t="str">
            <v>Structures and Improvements</v>
          </cell>
          <cell r="H82">
            <v>206941130.49000001</v>
          </cell>
          <cell r="J82">
            <v>-617685.29000000015</v>
          </cell>
          <cell r="L82">
            <v>206323445.20000002</v>
          </cell>
          <cell r="N82">
            <v>-636405.47999999986</v>
          </cell>
          <cell r="P82">
            <v>205687039.72000003</v>
          </cell>
          <cell r="R82">
            <v>120187069</v>
          </cell>
          <cell r="T82">
            <v>2.3199999999999998</v>
          </cell>
          <cell r="V82">
            <v>4793869</v>
          </cell>
          <cell r="X82">
            <v>-617685.29000000015</v>
          </cell>
          <cell r="Z82">
            <v>-30</v>
          </cell>
          <cell r="AB82">
            <v>-185305.58700000003</v>
          </cell>
          <cell r="AD82">
            <v>124177947.123</v>
          </cell>
          <cell r="AF82">
            <v>2.3199999999999998</v>
          </cell>
          <cell r="AH82">
            <v>4779322</v>
          </cell>
          <cell r="AJ82">
            <v>-636405.47999999986</v>
          </cell>
          <cell r="AL82">
            <v>-30</v>
          </cell>
          <cell r="AN82">
            <v>-190921.64399999994</v>
          </cell>
          <cell r="AP82">
            <v>128129941.999</v>
          </cell>
        </row>
        <row r="83">
          <cell r="A83" t="str">
            <v xml:space="preserve">312.00 0108         </v>
          </cell>
          <cell r="B83">
            <v>108</v>
          </cell>
          <cell r="C83" t="str">
            <v>OregonAccel</v>
          </cell>
          <cell r="D83" t="str">
            <v xml:space="preserve">312.00 0108         </v>
          </cell>
          <cell r="E83">
            <v>312</v>
          </cell>
          <cell r="F83" t="str">
            <v>Boiler Plant Equipment</v>
          </cell>
          <cell r="H83">
            <v>632231547.27999997</v>
          </cell>
          <cell r="J83">
            <v>-5625583.3800000008</v>
          </cell>
          <cell r="L83">
            <v>626605963.89999998</v>
          </cell>
          <cell r="N83">
            <v>-5792087.2299999995</v>
          </cell>
          <cell r="P83">
            <v>620813876.66999996</v>
          </cell>
          <cell r="R83">
            <v>256907128</v>
          </cell>
          <cell r="T83">
            <v>2.64</v>
          </cell>
          <cell r="V83">
            <v>16616655</v>
          </cell>
          <cell r="X83">
            <v>-5625583.3800000008</v>
          </cell>
          <cell r="Z83">
            <v>-10</v>
          </cell>
          <cell r="AB83">
            <v>-562558.33800000011</v>
          </cell>
          <cell r="AD83">
            <v>267335641.28200001</v>
          </cell>
          <cell r="AF83">
            <v>2.64</v>
          </cell>
          <cell r="AH83">
            <v>16465942</v>
          </cell>
          <cell r="AJ83">
            <v>-5792087.2299999995</v>
          </cell>
          <cell r="AL83">
            <v>-10</v>
          </cell>
          <cell r="AN83">
            <v>-579208.723</v>
          </cell>
          <cell r="AP83">
            <v>277430287.329</v>
          </cell>
        </row>
        <row r="84">
          <cell r="A84" t="str">
            <v xml:space="preserve">314.00 0108         </v>
          </cell>
          <cell r="B84">
            <v>108</v>
          </cell>
          <cell r="C84" t="str">
            <v>OregonAccel</v>
          </cell>
          <cell r="D84" t="str">
            <v xml:space="preserve">314.00 0108         </v>
          </cell>
          <cell r="E84">
            <v>314</v>
          </cell>
          <cell r="F84" t="str">
            <v>Turbogenerator Units</v>
          </cell>
          <cell r="H84">
            <v>189228621.09999999</v>
          </cell>
          <cell r="J84">
            <v>-1453660.1600000001</v>
          </cell>
          <cell r="L84">
            <v>187774960.94</v>
          </cell>
          <cell r="N84">
            <v>-1513503.9399999997</v>
          </cell>
          <cell r="P84">
            <v>186261457</v>
          </cell>
          <cell r="R84">
            <v>61697637</v>
          </cell>
          <cell r="T84">
            <v>3.27</v>
          </cell>
          <cell r="V84">
            <v>6164009</v>
          </cell>
          <cell r="X84">
            <v>-1453660.1600000001</v>
          </cell>
          <cell r="Z84">
            <v>-15</v>
          </cell>
          <cell r="AB84">
            <v>-218049.02400000003</v>
          </cell>
          <cell r="AD84">
            <v>66189936.816000007</v>
          </cell>
          <cell r="AF84">
            <v>3.27</v>
          </cell>
          <cell r="AH84">
            <v>6115495</v>
          </cell>
          <cell r="AJ84">
            <v>-1513503.9399999997</v>
          </cell>
          <cell r="AL84">
            <v>-15</v>
          </cell>
          <cell r="AN84">
            <v>-227025.59099999993</v>
          </cell>
          <cell r="AP84">
            <v>70564902.285000011</v>
          </cell>
        </row>
        <row r="85">
          <cell r="A85" t="str">
            <v xml:space="preserve">315.00 0108         </v>
          </cell>
          <cell r="B85">
            <v>108</v>
          </cell>
          <cell r="C85" t="str">
            <v>OregonAccel</v>
          </cell>
          <cell r="D85" t="str">
            <v xml:space="preserve">315.00 0108         </v>
          </cell>
          <cell r="E85">
            <v>315</v>
          </cell>
          <cell r="F85" t="str">
            <v>Accessory Electric Equipment</v>
          </cell>
          <cell r="H85">
            <v>98505362.329999998</v>
          </cell>
          <cell r="J85">
            <v>-339546.5</v>
          </cell>
          <cell r="L85">
            <v>98165815.829999998</v>
          </cell>
          <cell r="N85">
            <v>-355139.13999999996</v>
          </cell>
          <cell r="P85">
            <v>97810676.689999998</v>
          </cell>
          <cell r="R85">
            <v>55351231</v>
          </cell>
          <cell r="T85">
            <v>2.2999999999999998</v>
          </cell>
          <cell r="V85">
            <v>2261719</v>
          </cell>
          <cell r="X85">
            <v>-339546.5</v>
          </cell>
          <cell r="Z85">
            <v>-10</v>
          </cell>
          <cell r="AB85">
            <v>-33954.65</v>
          </cell>
          <cell r="AD85">
            <v>57239448.850000001</v>
          </cell>
          <cell r="AF85">
            <v>2.2999999999999998</v>
          </cell>
          <cell r="AH85">
            <v>2253730</v>
          </cell>
          <cell r="AJ85">
            <v>-355139.13999999996</v>
          </cell>
          <cell r="AL85">
            <v>-10</v>
          </cell>
          <cell r="AN85">
            <v>-35513.913999999997</v>
          </cell>
          <cell r="AP85">
            <v>59102525.796000004</v>
          </cell>
        </row>
        <row r="86">
          <cell r="A86" t="str">
            <v xml:space="preserve">316.00 0108         </v>
          </cell>
          <cell r="B86">
            <v>108</v>
          </cell>
          <cell r="C86" t="str">
            <v>OregonAccel</v>
          </cell>
          <cell r="D86" t="str">
            <v xml:space="preserve">316.00 0108         </v>
          </cell>
          <cell r="E86">
            <v>316</v>
          </cell>
          <cell r="F86" t="str">
            <v>Miscellaneous Power Plant Equipment</v>
          </cell>
          <cell r="H86">
            <v>3645567.81</v>
          </cell>
          <cell r="J86">
            <v>-69221.059999999983</v>
          </cell>
          <cell r="L86">
            <v>3576346.75</v>
          </cell>
          <cell r="N86">
            <v>-69221.059999999983</v>
          </cell>
          <cell r="P86">
            <v>3507125.69</v>
          </cell>
          <cell r="R86">
            <v>1766913</v>
          </cell>
          <cell r="T86">
            <v>2.78</v>
          </cell>
          <cell r="V86">
            <v>100385</v>
          </cell>
          <cell r="X86">
            <v>-69221.059999999983</v>
          </cell>
          <cell r="Z86">
            <v>-10</v>
          </cell>
          <cell r="AB86">
            <v>-6922.1059999999989</v>
          </cell>
          <cell r="AD86">
            <v>1791154.834</v>
          </cell>
          <cell r="AF86">
            <v>2.78</v>
          </cell>
          <cell r="AH86">
            <v>98460</v>
          </cell>
          <cell r="AJ86">
            <v>-69221.059999999983</v>
          </cell>
          <cell r="AL86">
            <v>-10</v>
          </cell>
          <cell r="AN86">
            <v>-6922.1059999999989</v>
          </cell>
          <cell r="AP86">
            <v>1813471.6680000001</v>
          </cell>
        </row>
        <row r="87">
          <cell r="A87">
            <v>0</v>
          </cell>
          <cell r="F87" t="str">
            <v>TOTAL HUNTER</v>
          </cell>
          <cell r="H87">
            <v>1130798566.55</v>
          </cell>
          <cell r="J87">
            <v>-8105696.3900000006</v>
          </cell>
          <cell r="L87">
            <v>1122692870.1599998</v>
          </cell>
          <cell r="N87">
            <v>-8366356.8499999978</v>
          </cell>
          <cell r="P87">
            <v>1114326513.3099999</v>
          </cell>
          <cell r="R87">
            <v>496049101</v>
          </cell>
          <cell r="V87">
            <v>29941613</v>
          </cell>
          <cell r="X87">
            <v>-8105696.3900000006</v>
          </cell>
          <cell r="AB87">
            <v>-1006789.7050000003</v>
          </cell>
          <cell r="AD87">
            <v>516878227.90499997</v>
          </cell>
          <cell r="AH87">
            <v>29717925</v>
          </cell>
          <cell r="AJ87">
            <v>-8366356.8499999978</v>
          </cell>
          <cell r="AN87">
            <v>-1039591.9779999999</v>
          </cell>
          <cell r="AP87">
            <v>537190204.07700002</v>
          </cell>
        </row>
        <row r="88">
          <cell r="A88">
            <v>0</v>
          </cell>
        </row>
        <row r="89">
          <cell r="A89">
            <v>0</v>
          </cell>
          <cell r="F89" t="str">
            <v>HUNTINGTON</v>
          </cell>
        </row>
        <row r="90">
          <cell r="A90" t="str">
            <v xml:space="preserve">311.00 0109         </v>
          </cell>
          <cell r="B90">
            <v>109</v>
          </cell>
          <cell r="C90" t="str">
            <v>OregonAccel</v>
          </cell>
          <cell r="D90" t="str">
            <v xml:space="preserve">311.00 0109         </v>
          </cell>
          <cell r="E90">
            <v>311</v>
          </cell>
          <cell r="F90" t="str">
            <v>Structures and Improvements</v>
          </cell>
          <cell r="H90">
            <v>116716543.27</v>
          </cell>
          <cell r="J90">
            <v>-355506.82000000018</v>
          </cell>
          <cell r="L90">
            <v>116361036.45</v>
          </cell>
          <cell r="N90">
            <v>-366164.66000000009</v>
          </cell>
          <cell r="P90">
            <v>115994871.79000001</v>
          </cell>
          <cell r="R90">
            <v>61234469</v>
          </cell>
          <cell r="T90">
            <v>2.19</v>
          </cell>
          <cell r="V90">
            <v>2552199</v>
          </cell>
          <cell r="X90">
            <v>-355506.82000000018</v>
          </cell>
          <cell r="Z90">
            <v>-30</v>
          </cell>
          <cell r="AB90">
            <v>-106652.04600000005</v>
          </cell>
          <cell r="AD90">
            <v>63324509.134000003</v>
          </cell>
          <cell r="AF90">
            <v>2.19</v>
          </cell>
          <cell r="AH90">
            <v>2544297</v>
          </cell>
          <cell r="AJ90">
            <v>-366164.66000000009</v>
          </cell>
          <cell r="AL90">
            <v>-30</v>
          </cell>
          <cell r="AN90">
            <v>-109849.39800000003</v>
          </cell>
          <cell r="AP90">
            <v>65392792.076000005</v>
          </cell>
        </row>
        <row r="91">
          <cell r="A91" t="str">
            <v xml:space="preserve">312.00 0109         </v>
          </cell>
          <cell r="B91">
            <v>109</v>
          </cell>
          <cell r="C91" t="str">
            <v>OregonAccel</v>
          </cell>
          <cell r="D91" t="str">
            <v xml:space="preserve">312.00 0109         </v>
          </cell>
          <cell r="E91">
            <v>312</v>
          </cell>
          <cell r="F91" t="str">
            <v>Boiler Plant Equipment</v>
          </cell>
          <cell r="H91">
            <v>527118936.17000002</v>
          </cell>
          <cell r="J91">
            <v>-2542103.7700000009</v>
          </cell>
          <cell r="L91">
            <v>524576832.40000004</v>
          </cell>
          <cell r="N91">
            <v>-2677494.62</v>
          </cell>
          <cell r="P91">
            <v>521899337.78000003</v>
          </cell>
          <cell r="R91">
            <v>135241493</v>
          </cell>
          <cell r="T91">
            <v>3.18</v>
          </cell>
          <cell r="V91">
            <v>16721963</v>
          </cell>
          <cell r="X91">
            <v>-2542103.7700000009</v>
          </cell>
          <cell r="Z91">
            <v>-10</v>
          </cell>
          <cell r="AB91">
            <v>-254210.37700000009</v>
          </cell>
          <cell r="AD91">
            <v>149167141.85299999</v>
          </cell>
          <cell r="AF91">
            <v>3.18</v>
          </cell>
          <cell r="AH91">
            <v>16638971</v>
          </cell>
          <cell r="AJ91">
            <v>-2677494.62</v>
          </cell>
          <cell r="AL91">
            <v>-10</v>
          </cell>
          <cell r="AN91">
            <v>-267749.46200000006</v>
          </cell>
          <cell r="AP91">
            <v>162860868.77099997</v>
          </cell>
        </row>
        <row r="92">
          <cell r="A92" t="str">
            <v xml:space="preserve">314.00 0109         </v>
          </cell>
          <cell r="B92">
            <v>109</v>
          </cell>
          <cell r="C92" t="str">
            <v>OregonAccel</v>
          </cell>
          <cell r="D92" t="str">
            <v xml:space="preserve">314.00 0109         </v>
          </cell>
          <cell r="E92">
            <v>314</v>
          </cell>
          <cell r="F92" t="str">
            <v>Turbogenerator Units</v>
          </cell>
          <cell r="H92">
            <v>122867593.25</v>
          </cell>
          <cell r="J92">
            <v>-973763.61000000034</v>
          </cell>
          <cell r="L92">
            <v>121893829.64</v>
          </cell>
          <cell r="N92">
            <v>-1010005.2200000003</v>
          </cell>
          <cell r="P92">
            <v>120883824.42</v>
          </cell>
          <cell r="R92">
            <v>40157262</v>
          </cell>
          <cell r="T92">
            <v>3.08</v>
          </cell>
          <cell r="V92">
            <v>3769326</v>
          </cell>
          <cell r="X92">
            <v>-973763.61000000034</v>
          </cell>
          <cell r="Z92">
            <v>-15</v>
          </cell>
          <cell r="AB92">
            <v>-146064.54150000005</v>
          </cell>
          <cell r="AD92">
            <v>42806759.848499998</v>
          </cell>
          <cell r="AF92">
            <v>3.08</v>
          </cell>
          <cell r="AH92">
            <v>3738776</v>
          </cell>
          <cell r="AJ92">
            <v>-1010005.2200000003</v>
          </cell>
          <cell r="AL92">
            <v>-15</v>
          </cell>
          <cell r="AN92">
            <v>-151500.78300000005</v>
          </cell>
          <cell r="AP92">
            <v>45384029.8455</v>
          </cell>
        </row>
        <row r="93">
          <cell r="A93" t="str">
            <v xml:space="preserve">315.00 0109         </v>
          </cell>
          <cell r="B93">
            <v>109</v>
          </cell>
          <cell r="C93" t="str">
            <v>OregonAccel</v>
          </cell>
          <cell r="D93" t="str">
            <v xml:space="preserve">315.00 0109         </v>
          </cell>
          <cell r="E93">
            <v>315</v>
          </cell>
          <cell r="F93" t="str">
            <v>Accessory Electric Equipment</v>
          </cell>
          <cell r="H93">
            <v>46421368.829999998</v>
          </cell>
          <cell r="J93">
            <v>-135428.10000000003</v>
          </cell>
          <cell r="L93">
            <v>46285940.729999997</v>
          </cell>
          <cell r="N93">
            <v>-141266.82</v>
          </cell>
          <cell r="P93">
            <v>46144673.909999996</v>
          </cell>
          <cell r="R93">
            <v>19902878</v>
          </cell>
          <cell r="T93">
            <v>2.25</v>
          </cell>
          <cell r="V93">
            <v>1042957</v>
          </cell>
          <cell r="X93">
            <v>-135428.10000000003</v>
          </cell>
          <cell r="Z93">
            <v>-10</v>
          </cell>
          <cell r="AB93">
            <v>-13542.810000000005</v>
          </cell>
          <cell r="AD93">
            <v>20796864.09</v>
          </cell>
          <cell r="AF93">
            <v>2.25</v>
          </cell>
          <cell r="AH93">
            <v>1039844</v>
          </cell>
          <cell r="AJ93">
            <v>-141266.82</v>
          </cell>
          <cell r="AL93">
            <v>-10</v>
          </cell>
          <cell r="AN93">
            <v>-14126.682000000003</v>
          </cell>
          <cell r="AP93">
            <v>21681314.588</v>
          </cell>
        </row>
        <row r="94">
          <cell r="A94" t="str">
            <v xml:space="preserve">316.00 0109         </v>
          </cell>
          <cell r="B94">
            <v>109</v>
          </cell>
          <cell r="C94" t="str">
            <v>OregonAccel</v>
          </cell>
          <cell r="D94" t="str">
            <v xml:space="preserve">316.00 0109         </v>
          </cell>
          <cell r="E94">
            <v>316</v>
          </cell>
          <cell r="F94" t="str">
            <v>Miscellaneous Power Plant Equipment</v>
          </cell>
          <cell r="H94">
            <v>2717959.41</v>
          </cell>
          <cell r="J94">
            <v>-44684.62</v>
          </cell>
          <cell r="L94">
            <v>2673274.79</v>
          </cell>
          <cell r="N94">
            <v>-44684.61</v>
          </cell>
          <cell r="P94">
            <v>2628590.1800000002</v>
          </cell>
          <cell r="R94">
            <v>880383</v>
          </cell>
          <cell r="T94">
            <v>2.91</v>
          </cell>
          <cell r="V94">
            <v>78442</v>
          </cell>
          <cell r="X94">
            <v>-44684.62</v>
          </cell>
          <cell r="Z94">
            <v>-10</v>
          </cell>
          <cell r="AB94">
            <v>-4468.4620000000004</v>
          </cell>
          <cell r="AD94">
            <v>909671.91799999995</v>
          </cell>
          <cell r="AF94">
            <v>2.91</v>
          </cell>
          <cell r="AH94">
            <v>77142</v>
          </cell>
          <cell r="AJ94">
            <v>-44684.61</v>
          </cell>
          <cell r="AL94">
            <v>-10</v>
          </cell>
          <cell r="AN94">
            <v>-4468.4609999999993</v>
          </cell>
          <cell r="AP94">
            <v>937660.84699999995</v>
          </cell>
        </row>
        <row r="95">
          <cell r="A95">
            <v>0</v>
          </cell>
          <cell r="F95" t="str">
            <v>TOTAL HUNTINGTON</v>
          </cell>
          <cell r="H95">
            <v>815842400.93000007</v>
          </cell>
          <cell r="J95">
            <v>-4051486.9200000018</v>
          </cell>
          <cell r="L95">
            <v>811790914.00999999</v>
          </cell>
          <cell r="N95">
            <v>-4239615.9300000006</v>
          </cell>
          <cell r="P95">
            <v>807551298.07999992</v>
          </cell>
          <cell r="R95">
            <v>257416485</v>
          </cell>
          <cell r="V95">
            <v>24164887</v>
          </cell>
          <cell r="X95">
            <v>-4051486.9200000018</v>
          </cell>
          <cell r="AB95">
            <v>-524938.23650000023</v>
          </cell>
          <cell r="AD95">
            <v>277004946.84349996</v>
          </cell>
          <cell r="AH95">
            <v>24039030</v>
          </cell>
          <cell r="AJ95">
            <v>-4239615.9300000006</v>
          </cell>
          <cell r="AN95">
            <v>-547694.7860000002</v>
          </cell>
          <cell r="AP95">
            <v>296256666.1275</v>
          </cell>
        </row>
        <row r="96">
          <cell r="A96">
            <v>0</v>
          </cell>
        </row>
        <row r="97">
          <cell r="A97">
            <v>0</v>
          </cell>
          <cell r="F97" t="str">
            <v>JAMES RIVER</v>
          </cell>
        </row>
        <row r="98">
          <cell r="A98" t="str">
            <v xml:space="preserve">311.00 0191         </v>
          </cell>
          <cell r="B98">
            <v>191</v>
          </cell>
          <cell r="C98" t="str">
            <v>OregonAccel</v>
          </cell>
          <cell r="D98" t="str">
            <v xml:space="preserve">311.00 0191         </v>
          </cell>
          <cell r="E98">
            <v>311</v>
          </cell>
          <cell r="F98" t="str">
            <v>Structures and Improvements</v>
          </cell>
          <cell r="H98">
            <v>5733734.1399999997</v>
          </cell>
          <cell r="J98">
            <v>-10744.5</v>
          </cell>
          <cell r="L98">
            <v>5722989.6399999997</v>
          </cell>
          <cell r="N98">
            <v>-11104.79</v>
          </cell>
          <cell r="P98">
            <v>5711884.8499999996</v>
          </cell>
          <cell r="R98">
            <v>4429029</v>
          </cell>
          <cell r="T98">
            <v>5.18</v>
          </cell>
          <cell r="V98">
            <v>296729</v>
          </cell>
          <cell r="X98">
            <v>-10744.5</v>
          </cell>
          <cell r="Z98">
            <v>-30</v>
          </cell>
          <cell r="AB98">
            <v>-3223.35</v>
          </cell>
          <cell r="AD98">
            <v>4711790.1500000004</v>
          </cell>
          <cell r="AF98">
            <v>5.18</v>
          </cell>
          <cell r="AH98">
            <v>296163</v>
          </cell>
          <cell r="AJ98">
            <v>-11104.79</v>
          </cell>
          <cell r="AL98">
            <v>-30</v>
          </cell>
          <cell r="AN98">
            <v>-3331.4369999999999</v>
          </cell>
          <cell r="AP98">
            <v>4993516.9230000004</v>
          </cell>
        </row>
        <row r="99">
          <cell r="A99" t="str">
            <v xml:space="preserve">312.00 0191         </v>
          </cell>
          <cell r="B99">
            <v>191</v>
          </cell>
          <cell r="C99" t="str">
            <v>OregonAccel</v>
          </cell>
          <cell r="D99" t="str">
            <v xml:space="preserve">312.00 0191         </v>
          </cell>
          <cell r="E99">
            <v>312</v>
          </cell>
          <cell r="F99" t="str">
            <v>Boiler Plant Equipment</v>
          </cell>
          <cell r="H99">
            <v>5798092.3600000003</v>
          </cell>
          <cell r="J99">
            <v>-38986.67</v>
          </cell>
          <cell r="L99">
            <v>5759105.6900000004</v>
          </cell>
          <cell r="N99">
            <v>-41658.61</v>
          </cell>
          <cell r="P99">
            <v>5717447.0800000001</v>
          </cell>
          <cell r="R99">
            <v>4473157</v>
          </cell>
          <cell r="T99">
            <v>5.25</v>
          </cell>
          <cell r="V99">
            <v>303376</v>
          </cell>
          <cell r="X99">
            <v>-38986.67</v>
          </cell>
          <cell r="Z99">
            <v>-10</v>
          </cell>
          <cell r="AB99">
            <v>-3898.6669999999995</v>
          </cell>
          <cell r="AD99">
            <v>4733647.6629999997</v>
          </cell>
          <cell r="AF99">
            <v>5.25</v>
          </cell>
          <cell r="AH99">
            <v>301260</v>
          </cell>
          <cell r="AJ99">
            <v>-41658.61</v>
          </cell>
          <cell r="AL99">
            <v>-10</v>
          </cell>
          <cell r="AN99">
            <v>-4165.8609999999999</v>
          </cell>
          <cell r="AP99">
            <v>4989083.1919999998</v>
          </cell>
        </row>
        <row r="100">
          <cell r="A100" t="str">
            <v xml:space="preserve">314.00 0191         </v>
          </cell>
          <cell r="B100">
            <v>191</v>
          </cell>
          <cell r="C100" t="str">
            <v>OregonAccel</v>
          </cell>
          <cell r="D100" t="str">
            <v xml:space="preserve">314.00 0191         </v>
          </cell>
          <cell r="E100">
            <v>314</v>
          </cell>
          <cell r="F100" t="str">
            <v>Turbogenerator Units</v>
          </cell>
          <cell r="H100">
            <v>18616437.710000001</v>
          </cell>
          <cell r="J100">
            <v>-151432.75</v>
          </cell>
          <cell r="L100">
            <v>18465004.960000001</v>
          </cell>
          <cell r="N100">
            <v>-162616.89000000001</v>
          </cell>
          <cell r="P100">
            <v>18302388.07</v>
          </cell>
          <cell r="R100">
            <v>14245955</v>
          </cell>
          <cell r="T100">
            <v>5.35</v>
          </cell>
          <cell r="V100">
            <v>991929</v>
          </cell>
          <cell r="X100">
            <v>-151432.75</v>
          </cell>
          <cell r="Z100">
            <v>-15</v>
          </cell>
          <cell r="AB100">
            <v>-22714.912499999999</v>
          </cell>
          <cell r="AD100">
            <v>15063736.3375</v>
          </cell>
          <cell r="AF100">
            <v>5.35</v>
          </cell>
          <cell r="AH100">
            <v>983528</v>
          </cell>
          <cell r="AJ100">
            <v>-162616.89000000001</v>
          </cell>
          <cell r="AL100">
            <v>-15</v>
          </cell>
          <cell r="AN100">
            <v>-24392.533500000001</v>
          </cell>
          <cell r="AP100">
            <v>15860254.913999999</v>
          </cell>
        </row>
        <row r="101">
          <cell r="A101" t="str">
            <v xml:space="preserve">315.00 0191         </v>
          </cell>
          <cell r="B101">
            <v>191</v>
          </cell>
          <cell r="C101" t="str">
            <v>OregonAccel</v>
          </cell>
          <cell r="D101" t="str">
            <v xml:space="preserve">315.00 0191         </v>
          </cell>
          <cell r="E101">
            <v>315</v>
          </cell>
          <cell r="F101" t="str">
            <v>Accessory Electric Equipment</v>
          </cell>
          <cell r="H101">
            <v>4302275.7699999996</v>
          </cell>
          <cell r="J101">
            <v>-7324.01</v>
          </cell>
          <cell r="L101">
            <v>4294951.76</v>
          </cell>
          <cell r="N101">
            <v>-7756.57</v>
          </cell>
          <cell r="P101">
            <v>4287195.1899999995</v>
          </cell>
          <cell r="R101">
            <v>3310415</v>
          </cell>
          <cell r="T101">
            <v>5.2</v>
          </cell>
          <cell r="V101">
            <v>223528</v>
          </cell>
          <cell r="X101">
            <v>-7324.01</v>
          </cell>
          <cell r="Z101">
            <v>-10</v>
          </cell>
          <cell r="AB101">
            <v>-732.40100000000007</v>
          </cell>
          <cell r="AD101">
            <v>3525886.5890000002</v>
          </cell>
          <cell r="AF101">
            <v>5.2</v>
          </cell>
          <cell r="AH101">
            <v>223136</v>
          </cell>
          <cell r="AJ101">
            <v>-7756.57</v>
          </cell>
          <cell r="AL101">
            <v>-10</v>
          </cell>
          <cell r="AN101">
            <v>-775.65699999999993</v>
          </cell>
          <cell r="AP101">
            <v>3740490.3620000002</v>
          </cell>
        </row>
        <row r="102">
          <cell r="A102">
            <v>0</v>
          </cell>
          <cell r="F102" t="str">
            <v>TOTAL JAMES RIVER</v>
          </cell>
          <cell r="H102">
            <v>34450539.980000004</v>
          </cell>
          <cell r="J102">
            <v>-208487.93</v>
          </cell>
          <cell r="L102">
            <v>34242052.049999997</v>
          </cell>
          <cell r="N102">
            <v>-223136.86000000002</v>
          </cell>
          <cell r="P102">
            <v>34018915.189999998</v>
          </cell>
          <cell r="R102">
            <v>26458556</v>
          </cell>
          <cell r="V102">
            <v>1815562</v>
          </cell>
          <cell r="X102">
            <v>-208487.93</v>
          </cell>
          <cell r="AB102">
            <v>-30569.3305</v>
          </cell>
          <cell r="AD102">
            <v>28035060.739500001</v>
          </cell>
          <cell r="AH102">
            <v>1804087</v>
          </cell>
          <cell r="AJ102">
            <v>-223136.86000000002</v>
          </cell>
          <cell r="AN102">
            <v>-32665.488499999999</v>
          </cell>
          <cell r="AP102">
            <v>29583345.390999999</v>
          </cell>
        </row>
        <row r="103">
          <cell r="A103">
            <v>0</v>
          </cell>
        </row>
        <row r="104">
          <cell r="A104">
            <v>0</v>
          </cell>
          <cell r="F104" t="str">
            <v>JIM BRIDGER</v>
          </cell>
        </row>
        <row r="105">
          <cell r="A105" t="str">
            <v xml:space="preserve">310.20 0110         </v>
          </cell>
          <cell r="B105">
            <v>110</v>
          </cell>
          <cell r="C105" t="str">
            <v>OregonAccel</v>
          </cell>
          <cell r="D105" t="str">
            <v xml:space="preserve">310.20 0110         </v>
          </cell>
          <cell r="E105">
            <v>310.2</v>
          </cell>
          <cell r="F105" t="str">
            <v>Land Rights</v>
          </cell>
          <cell r="H105">
            <v>281111.09999999998</v>
          </cell>
          <cell r="J105">
            <v>0</v>
          </cell>
          <cell r="L105">
            <v>281111.09999999998</v>
          </cell>
          <cell r="N105">
            <v>0</v>
          </cell>
          <cell r="P105">
            <v>281111.09999999998</v>
          </cell>
          <cell r="R105">
            <v>185792</v>
          </cell>
          <cell r="T105">
            <v>2.0299999999999998</v>
          </cell>
          <cell r="V105">
            <v>5707</v>
          </cell>
          <cell r="X105">
            <v>0</v>
          </cell>
          <cell r="Z105">
            <v>0</v>
          </cell>
          <cell r="AB105">
            <v>0</v>
          </cell>
          <cell r="AD105">
            <v>191499</v>
          </cell>
          <cell r="AF105">
            <v>2.0299999999999998</v>
          </cell>
          <cell r="AH105">
            <v>5707</v>
          </cell>
          <cell r="AJ105">
            <v>0</v>
          </cell>
          <cell r="AL105">
            <v>0</v>
          </cell>
          <cell r="AN105">
            <v>0</v>
          </cell>
          <cell r="AP105">
            <v>197206</v>
          </cell>
        </row>
        <row r="106">
          <cell r="A106" t="str">
            <v xml:space="preserve">311.00 0110         </v>
          </cell>
          <cell r="B106">
            <v>110</v>
          </cell>
          <cell r="C106" t="str">
            <v>OregonAccel</v>
          </cell>
          <cell r="D106" t="str">
            <v xml:space="preserve">311.00 0110         </v>
          </cell>
          <cell r="E106">
            <v>311</v>
          </cell>
          <cell r="F106" t="str">
            <v>Structures and Improvements</v>
          </cell>
          <cell r="H106">
            <v>140256250.56</v>
          </cell>
          <cell r="J106">
            <v>-453602.04000000004</v>
          </cell>
          <cell r="L106">
            <v>139802648.52000001</v>
          </cell>
          <cell r="N106">
            <v>-467091.2699999999</v>
          </cell>
          <cell r="P106">
            <v>139335557.25</v>
          </cell>
          <cell r="R106">
            <v>91818813</v>
          </cell>
          <cell r="T106">
            <v>2.52</v>
          </cell>
          <cell r="V106">
            <v>3528742</v>
          </cell>
          <cell r="X106">
            <v>-453602.04000000004</v>
          </cell>
          <cell r="Z106">
            <v>-30</v>
          </cell>
          <cell r="AB106">
            <v>-136080.61200000002</v>
          </cell>
          <cell r="AD106">
            <v>94757872.34799999</v>
          </cell>
          <cell r="AF106">
            <v>2.52</v>
          </cell>
          <cell r="AH106">
            <v>3517141</v>
          </cell>
          <cell r="AJ106">
            <v>-467091.2699999999</v>
          </cell>
          <cell r="AL106">
            <v>-30</v>
          </cell>
          <cell r="AN106">
            <v>-140127.38099999996</v>
          </cell>
          <cell r="AP106">
            <v>97667794.696999997</v>
          </cell>
        </row>
        <row r="107">
          <cell r="A107" t="str">
            <v xml:space="preserve">312.00 0110         </v>
          </cell>
          <cell r="B107">
            <v>110</v>
          </cell>
          <cell r="C107" t="str">
            <v>OregonAccel</v>
          </cell>
          <cell r="D107" t="str">
            <v xml:space="preserve">312.00 0110         </v>
          </cell>
          <cell r="E107">
            <v>312</v>
          </cell>
          <cell r="F107" t="str">
            <v>Boiler Plant Equipment</v>
          </cell>
          <cell r="H107">
            <v>675358589.64999998</v>
          </cell>
          <cell r="J107">
            <v>-6063355.0499999998</v>
          </cell>
          <cell r="L107">
            <v>669295234.60000002</v>
          </cell>
          <cell r="N107">
            <v>-6230578.1700000009</v>
          </cell>
          <cell r="P107">
            <v>663064656.43000007</v>
          </cell>
          <cell r="R107">
            <v>323560796</v>
          </cell>
          <cell r="T107">
            <v>3.11</v>
          </cell>
          <cell r="V107">
            <v>20909367</v>
          </cell>
          <cell r="X107">
            <v>-6063355.0499999998</v>
          </cell>
          <cell r="Z107">
            <v>-10</v>
          </cell>
          <cell r="AB107">
            <v>-606335.505</v>
          </cell>
          <cell r="AD107">
            <v>337800472.44499999</v>
          </cell>
          <cell r="AF107">
            <v>3.11</v>
          </cell>
          <cell r="AH107">
            <v>20718196</v>
          </cell>
          <cell r="AJ107">
            <v>-6230578.1700000009</v>
          </cell>
          <cell r="AL107">
            <v>-10</v>
          </cell>
          <cell r="AN107">
            <v>-623057.81700000016</v>
          </cell>
          <cell r="AP107">
            <v>351665032.458</v>
          </cell>
        </row>
        <row r="108">
          <cell r="A108" t="str">
            <v xml:space="preserve">314.00 0110         </v>
          </cell>
          <cell r="B108">
            <v>110</v>
          </cell>
          <cell r="C108" t="str">
            <v>OregonAccel</v>
          </cell>
          <cell r="D108" t="str">
            <v xml:space="preserve">314.00 0110         </v>
          </cell>
          <cell r="E108">
            <v>314</v>
          </cell>
          <cell r="F108" t="str">
            <v>Turbogenerator Units</v>
          </cell>
          <cell r="H108">
            <v>175249865.94</v>
          </cell>
          <cell r="J108">
            <v>-1515723.39</v>
          </cell>
          <cell r="L108">
            <v>173734142.55000001</v>
          </cell>
          <cell r="N108">
            <v>-1572304.4200000002</v>
          </cell>
          <cell r="P108">
            <v>172161838.13000003</v>
          </cell>
          <cell r="R108">
            <v>74934854</v>
          </cell>
          <cell r="T108">
            <v>3.58</v>
          </cell>
          <cell r="V108">
            <v>6246814</v>
          </cell>
          <cell r="X108">
            <v>-1515723.39</v>
          </cell>
          <cell r="Z108">
            <v>-15</v>
          </cell>
          <cell r="AB108">
            <v>-227358.50849999997</v>
          </cell>
          <cell r="AD108">
            <v>79438586.101500005</v>
          </cell>
          <cell r="AF108">
            <v>3.58</v>
          </cell>
          <cell r="AH108">
            <v>6191538</v>
          </cell>
          <cell r="AJ108">
            <v>-1572304.4200000002</v>
          </cell>
          <cell r="AL108">
            <v>-15</v>
          </cell>
          <cell r="AN108">
            <v>-235845.663</v>
          </cell>
          <cell r="AP108">
            <v>83821974.0185</v>
          </cell>
        </row>
        <row r="109">
          <cell r="A109" t="str">
            <v xml:space="preserve">315.00 0110         </v>
          </cell>
          <cell r="B109">
            <v>110</v>
          </cell>
          <cell r="C109" t="str">
            <v>OregonAccel</v>
          </cell>
          <cell r="D109" t="str">
            <v xml:space="preserve">315.00 0110         </v>
          </cell>
          <cell r="E109">
            <v>315</v>
          </cell>
          <cell r="F109" t="str">
            <v>Accessory Electric Equipment</v>
          </cell>
          <cell r="H109">
            <v>58882346.939999998</v>
          </cell>
          <cell r="J109">
            <v>-239598.99999999994</v>
          </cell>
          <cell r="L109">
            <v>58642747.939999998</v>
          </cell>
          <cell r="N109">
            <v>-249884.35999999996</v>
          </cell>
          <cell r="P109">
            <v>58392863.579999998</v>
          </cell>
          <cell r="R109">
            <v>37090450</v>
          </cell>
          <cell r="T109">
            <v>2.36</v>
          </cell>
          <cell r="V109">
            <v>1386796</v>
          </cell>
          <cell r="X109">
            <v>-239598.99999999994</v>
          </cell>
          <cell r="Z109">
            <v>-10</v>
          </cell>
          <cell r="AB109">
            <v>-23959.899999999994</v>
          </cell>
          <cell r="AD109">
            <v>38213687.100000001</v>
          </cell>
          <cell r="AF109">
            <v>2.36</v>
          </cell>
          <cell r="AH109">
            <v>1381020</v>
          </cell>
          <cell r="AJ109">
            <v>-249884.35999999996</v>
          </cell>
          <cell r="AL109">
            <v>-10</v>
          </cell>
          <cell r="AN109">
            <v>-24988.435999999998</v>
          </cell>
          <cell r="AP109">
            <v>39319834.304000005</v>
          </cell>
        </row>
        <row r="110">
          <cell r="A110" t="str">
            <v xml:space="preserve">316.00 0110         </v>
          </cell>
          <cell r="B110">
            <v>110</v>
          </cell>
          <cell r="C110" t="str">
            <v>OregonAccel</v>
          </cell>
          <cell r="D110" t="str">
            <v xml:space="preserve">316.00 0110         </v>
          </cell>
          <cell r="E110">
            <v>316</v>
          </cell>
          <cell r="F110" t="str">
            <v>Miscellaneous Power Plant Equipment</v>
          </cell>
          <cell r="H110">
            <v>3722954.18</v>
          </cell>
          <cell r="J110">
            <v>-71241.69</v>
          </cell>
          <cell r="L110">
            <v>3651712.49</v>
          </cell>
          <cell r="N110">
            <v>-71241.69</v>
          </cell>
          <cell r="P110">
            <v>3580470.8000000003</v>
          </cell>
          <cell r="R110">
            <v>1983345</v>
          </cell>
          <cell r="T110">
            <v>2.86</v>
          </cell>
          <cell r="V110">
            <v>105458</v>
          </cell>
          <cell r="X110">
            <v>-71241.69</v>
          </cell>
          <cell r="Z110">
            <v>-10</v>
          </cell>
          <cell r="AB110">
            <v>-7124.1689999999999</v>
          </cell>
          <cell r="AD110">
            <v>2010437.1410000001</v>
          </cell>
          <cell r="AF110">
            <v>2.86</v>
          </cell>
          <cell r="AH110">
            <v>103420</v>
          </cell>
          <cell r="AJ110">
            <v>-71241.69</v>
          </cell>
          <cell r="AL110">
            <v>-10</v>
          </cell>
          <cell r="AN110">
            <v>-7124.1689999999999</v>
          </cell>
          <cell r="AP110">
            <v>2035491.2819999999</v>
          </cell>
        </row>
        <row r="111">
          <cell r="A111">
            <v>0</v>
          </cell>
          <cell r="F111" t="str">
            <v>TOTAL JIM BRIDGER</v>
          </cell>
          <cell r="H111">
            <v>1053751118.37</v>
          </cell>
          <cell r="J111">
            <v>-8343521.1699999999</v>
          </cell>
          <cell r="L111">
            <v>1045407597.2</v>
          </cell>
          <cell r="N111">
            <v>-8591099.9100000001</v>
          </cell>
          <cell r="P111">
            <v>1036816497.2900001</v>
          </cell>
          <cell r="R111">
            <v>529574050</v>
          </cell>
          <cell r="V111">
            <v>32182884</v>
          </cell>
          <cell r="X111">
            <v>-8343521.1699999999</v>
          </cell>
          <cell r="AB111">
            <v>-1000858.6945000001</v>
          </cell>
          <cell r="AD111">
            <v>552412554.13550007</v>
          </cell>
          <cell r="AH111">
            <v>31917022</v>
          </cell>
          <cell r="AJ111">
            <v>-8591099.9100000001</v>
          </cell>
          <cell r="AN111">
            <v>-1031143.466</v>
          </cell>
          <cell r="AP111">
            <v>574707332.75949991</v>
          </cell>
        </row>
        <row r="112">
          <cell r="A112">
            <v>0</v>
          </cell>
        </row>
        <row r="113">
          <cell r="A113">
            <v>0</v>
          </cell>
          <cell r="F113" t="str">
            <v>NAUGHTON</v>
          </cell>
        </row>
        <row r="114">
          <cell r="A114" t="str">
            <v xml:space="preserve">310.20 0111         </v>
          </cell>
          <cell r="B114">
            <v>111</v>
          </cell>
          <cell r="C114" t="str">
            <v>OregonAccel</v>
          </cell>
          <cell r="D114" t="str">
            <v xml:space="preserve">310.20 0111         </v>
          </cell>
          <cell r="E114">
            <v>310.2</v>
          </cell>
          <cell r="F114" t="str">
            <v>Land Rights</v>
          </cell>
          <cell r="H114">
            <v>15015.87</v>
          </cell>
          <cell r="J114">
            <v>0</v>
          </cell>
          <cell r="L114">
            <v>15015.87</v>
          </cell>
          <cell r="N114">
            <v>0</v>
          </cell>
          <cell r="P114">
            <v>15015.87</v>
          </cell>
          <cell r="R114">
            <v>10834</v>
          </cell>
          <cell r="T114">
            <v>1.45</v>
          </cell>
          <cell r="V114">
            <v>218</v>
          </cell>
          <cell r="X114">
            <v>0</v>
          </cell>
          <cell r="Z114">
            <v>0</v>
          </cell>
          <cell r="AB114">
            <v>0</v>
          </cell>
          <cell r="AD114">
            <v>11052</v>
          </cell>
          <cell r="AF114">
            <v>1.45</v>
          </cell>
          <cell r="AH114">
            <v>218</v>
          </cell>
          <cell r="AJ114">
            <v>0</v>
          </cell>
          <cell r="AL114">
            <v>0</v>
          </cell>
          <cell r="AN114">
            <v>0</v>
          </cell>
          <cell r="AP114">
            <v>11270</v>
          </cell>
        </row>
        <row r="115">
          <cell r="A115" t="str">
            <v xml:space="preserve">311.00 0111         </v>
          </cell>
          <cell r="B115">
            <v>111</v>
          </cell>
          <cell r="C115" t="str">
            <v>OregonAccel</v>
          </cell>
          <cell r="D115" t="str">
            <v xml:space="preserve">311.00 0111         </v>
          </cell>
          <cell r="E115">
            <v>311</v>
          </cell>
          <cell r="F115" t="str">
            <v>Structures and Improvements</v>
          </cell>
          <cell r="H115">
            <v>70399222.079999998</v>
          </cell>
          <cell r="J115">
            <v>-181827.88999999996</v>
          </cell>
          <cell r="L115">
            <v>70217394.189999998</v>
          </cell>
          <cell r="N115">
            <v>-187556.09999999989</v>
          </cell>
          <cell r="P115">
            <v>70029838.090000004</v>
          </cell>
          <cell r="R115">
            <v>36847529</v>
          </cell>
          <cell r="T115">
            <v>2.65</v>
          </cell>
          <cell r="V115">
            <v>1863170</v>
          </cell>
          <cell r="X115">
            <v>-181827.88999999996</v>
          </cell>
          <cell r="Z115">
            <v>-30</v>
          </cell>
          <cell r="AB115">
            <v>-54548.366999999984</v>
          </cell>
          <cell r="AD115">
            <v>38474322.743000001</v>
          </cell>
          <cell r="AF115">
            <v>2.65</v>
          </cell>
          <cell r="AH115">
            <v>1858276</v>
          </cell>
          <cell r="AJ115">
            <v>-187556.09999999989</v>
          </cell>
          <cell r="AL115">
            <v>-30</v>
          </cell>
          <cell r="AN115">
            <v>-56266.829999999965</v>
          </cell>
          <cell r="AP115">
            <v>40088775.813000001</v>
          </cell>
        </row>
        <row r="116">
          <cell r="A116" t="str">
            <v xml:space="preserve">312.00 0111         </v>
          </cell>
          <cell r="B116">
            <v>111</v>
          </cell>
          <cell r="C116" t="str">
            <v>OregonAccel</v>
          </cell>
          <cell r="D116" t="str">
            <v xml:space="preserve">312.00 0111         </v>
          </cell>
          <cell r="E116">
            <v>312</v>
          </cell>
          <cell r="F116" t="str">
            <v>Boiler Plant Equipment</v>
          </cell>
          <cell r="H116">
            <v>443090329.81</v>
          </cell>
          <cell r="J116">
            <v>-2550716.2000000002</v>
          </cell>
          <cell r="L116">
            <v>440539613.61000001</v>
          </cell>
          <cell r="N116">
            <v>-2660476.59</v>
          </cell>
          <cell r="P116">
            <v>437879137.02000004</v>
          </cell>
          <cell r="R116">
            <v>133462888</v>
          </cell>
          <cell r="T116">
            <v>2.86</v>
          </cell>
          <cell r="V116">
            <v>12635908</v>
          </cell>
          <cell r="X116">
            <v>-2550716.2000000002</v>
          </cell>
          <cell r="Z116">
            <v>-10</v>
          </cell>
          <cell r="AB116">
            <v>-255071.62</v>
          </cell>
          <cell r="AD116">
            <v>143293008.18000001</v>
          </cell>
          <cell r="AF116">
            <v>2.86</v>
          </cell>
          <cell r="AH116">
            <v>12561388</v>
          </cell>
          <cell r="AJ116">
            <v>-2660476.59</v>
          </cell>
          <cell r="AL116">
            <v>-10</v>
          </cell>
          <cell r="AN116">
            <v>-266047.65899999999</v>
          </cell>
          <cell r="AP116">
            <v>152927871.93099999</v>
          </cell>
        </row>
        <row r="117">
          <cell r="A117" t="str">
            <v xml:space="preserve">314.00 0111         </v>
          </cell>
          <cell r="B117">
            <v>111</v>
          </cell>
          <cell r="C117" t="str">
            <v>OregonAccel</v>
          </cell>
          <cell r="D117" t="str">
            <v xml:space="preserve">314.00 0111         </v>
          </cell>
          <cell r="E117">
            <v>314</v>
          </cell>
          <cell r="F117" t="str">
            <v>Turbogenerator Units</v>
          </cell>
          <cell r="H117">
            <v>76375657.129999995</v>
          </cell>
          <cell r="J117">
            <v>-630187.02999999991</v>
          </cell>
          <cell r="L117">
            <v>75745470.099999994</v>
          </cell>
          <cell r="N117">
            <v>-653185.20000000019</v>
          </cell>
          <cell r="P117">
            <v>75092284.899999991</v>
          </cell>
          <cell r="R117">
            <v>29921921</v>
          </cell>
          <cell r="T117">
            <v>3.1</v>
          </cell>
          <cell r="V117">
            <v>2357877</v>
          </cell>
          <cell r="X117">
            <v>-630187.02999999991</v>
          </cell>
          <cell r="Z117">
            <v>-15</v>
          </cell>
          <cell r="AB117">
            <v>-94528.054499999998</v>
          </cell>
          <cell r="AD117">
            <v>31555082.9155</v>
          </cell>
          <cell r="AF117">
            <v>3.1</v>
          </cell>
          <cell r="AH117">
            <v>2337985</v>
          </cell>
          <cell r="AJ117">
            <v>-653185.20000000019</v>
          </cell>
          <cell r="AL117">
            <v>-15</v>
          </cell>
          <cell r="AN117">
            <v>-97977.780000000042</v>
          </cell>
          <cell r="AP117">
            <v>33141904.9355</v>
          </cell>
        </row>
        <row r="118">
          <cell r="A118" t="str">
            <v xml:space="preserve">315.00 0111         </v>
          </cell>
          <cell r="B118">
            <v>111</v>
          </cell>
          <cell r="C118" t="str">
            <v>OregonAccel</v>
          </cell>
          <cell r="D118" t="str">
            <v xml:space="preserve">315.00 0111         </v>
          </cell>
          <cell r="E118">
            <v>315</v>
          </cell>
          <cell r="F118" t="str">
            <v>Accessory Electric Equipment</v>
          </cell>
          <cell r="H118">
            <v>23006767.68</v>
          </cell>
          <cell r="J118">
            <v>-81084.979999999967</v>
          </cell>
          <cell r="L118">
            <v>22925682.699999999</v>
          </cell>
          <cell r="N118">
            <v>-84667.79</v>
          </cell>
          <cell r="P118">
            <v>22841014.91</v>
          </cell>
          <cell r="R118">
            <v>11894897</v>
          </cell>
          <cell r="T118">
            <v>2.4500000000000002</v>
          </cell>
          <cell r="V118">
            <v>562673</v>
          </cell>
          <cell r="X118">
            <v>-81084.979999999967</v>
          </cell>
          <cell r="Z118">
            <v>-10</v>
          </cell>
          <cell r="AB118">
            <v>-8108.4979999999969</v>
          </cell>
          <cell r="AD118">
            <v>12368376.522</v>
          </cell>
          <cell r="AF118">
            <v>2.4500000000000002</v>
          </cell>
          <cell r="AH118">
            <v>560642</v>
          </cell>
          <cell r="AJ118">
            <v>-84667.79</v>
          </cell>
          <cell r="AL118">
            <v>-10</v>
          </cell>
          <cell r="AN118">
            <v>-8466.7789999999986</v>
          </cell>
          <cell r="AP118">
            <v>12835883.953000002</v>
          </cell>
        </row>
        <row r="119">
          <cell r="A119" t="str">
            <v xml:space="preserve">316.00 0111         </v>
          </cell>
          <cell r="B119">
            <v>111</v>
          </cell>
          <cell r="C119" t="str">
            <v>OregonAccel</v>
          </cell>
          <cell r="D119" t="str">
            <v xml:space="preserve">316.00 0111         </v>
          </cell>
          <cell r="E119">
            <v>316</v>
          </cell>
          <cell r="F119" t="str">
            <v>Miscellaneous Power Plant Equipment</v>
          </cell>
          <cell r="H119">
            <v>2011397.3</v>
          </cell>
          <cell r="J119">
            <v>-35165.389999999992</v>
          </cell>
          <cell r="L119">
            <v>1976231.9100000001</v>
          </cell>
          <cell r="N119">
            <v>-35165.389999999992</v>
          </cell>
          <cell r="P119">
            <v>1941066.5200000003</v>
          </cell>
          <cell r="R119">
            <v>636611</v>
          </cell>
          <cell r="T119">
            <v>2.65</v>
          </cell>
          <cell r="V119">
            <v>52836</v>
          </cell>
          <cell r="X119">
            <v>-35165.389999999992</v>
          </cell>
          <cell r="Z119">
            <v>-10</v>
          </cell>
          <cell r="AB119">
            <v>-3516.5389999999989</v>
          </cell>
          <cell r="AD119">
            <v>650765.071</v>
          </cell>
          <cell r="AF119">
            <v>2.65</v>
          </cell>
          <cell r="AH119">
            <v>51904</v>
          </cell>
          <cell r="AJ119">
            <v>-35165.389999999992</v>
          </cell>
          <cell r="AL119">
            <v>-10</v>
          </cell>
          <cell r="AN119">
            <v>-3516.5389999999989</v>
          </cell>
          <cell r="AP119">
            <v>663987.14199999999</v>
          </cell>
        </row>
        <row r="120">
          <cell r="A120">
            <v>0</v>
          </cell>
          <cell r="F120" t="str">
            <v>TOTAL NAUGHTON</v>
          </cell>
          <cell r="H120">
            <v>614898389.86999989</v>
          </cell>
          <cell r="J120">
            <v>-3478981.49</v>
          </cell>
          <cell r="L120">
            <v>611419408.38</v>
          </cell>
          <cell r="N120">
            <v>-3621051.0700000003</v>
          </cell>
          <cell r="P120">
            <v>607798357.30999994</v>
          </cell>
          <cell r="R120">
            <v>212774680</v>
          </cell>
          <cell r="V120">
            <v>17472682</v>
          </cell>
          <cell r="X120">
            <v>-3478981.49</v>
          </cell>
          <cell r="AB120">
            <v>-415773.07849999995</v>
          </cell>
          <cell r="AD120">
            <v>226352607.43150005</v>
          </cell>
          <cell r="AH120">
            <v>17370413</v>
          </cell>
          <cell r="AJ120">
            <v>-3621051.0700000003</v>
          </cell>
          <cell r="AN120">
            <v>-432275.58699999994</v>
          </cell>
          <cell r="AP120">
            <v>239669693.77449998</v>
          </cell>
        </row>
        <row r="121">
          <cell r="A121">
            <v>0</v>
          </cell>
        </row>
        <row r="122">
          <cell r="A122">
            <v>0</v>
          </cell>
          <cell r="F122" t="str">
            <v>WYODAK</v>
          </cell>
        </row>
        <row r="123">
          <cell r="A123" t="str">
            <v xml:space="preserve">310.20 0112         </v>
          </cell>
          <cell r="B123">
            <v>112</v>
          </cell>
          <cell r="C123" t="str">
            <v>OregonAccel</v>
          </cell>
          <cell r="D123" t="str">
            <v xml:space="preserve">310.20 0112         </v>
          </cell>
          <cell r="E123">
            <v>310.2</v>
          </cell>
          <cell r="F123" t="str">
            <v>Land Rights</v>
          </cell>
          <cell r="H123">
            <v>164796.79999999999</v>
          </cell>
          <cell r="J123">
            <v>0</v>
          </cell>
          <cell r="L123">
            <v>164796.79999999999</v>
          </cell>
          <cell r="N123">
            <v>0</v>
          </cell>
          <cell r="P123">
            <v>164796.79999999999</v>
          </cell>
          <cell r="R123">
            <v>96086</v>
          </cell>
          <cell r="T123">
            <v>2.34</v>
          </cell>
          <cell r="V123">
            <v>3856</v>
          </cell>
          <cell r="X123">
            <v>0</v>
          </cell>
          <cell r="Z123">
            <v>0</v>
          </cell>
          <cell r="AB123">
            <v>0</v>
          </cell>
          <cell r="AD123">
            <v>99942</v>
          </cell>
          <cell r="AF123">
            <v>2.34</v>
          </cell>
          <cell r="AH123">
            <v>3856</v>
          </cell>
          <cell r="AJ123">
            <v>0</v>
          </cell>
          <cell r="AL123">
            <v>0</v>
          </cell>
          <cell r="AN123">
            <v>0</v>
          </cell>
          <cell r="AP123">
            <v>103798</v>
          </cell>
        </row>
        <row r="124">
          <cell r="A124" t="str">
            <v xml:space="preserve">311.00 0112         </v>
          </cell>
          <cell r="B124">
            <v>112</v>
          </cell>
          <cell r="C124" t="str">
            <v>OregonAccel</v>
          </cell>
          <cell r="D124" t="str">
            <v xml:space="preserve">311.00 0112         </v>
          </cell>
          <cell r="E124">
            <v>311</v>
          </cell>
          <cell r="F124" t="str">
            <v>Structures and Improvements</v>
          </cell>
          <cell r="H124">
            <v>51317577.18</v>
          </cell>
          <cell r="J124">
            <v>-156684.96999999997</v>
          </cell>
          <cell r="L124">
            <v>51160892.210000001</v>
          </cell>
          <cell r="N124">
            <v>-161398.66000000003</v>
          </cell>
          <cell r="P124">
            <v>50999493.550000004</v>
          </cell>
          <cell r="R124">
            <v>29076504</v>
          </cell>
          <cell r="T124">
            <v>2.4500000000000002</v>
          </cell>
          <cell r="V124">
            <v>1255361</v>
          </cell>
          <cell r="X124">
            <v>-156684.96999999997</v>
          </cell>
          <cell r="Z124">
            <v>-30</v>
          </cell>
          <cell r="AB124">
            <v>-47005.490999999995</v>
          </cell>
          <cell r="AD124">
            <v>30128174.539000001</v>
          </cell>
          <cell r="AF124">
            <v>2.4500000000000002</v>
          </cell>
          <cell r="AH124">
            <v>1251465</v>
          </cell>
          <cell r="AJ124">
            <v>-161398.66000000003</v>
          </cell>
          <cell r="AL124">
            <v>-30</v>
          </cell>
          <cell r="AN124">
            <v>-48419.598000000005</v>
          </cell>
          <cell r="AP124">
            <v>31169821.280999999</v>
          </cell>
        </row>
        <row r="125">
          <cell r="A125" t="str">
            <v xml:space="preserve">312.00 0112         </v>
          </cell>
          <cell r="B125">
            <v>112</v>
          </cell>
          <cell r="C125" t="str">
            <v>OregonAccel</v>
          </cell>
          <cell r="D125" t="str">
            <v xml:space="preserve">312.00 0112         </v>
          </cell>
          <cell r="E125">
            <v>312</v>
          </cell>
          <cell r="F125" t="str">
            <v>Boiler Plant Equipment</v>
          </cell>
          <cell r="H125">
            <v>300866077.38</v>
          </cell>
          <cell r="J125">
            <v>-2117535.21</v>
          </cell>
          <cell r="L125">
            <v>298748542.17000002</v>
          </cell>
          <cell r="N125">
            <v>-2189198.8999999994</v>
          </cell>
          <cell r="P125">
            <v>296559343.27000004</v>
          </cell>
          <cell r="R125">
            <v>95288250</v>
          </cell>
          <cell r="T125">
            <v>2.86</v>
          </cell>
          <cell r="V125">
            <v>8574489</v>
          </cell>
          <cell r="X125">
            <v>-2117535.21</v>
          </cell>
          <cell r="Z125">
            <v>-10</v>
          </cell>
          <cell r="AB125">
            <v>-211753.52100000001</v>
          </cell>
          <cell r="AD125">
            <v>101533450.26900001</v>
          </cell>
          <cell r="AF125">
            <v>2.86</v>
          </cell>
          <cell r="AH125">
            <v>8512903</v>
          </cell>
          <cell r="AJ125">
            <v>-2189198.8999999994</v>
          </cell>
          <cell r="AL125">
            <v>-10</v>
          </cell>
          <cell r="AN125">
            <v>-218919.88999999993</v>
          </cell>
          <cell r="AP125">
            <v>107638234.479</v>
          </cell>
        </row>
        <row r="126">
          <cell r="A126" t="str">
            <v xml:space="preserve">314.00 0112         </v>
          </cell>
          <cell r="B126">
            <v>112</v>
          </cell>
          <cell r="C126" t="str">
            <v>OregonAccel</v>
          </cell>
          <cell r="D126" t="str">
            <v xml:space="preserve">314.00 0112         </v>
          </cell>
          <cell r="E126">
            <v>314</v>
          </cell>
          <cell r="F126" t="str">
            <v>Turbogenerator Units</v>
          </cell>
          <cell r="H126">
            <v>64048524.350000001</v>
          </cell>
          <cell r="J126">
            <v>-615894.2799999998</v>
          </cell>
          <cell r="L126">
            <v>63432630.07</v>
          </cell>
          <cell r="N126">
            <v>-626754.91000000015</v>
          </cell>
          <cell r="P126">
            <v>62805875.159999996</v>
          </cell>
          <cell r="R126">
            <v>22024839</v>
          </cell>
          <cell r="T126">
            <v>2.87</v>
          </cell>
          <cell r="V126">
            <v>1829355</v>
          </cell>
          <cell r="X126">
            <v>-615894.2799999998</v>
          </cell>
          <cell r="Z126">
            <v>-15</v>
          </cell>
          <cell r="AB126">
            <v>-92384.141999999978</v>
          </cell>
          <cell r="AD126">
            <v>23145915.577999998</v>
          </cell>
          <cell r="AF126">
            <v>2.87</v>
          </cell>
          <cell r="AH126">
            <v>1811523</v>
          </cell>
          <cell r="AJ126">
            <v>-626754.91000000015</v>
          </cell>
          <cell r="AL126">
            <v>-15</v>
          </cell>
          <cell r="AN126">
            <v>-94013.236500000028</v>
          </cell>
          <cell r="AP126">
            <v>24236670.431499999</v>
          </cell>
        </row>
        <row r="127">
          <cell r="A127" t="str">
            <v xml:space="preserve">315.00 0112         </v>
          </cell>
          <cell r="B127">
            <v>112</v>
          </cell>
          <cell r="C127" t="str">
            <v>OregonAccel</v>
          </cell>
          <cell r="D127" t="str">
            <v xml:space="preserve">315.00 0112         </v>
          </cell>
          <cell r="E127">
            <v>315</v>
          </cell>
          <cell r="F127" t="str">
            <v>Accessory Electric Equipment</v>
          </cell>
          <cell r="H127">
            <v>28129327.460000001</v>
          </cell>
          <cell r="J127">
            <v>-86824.890000000014</v>
          </cell>
          <cell r="L127">
            <v>28042502.57</v>
          </cell>
          <cell r="N127">
            <v>-91273.970000000016</v>
          </cell>
          <cell r="P127">
            <v>27951228.600000001</v>
          </cell>
          <cell r="R127">
            <v>12378882</v>
          </cell>
          <cell r="T127">
            <v>2.31</v>
          </cell>
          <cell r="V127">
            <v>648785</v>
          </cell>
          <cell r="X127">
            <v>-86824.890000000014</v>
          </cell>
          <cell r="Z127">
            <v>-10</v>
          </cell>
          <cell r="AB127">
            <v>-8682.4890000000014</v>
          </cell>
          <cell r="AD127">
            <v>12932159.620999999</v>
          </cell>
          <cell r="AF127">
            <v>2.31</v>
          </cell>
          <cell r="AH127">
            <v>646728</v>
          </cell>
          <cell r="AJ127">
            <v>-91273.970000000016</v>
          </cell>
          <cell r="AL127">
            <v>-10</v>
          </cell>
          <cell r="AN127">
            <v>-9127.3970000000027</v>
          </cell>
          <cell r="AP127">
            <v>13478486.253999999</v>
          </cell>
        </row>
        <row r="128">
          <cell r="A128" t="str">
            <v xml:space="preserve">316.00 0112         </v>
          </cell>
          <cell r="B128">
            <v>112</v>
          </cell>
          <cell r="C128" t="str">
            <v>OregonAccel</v>
          </cell>
          <cell r="D128" t="str">
            <v xml:space="preserve">316.00 0112         </v>
          </cell>
          <cell r="E128">
            <v>316</v>
          </cell>
          <cell r="F128" t="str">
            <v>Miscellaneous Power Plant Equipment</v>
          </cell>
          <cell r="H128">
            <v>1231113.42</v>
          </cell>
          <cell r="J128">
            <v>-17710.97</v>
          </cell>
          <cell r="L128">
            <v>1213402.45</v>
          </cell>
          <cell r="N128">
            <v>-17710.97</v>
          </cell>
          <cell r="P128">
            <v>1195691.48</v>
          </cell>
          <cell r="R128">
            <v>269710</v>
          </cell>
          <cell r="T128">
            <v>3.95</v>
          </cell>
          <cell r="V128">
            <v>48279</v>
          </cell>
          <cell r="X128">
            <v>-17710.97</v>
          </cell>
          <cell r="Z128">
            <v>-10</v>
          </cell>
          <cell r="AB128">
            <v>-1771.0970000000002</v>
          </cell>
          <cell r="AD128">
            <v>298506.93300000002</v>
          </cell>
          <cell r="AF128">
            <v>3.95</v>
          </cell>
          <cell r="AH128">
            <v>47580</v>
          </cell>
          <cell r="AJ128">
            <v>-17710.97</v>
          </cell>
          <cell r="AL128">
            <v>-10</v>
          </cell>
          <cell r="AN128">
            <v>-1771.0970000000002</v>
          </cell>
          <cell r="AP128">
            <v>326604.86599999998</v>
          </cell>
        </row>
        <row r="129">
          <cell r="A129">
            <v>0</v>
          </cell>
          <cell r="F129" t="str">
            <v>TOTAL WYODAK</v>
          </cell>
          <cell r="H129">
            <v>445757416.59000003</v>
          </cell>
          <cell r="J129">
            <v>-2994650.32</v>
          </cell>
          <cell r="L129">
            <v>442762766.26999998</v>
          </cell>
          <cell r="N129">
            <v>-3086337.41</v>
          </cell>
          <cell r="P129">
            <v>439676428.86000013</v>
          </cell>
          <cell r="R129">
            <v>159134271</v>
          </cell>
          <cell r="V129">
            <v>12360125</v>
          </cell>
          <cell r="X129">
            <v>-2994650.32</v>
          </cell>
          <cell r="AB129">
            <v>-361596.74</v>
          </cell>
          <cell r="AD129">
            <v>168138148.94</v>
          </cell>
          <cell r="AH129">
            <v>12274055</v>
          </cell>
          <cell r="AJ129">
            <v>-3086337.41</v>
          </cell>
          <cell r="AN129">
            <v>-372251.21850000002</v>
          </cell>
          <cell r="AP129">
            <v>176953615.31149998</v>
          </cell>
        </row>
        <row r="130">
          <cell r="A130">
            <v>0</v>
          </cell>
        </row>
        <row r="131">
          <cell r="A131">
            <v>0</v>
          </cell>
          <cell r="F131" t="str">
            <v>TOTAL DEPRECIABLE STEAM PRODUCTION PLANT</v>
          </cell>
          <cell r="H131">
            <v>6274413604.2299995</v>
          </cell>
          <cell r="J131">
            <v>-41152696.74000001</v>
          </cell>
          <cell r="L131">
            <v>6233260907.4899979</v>
          </cell>
          <cell r="N131">
            <v>-42569201.579999983</v>
          </cell>
          <cell r="P131">
            <v>6190691705.9100018</v>
          </cell>
          <cell r="R131">
            <v>2577641952</v>
          </cell>
          <cell r="V131">
            <v>181148582</v>
          </cell>
          <cell r="X131">
            <v>-41152696.74000001</v>
          </cell>
          <cell r="AB131">
            <v>-5057150.0830000006</v>
          </cell>
          <cell r="AD131">
            <v>2712580687.177</v>
          </cell>
          <cell r="AH131">
            <v>220340978</v>
          </cell>
          <cell r="AJ131">
            <v>-42569201.579999983</v>
          </cell>
          <cell r="AN131">
            <v>-5228588.4354999997</v>
          </cell>
          <cell r="AP131">
            <v>2885123875.1615009</v>
          </cell>
        </row>
        <row r="132">
          <cell r="A132">
            <v>0</v>
          </cell>
        </row>
        <row r="133">
          <cell r="A133">
            <v>0</v>
          </cell>
          <cell r="E133">
            <v>310.3</v>
          </cell>
          <cell r="F133" t="str">
            <v>Water Rights</v>
          </cell>
        </row>
        <row r="134">
          <cell r="A134" t="str">
            <v xml:space="preserve">310.30 0101         </v>
          </cell>
          <cell r="B134">
            <v>101</v>
          </cell>
          <cell r="C134" t="str">
            <v>OregonAccel</v>
          </cell>
          <cell r="D134" t="str">
            <v xml:space="preserve">310.30 0101         </v>
          </cell>
          <cell r="E134">
            <v>310.3</v>
          </cell>
          <cell r="F134" t="str">
            <v>Carbon</v>
          </cell>
          <cell r="H134">
            <v>865460.63</v>
          </cell>
          <cell r="J134">
            <v>0</v>
          </cell>
          <cell r="L134">
            <v>865460.63</v>
          </cell>
          <cell r="N134">
            <v>0</v>
          </cell>
          <cell r="P134">
            <v>865460.63</v>
          </cell>
          <cell r="R134">
            <v>683010</v>
          </cell>
          <cell r="T134">
            <v>0</v>
          </cell>
          <cell r="V134">
            <v>0</v>
          </cell>
          <cell r="X134">
            <v>0</v>
          </cell>
          <cell r="AB134">
            <v>0</v>
          </cell>
          <cell r="AD134">
            <v>683010</v>
          </cell>
          <cell r="AF134">
            <v>0</v>
          </cell>
          <cell r="AH134">
            <v>0</v>
          </cell>
          <cell r="AJ134">
            <v>0</v>
          </cell>
          <cell r="AN134">
            <v>0</v>
          </cell>
          <cell r="AP134">
            <v>683010</v>
          </cell>
        </row>
        <row r="135">
          <cell r="A135" t="str">
            <v xml:space="preserve">310.30 0105         </v>
          </cell>
          <cell r="B135">
            <v>105</v>
          </cell>
          <cell r="C135" t="str">
            <v>OregonAccel</v>
          </cell>
          <cell r="D135" t="str">
            <v xml:space="preserve">310.30 0105         </v>
          </cell>
          <cell r="E135">
            <v>310.3</v>
          </cell>
          <cell r="F135" t="str">
            <v>Dave Johnston</v>
          </cell>
          <cell r="H135">
            <v>9700996.6099999994</v>
          </cell>
          <cell r="J135">
            <v>0</v>
          </cell>
          <cell r="L135">
            <v>9700996.6099999994</v>
          </cell>
          <cell r="N135">
            <v>0</v>
          </cell>
          <cell r="P135">
            <v>9700996.6099999994</v>
          </cell>
          <cell r="R135">
            <v>2534227</v>
          </cell>
          <cell r="T135">
            <v>0</v>
          </cell>
          <cell r="V135">
            <v>0</v>
          </cell>
          <cell r="X135">
            <v>0</v>
          </cell>
          <cell r="AB135">
            <v>0</v>
          </cell>
          <cell r="AD135">
            <v>2534227</v>
          </cell>
          <cell r="AF135">
            <v>0</v>
          </cell>
          <cell r="AH135">
            <v>0</v>
          </cell>
          <cell r="AJ135">
            <v>0</v>
          </cell>
          <cell r="AN135">
            <v>0</v>
          </cell>
          <cell r="AP135">
            <v>2534227</v>
          </cell>
        </row>
        <row r="136">
          <cell r="A136" t="str">
            <v xml:space="preserve">310.30 0106         </v>
          </cell>
          <cell r="B136">
            <v>106</v>
          </cell>
          <cell r="C136" t="str">
            <v>OregonAccel</v>
          </cell>
          <cell r="D136" t="str">
            <v xml:space="preserve">310.30 0106         </v>
          </cell>
          <cell r="E136">
            <v>310.3</v>
          </cell>
          <cell r="F136" t="str">
            <v>Gadsby</v>
          </cell>
          <cell r="H136">
            <v>8138.01</v>
          </cell>
          <cell r="J136">
            <v>0</v>
          </cell>
          <cell r="L136">
            <v>8138.01</v>
          </cell>
          <cell r="N136">
            <v>0</v>
          </cell>
          <cell r="P136">
            <v>8138.01</v>
          </cell>
          <cell r="R136">
            <v>12995</v>
          </cell>
          <cell r="T136">
            <v>0</v>
          </cell>
          <cell r="V136">
            <v>0</v>
          </cell>
          <cell r="X136">
            <v>0</v>
          </cell>
          <cell r="AB136">
            <v>0</v>
          </cell>
          <cell r="AD136">
            <v>12995</v>
          </cell>
          <cell r="AF136">
            <v>0</v>
          </cell>
          <cell r="AH136">
            <v>0</v>
          </cell>
          <cell r="AJ136">
            <v>0</v>
          </cell>
          <cell r="AN136">
            <v>0</v>
          </cell>
          <cell r="AP136">
            <v>12995</v>
          </cell>
        </row>
        <row r="137">
          <cell r="A137" t="str">
            <v xml:space="preserve">310.30 0108         </v>
          </cell>
          <cell r="B137">
            <v>108</v>
          </cell>
          <cell r="C137" t="str">
            <v>OregonAccel</v>
          </cell>
          <cell r="D137" t="str">
            <v xml:space="preserve">310.30 0108         </v>
          </cell>
          <cell r="E137">
            <v>310.3</v>
          </cell>
          <cell r="F137" t="str">
            <v>Hunter</v>
          </cell>
          <cell r="H137">
            <v>24271831.300000001</v>
          </cell>
          <cell r="J137">
            <v>0</v>
          </cell>
          <cell r="L137">
            <v>24271831.300000001</v>
          </cell>
          <cell r="N137">
            <v>0</v>
          </cell>
          <cell r="P137">
            <v>24271831.300000001</v>
          </cell>
          <cell r="R137">
            <v>10839179</v>
          </cell>
          <cell r="T137">
            <v>0</v>
          </cell>
          <cell r="V137">
            <v>0</v>
          </cell>
          <cell r="X137">
            <v>0</v>
          </cell>
          <cell r="AB137">
            <v>0</v>
          </cell>
          <cell r="AD137">
            <v>10839179</v>
          </cell>
          <cell r="AF137">
            <v>0</v>
          </cell>
          <cell r="AH137">
            <v>0</v>
          </cell>
          <cell r="AJ137">
            <v>0</v>
          </cell>
          <cell r="AN137">
            <v>0</v>
          </cell>
          <cell r="AP137">
            <v>10839179</v>
          </cell>
        </row>
        <row r="138">
          <cell r="A138" t="str">
            <v xml:space="preserve">310.30 0109         </v>
          </cell>
          <cell r="B138">
            <v>109</v>
          </cell>
          <cell r="C138" t="str">
            <v>OregonAccel</v>
          </cell>
          <cell r="D138" t="str">
            <v xml:space="preserve">310.30 0109         </v>
          </cell>
          <cell r="E138">
            <v>310.3</v>
          </cell>
          <cell r="F138" t="str">
            <v>Huntington</v>
          </cell>
          <cell r="H138">
            <v>1471639</v>
          </cell>
          <cell r="J138">
            <v>0</v>
          </cell>
          <cell r="L138">
            <v>1471639</v>
          </cell>
          <cell r="N138">
            <v>0</v>
          </cell>
          <cell r="P138">
            <v>1471639</v>
          </cell>
          <cell r="R138">
            <v>981841</v>
          </cell>
          <cell r="T138">
            <v>0</v>
          </cell>
          <cell r="V138">
            <v>0</v>
          </cell>
          <cell r="X138">
            <v>0</v>
          </cell>
          <cell r="AB138">
            <v>0</v>
          </cell>
          <cell r="AD138">
            <v>981841</v>
          </cell>
          <cell r="AF138">
            <v>0</v>
          </cell>
          <cell r="AH138">
            <v>0</v>
          </cell>
          <cell r="AJ138">
            <v>0</v>
          </cell>
          <cell r="AN138">
            <v>0</v>
          </cell>
          <cell r="AP138">
            <v>981841</v>
          </cell>
        </row>
        <row r="139">
          <cell r="A139" t="str">
            <v xml:space="preserve">310.30 0110         </v>
          </cell>
          <cell r="B139">
            <v>110</v>
          </cell>
          <cell r="C139" t="str">
            <v>OregonAccel</v>
          </cell>
          <cell r="D139" t="str">
            <v xml:space="preserve">310.30 0110         </v>
          </cell>
          <cell r="E139">
            <v>310.3</v>
          </cell>
          <cell r="F139" t="str">
            <v>JimBridger</v>
          </cell>
          <cell r="H139">
            <v>171270</v>
          </cell>
          <cell r="J139">
            <v>0</v>
          </cell>
          <cell r="L139">
            <v>171270</v>
          </cell>
          <cell r="N139">
            <v>0</v>
          </cell>
          <cell r="P139">
            <v>171270</v>
          </cell>
          <cell r="R139">
            <v>96463</v>
          </cell>
          <cell r="T139">
            <v>0</v>
          </cell>
          <cell r="V139">
            <v>0</v>
          </cell>
          <cell r="X139">
            <v>0</v>
          </cell>
          <cell r="AB139">
            <v>0</v>
          </cell>
          <cell r="AD139">
            <v>96463</v>
          </cell>
          <cell r="AF139">
            <v>0</v>
          </cell>
          <cell r="AH139">
            <v>0</v>
          </cell>
          <cell r="AJ139">
            <v>0</v>
          </cell>
          <cell r="AN139">
            <v>0</v>
          </cell>
          <cell r="AP139">
            <v>96463</v>
          </cell>
        </row>
        <row r="140">
          <cell r="A140" t="str">
            <v xml:space="preserve">310.30 0111         </v>
          </cell>
          <cell r="B140">
            <v>111</v>
          </cell>
          <cell r="C140" t="str">
            <v>OregonAccel</v>
          </cell>
          <cell r="D140" t="str">
            <v xml:space="preserve">310.30 0111         </v>
          </cell>
          <cell r="E140">
            <v>310.3</v>
          </cell>
          <cell r="F140" t="str">
            <v>Naughton</v>
          </cell>
          <cell r="H140">
            <v>690.97</v>
          </cell>
          <cell r="J140">
            <v>0</v>
          </cell>
          <cell r="L140">
            <v>690.97</v>
          </cell>
          <cell r="N140">
            <v>0</v>
          </cell>
          <cell r="P140">
            <v>690.97</v>
          </cell>
          <cell r="R140">
            <v>631</v>
          </cell>
          <cell r="T140">
            <v>0</v>
          </cell>
          <cell r="V140">
            <v>0</v>
          </cell>
          <cell r="X140">
            <v>0</v>
          </cell>
          <cell r="AB140">
            <v>0</v>
          </cell>
          <cell r="AD140">
            <v>631</v>
          </cell>
          <cell r="AF140">
            <v>0</v>
          </cell>
          <cell r="AH140">
            <v>0</v>
          </cell>
          <cell r="AJ140">
            <v>0</v>
          </cell>
          <cell r="AN140">
            <v>0</v>
          </cell>
          <cell r="AP140">
            <v>631</v>
          </cell>
        </row>
        <row r="141">
          <cell r="A141" t="str">
            <v xml:space="preserve">310.30 0112         </v>
          </cell>
          <cell r="B141">
            <v>112</v>
          </cell>
          <cell r="C141" t="str">
            <v>OregonAccel</v>
          </cell>
          <cell r="D141" t="str">
            <v xml:space="preserve">310.30 0112         </v>
          </cell>
          <cell r="E141">
            <v>310.3</v>
          </cell>
          <cell r="F141" t="str">
            <v>Wyodak</v>
          </cell>
          <cell r="H141">
            <v>13496.8</v>
          </cell>
          <cell r="J141">
            <v>0</v>
          </cell>
          <cell r="L141">
            <v>13496.8</v>
          </cell>
          <cell r="N141">
            <v>0</v>
          </cell>
          <cell r="P141">
            <v>13496.8</v>
          </cell>
          <cell r="R141">
            <v>7722</v>
          </cell>
          <cell r="T141">
            <v>0</v>
          </cell>
          <cell r="V141">
            <v>0</v>
          </cell>
          <cell r="X141">
            <v>0</v>
          </cell>
          <cell r="AB141">
            <v>0</v>
          </cell>
          <cell r="AD141">
            <v>7722</v>
          </cell>
          <cell r="AF141">
            <v>0</v>
          </cell>
          <cell r="AH141">
            <v>0</v>
          </cell>
          <cell r="AJ141">
            <v>0</v>
          </cell>
          <cell r="AN141">
            <v>0</v>
          </cell>
          <cell r="AP141">
            <v>7722</v>
          </cell>
        </row>
        <row r="142">
          <cell r="A142">
            <v>0</v>
          </cell>
          <cell r="F142" t="str">
            <v>Total Account 310.30 Water Rights</v>
          </cell>
          <cell r="H142">
            <v>36503523.319999993</v>
          </cell>
          <cell r="J142">
            <v>0</v>
          </cell>
          <cell r="L142">
            <v>36503523.319999993</v>
          </cell>
          <cell r="N142">
            <v>0</v>
          </cell>
          <cell r="P142">
            <v>36503523.319999993</v>
          </cell>
          <cell r="R142">
            <v>15156068</v>
          </cell>
          <cell r="V142">
            <v>0</v>
          </cell>
          <cell r="X142">
            <v>0</v>
          </cell>
          <cell r="AB142">
            <v>0</v>
          </cell>
          <cell r="AD142">
            <v>15156068</v>
          </cell>
          <cell r="AH142">
            <v>0</v>
          </cell>
          <cell r="AJ142">
            <v>0</v>
          </cell>
          <cell r="AN142">
            <v>0</v>
          </cell>
          <cell r="AP142">
            <v>15156068</v>
          </cell>
        </row>
        <row r="143">
          <cell r="A143">
            <v>0</v>
          </cell>
        </row>
        <row r="144">
          <cell r="A144">
            <v>0</v>
          </cell>
          <cell r="F144" t="str">
            <v>TOTAL STEAM PRODUCTION PLANT</v>
          </cell>
          <cell r="H144">
            <v>6310917127.5500002</v>
          </cell>
          <cell r="J144">
            <v>-41152696.74000001</v>
          </cell>
          <cell r="L144">
            <v>6269764430.8099985</v>
          </cell>
          <cell r="N144">
            <v>-42569201.579999983</v>
          </cell>
          <cell r="P144">
            <v>6227195229.2300024</v>
          </cell>
          <cell r="R144">
            <v>2592798020</v>
          </cell>
          <cell r="V144">
            <v>181148582</v>
          </cell>
          <cell r="X144">
            <v>-41152696.74000001</v>
          </cell>
          <cell r="AB144">
            <v>-5057150.0830000006</v>
          </cell>
          <cell r="AD144">
            <v>2727736755.177</v>
          </cell>
          <cell r="AH144">
            <v>220340978</v>
          </cell>
          <cell r="AJ144">
            <v>-42569201.579999983</v>
          </cell>
          <cell r="AN144">
            <v>-5228588.4354999997</v>
          </cell>
          <cell r="AP144">
            <v>2900279943.1615009</v>
          </cell>
        </row>
        <row r="145">
          <cell r="A145">
            <v>0</v>
          </cell>
        </row>
        <row r="146">
          <cell r="A14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5.1"/>
      <sheetName val="Page 5.2"/>
    </sheetNames>
    <sheetDataSet>
      <sheetData sheetId="0">
        <row r="556">
          <cell r="AD556">
            <v>-16691</v>
          </cell>
          <cell r="AP556">
            <v>19778.479999999981</v>
          </cell>
        </row>
        <row r="557">
          <cell r="AD557">
            <v>-10596</v>
          </cell>
          <cell r="AP557">
            <v>-16858.770000000019</v>
          </cell>
        </row>
        <row r="558">
          <cell r="AD558">
            <v>-445942</v>
          </cell>
          <cell r="AP558">
            <v>-292356.73000000045</v>
          </cell>
        </row>
        <row r="559">
          <cell r="AD559">
            <v>-582673</v>
          </cell>
          <cell r="AP559">
            <v>0</v>
          </cell>
        </row>
        <row r="560">
          <cell r="AD560">
            <v>-125418</v>
          </cell>
          <cell r="AP560">
            <v>-297564.19999999925</v>
          </cell>
        </row>
        <row r="561">
          <cell r="AD561">
            <v>-163410</v>
          </cell>
          <cell r="AP561">
            <v>60331.400000000373</v>
          </cell>
        </row>
        <row r="562">
          <cell r="AD562">
            <v>-1198391</v>
          </cell>
          <cell r="AP562">
            <v>-185045.39999999851</v>
          </cell>
        </row>
        <row r="563">
          <cell r="AD563">
            <v>-354</v>
          </cell>
          <cell r="AP563">
            <v>99.680000000000291</v>
          </cell>
        </row>
        <row r="564">
          <cell r="AD564">
            <v>-1023</v>
          </cell>
          <cell r="AP564">
            <v>-464.69999999999709</v>
          </cell>
        </row>
        <row r="565">
          <cell r="AD565">
            <v>-2007</v>
          </cell>
          <cell r="AP565">
            <v>619.10999999998603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X1207"/>
  <sheetViews>
    <sheetView tabSelected="1" zoomScale="85" zoomScaleNormal="85" workbookViewId="0">
      <pane ySplit="11" topLeftCell="A525" activePane="bottomLeft" state="frozen"/>
      <selection pane="bottomLeft" activeCell="V560" sqref="V560"/>
    </sheetView>
  </sheetViews>
  <sheetFormatPr defaultRowHeight="12.75" x14ac:dyDescent="0.2"/>
  <cols>
    <col min="1" max="1" width="3.85546875" style="6" customWidth="1"/>
    <col min="2" max="2" width="8.85546875" style="3" customWidth="1"/>
    <col min="3" max="3" width="44.42578125" style="4" customWidth="1"/>
    <col min="4" max="4" width="21.42578125" style="28" bestFit="1" customWidth="1"/>
    <col min="5" max="5" width="2.7109375" style="4" customWidth="1"/>
    <col min="6" max="6" width="12.7109375" style="72" bestFit="1" customWidth="1"/>
    <col min="7" max="7" width="2.7109375" style="72" customWidth="1"/>
    <col min="8" max="8" width="10.7109375" style="6" bestFit="1" customWidth="1"/>
    <col min="9" max="9" width="2.7109375" style="6" customWidth="1"/>
    <col min="10" max="10" width="9.85546875" style="73" bestFit="1" customWidth="1"/>
    <col min="11" max="11" width="2.7109375" style="4" customWidth="1"/>
    <col min="12" max="12" width="15" style="7" bestFit="1" customWidth="1"/>
    <col min="13" max="13" width="2.7109375" style="94" customWidth="1"/>
    <col min="14" max="14" width="9.85546875" style="110" bestFit="1" customWidth="1"/>
    <col min="15" max="15" width="2.5703125" style="4" customWidth="1"/>
    <col min="16" max="19" width="20.5703125" style="4" customWidth="1"/>
    <col min="20" max="20" width="5" style="4" customWidth="1"/>
    <col min="21" max="21" width="8.7109375" style="4" bestFit="1" customWidth="1"/>
    <col min="22" max="22" width="26" style="4" bestFit="1" customWidth="1"/>
    <col min="23" max="23" width="4.85546875" style="4" customWidth="1"/>
    <col min="24" max="16384" width="9.140625" style="4"/>
  </cols>
  <sheetData>
    <row r="1" spans="1:23" s="47" customFormat="1" x14ac:dyDescent="0.2">
      <c r="A1" s="46" t="s">
        <v>0</v>
      </c>
      <c r="C1" s="48"/>
      <c r="D1" s="51"/>
      <c r="E1" s="48"/>
      <c r="F1" s="48"/>
      <c r="G1" s="48"/>
      <c r="H1" s="48"/>
      <c r="I1" s="48"/>
      <c r="J1" s="50"/>
      <c r="K1" s="48"/>
      <c r="L1" s="51"/>
      <c r="M1" s="52"/>
      <c r="N1" s="53"/>
    </row>
    <row r="2" spans="1:23" s="47" customFormat="1" x14ac:dyDescent="0.2">
      <c r="A2" s="46" t="s">
        <v>312</v>
      </c>
      <c r="C2" s="48"/>
      <c r="D2" s="51"/>
      <c r="E2" s="48"/>
      <c r="F2" s="48"/>
      <c r="G2" s="48"/>
      <c r="H2" s="48"/>
      <c r="I2" s="48"/>
      <c r="J2" s="50"/>
      <c r="K2" s="48"/>
      <c r="L2" s="51"/>
      <c r="M2" s="52"/>
      <c r="N2" s="53"/>
    </row>
    <row r="3" spans="1:23" s="46" customFormat="1" x14ac:dyDescent="0.2">
      <c r="A3" s="46" t="s">
        <v>1</v>
      </c>
      <c r="D3" s="112"/>
      <c r="L3" s="112"/>
    </row>
    <row r="4" spans="1:23" s="46" customFormat="1" x14ac:dyDescent="0.2">
      <c r="A4" s="46" t="s">
        <v>2</v>
      </c>
      <c r="D4" s="112"/>
      <c r="L4" s="112"/>
    </row>
    <row r="5" spans="1:23" s="47" customFormat="1" x14ac:dyDescent="0.2">
      <c r="A5" s="54"/>
      <c r="B5" s="49"/>
      <c r="C5" s="48"/>
      <c r="D5" s="51"/>
      <c r="E5" s="48"/>
      <c r="F5" s="48"/>
      <c r="G5" s="48"/>
      <c r="H5" s="48"/>
      <c r="I5" s="48"/>
      <c r="J5" s="50"/>
      <c r="K5" s="49"/>
      <c r="L5" s="51"/>
      <c r="M5" s="52"/>
      <c r="N5" s="53"/>
      <c r="O5" s="1"/>
      <c r="P5" s="2"/>
      <c r="Q5" s="2"/>
      <c r="R5" s="2"/>
      <c r="S5" s="2"/>
    </row>
    <row r="6" spans="1:23" x14ac:dyDescent="0.2">
      <c r="F6" s="4"/>
      <c r="G6" s="4"/>
      <c r="H6" s="4"/>
      <c r="I6" s="4"/>
      <c r="J6" s="4"/>
      <c r="M6" s="4"/>
      <c r="N6" s="4"/>
      <c r="P6" s="111"/>
      <c r="Q6" s="111"/>
      <c r="R6" s="111"/>
      <c r="S6" s="111"/>
    </row>
    <row r="7" spans="1:23" x14ac:dyDescent="0.2">
      <c r="F7" s="55" t="s">
        <v>313</v>
      </c>
      <c r="G7" s="56"/>
      <c r="H7" s="56"/>
      <c r="I7" s="56"/>
      <c r="J7" s="57"/>
      <c r="K7" s="58"/>
      <c r="L7" s="59"/>
      <c r="M7" s="60"/>
      <c r="N7" s="61"/>
      <c r="O7" s="3"/>
      <c r="P7" s="25"/>
      <c r="Q7" s="25"/>
      <c r="R7" s="25"/>
      <c r="S7" s="25"/>
    </row>
    <row r="8" spans="1:23" x14ac:dyDescent="0.2">
      <c r="B8" s="8"/>
      <c r="C8" s="6"/>
      <c r="D8" s="25"/>
      <c r="E8" s="10"/>
      <c r="F8" s="10" t="s">
        <v>3</v>
      </c>
      <c r="G8" s="6"/>
      <c r="H8" s="10"/>
      <c r="I8" s="10"/>
      <c r="J8" s="11" t="s">
        <v>4</v>
      </c>
      <c r="K8" s="8"/>
      <c r="L8" s="51" t="s">
        <v>5</v>
      </c>
      <c r="M8" s="12"/>
      <c r="N8" s="13"/>
      <c r="O8" s="12"/>
      <c r="P8" s="25" t="s">
        <v>318</v>
      </c>
      <c r="Q8" s="25"/>
      <c r="R8" s="25"/>
      <c r="S8" s="25"/>
    </row>
    <row r="9" spans="1:23" x14ac:dyDescent="0.2">
      <c r="B9" s="8"/>
      <c r="C9" s="6"/>
      <c r="D9" s="25" t="s">
        <v>6</v>
      </c>
      <c r="E9" s="10"/>
      <c r="F9" s="10" t="s">
        <v>7</v>
      </c>
      <c r="G9" s="62"/>
      <c r="H9" s="10" t="s">
        <v>8</v>
      </c>
      <c r="I9" s="10"/>
      <c r="J9" s="11" t="s">
        <v>9</v>
      </c>
      <c r="K9" s="8"/>
      <c r="L9" s="115" t="s">
        <v>10</v>
      </c>
      <c r="M9" s="14"/>
      <c r="N9" s="15" t="s">
        <v>11</v>
      </c>
      <c r="O9" s="16"/>
      <c r="P9" s="25" t="s">
        <v>12</v>
      </c>
      <c r="Q9" s="156" t="s">
        <v>345</v>
      </c>
      <c r="R9" s="156"/>
      <c r="S9" s="156"/>
    </row>
    <row r="10" spans="1:23" ht="15" x14ac:dyDescent="0.25">
      <c r="B10" s="17"/>
      <c r="C10" s="18" t="s">
        <v>13</v>
      </c>
      <c r="D10" s="64" t="s">
        <v>14</v>
      </c>
      <c r="E10" s="10"/>
      <c r="F10" s="19" t="s">
        <v>15</v>
      </c>
      <c r="G10" s="63"/>
      <c r="H10" s="19" t="s">
        <v>16</v>
      </c>
      <c r="I10" s="10"/>
      <c r="J10" s="20" t="s">
        <v>17</v>
      </c>
      <c r="K10" s="17"/>
      <c r="L10" s="64" t="s">
        <v>18</v>
      </c>
      <c r="M10" s="10"/>
      <c r="N10" s="21" t="s">
        <v>19</v>
      </c>
      <c r="O10" s="22"/>
      <c r="P10" s="64" t="s">
        <v>20</v>
      </c>
      <c r="Q10" s="155" t="s">
        <v>330</v>
      </c>
      <c r="R10" s="155" t="s">
        <v>331</v>
      </c>
      <c r="S10" s="155" t="s">
        <v>332</v>
      </c>
      <c r="U10" s="158" t="s">
        <v>314</v>
      </c>
      <c r="V10" s="159" t="s">
        <v>315</v>
      </c>
    </row>
    <row r="11" spans="1:23" s="65" customFormat="1" x14ac:dyDescent="0.2">
      <c r="B11" s="23"/>
      <c r="C11" s="24">
        <v>-1</v>
      </c>
      <c r="D11" s="25">
        <v>-2</v>
      </c>
      <c r="E11" s="11"/>
      <c r="F11" s="65">
        <v>-3</v>
      </c>
      <c r="H11" s="11">
        <v>-4</v>
      </c>
      <c r="I11" s="11"/>
      <c r="J11" s="11">
        <v>-5</v>
      </c>
      <c r="K11" s="23"/>
      <c r="L11" s="11">
        <v>-6</v>
      </c>
      <c r="M11" s="11"/>
      <c r="N11" s="11">
        <v>-7</v>
      </c>
      <c r="O11" s="11"/>
      <c r="P11" s="25"/>
      <c r="Q11" s="25"/>
      <c r="R11" s="25"/>
      <c r="S11" s="25"/>
    </row>
    <row r="12" spans="1:23" x14ac:dyDescent="0.2">
      <c r="B12" s="8"/>
      <c r="C12" s="35"/>
      <c r="D12" s="44"/>
      <c r="E12" s="6"/>
      <c r="F12" s="44"/>
      <c r="G12" s="44"/>
      <c r="J12" s="66"/>
      <c r="K12" s="6"/>
      <c r="L12" s="44"/>
      <c r="M12" s="32"/>
      <c r="N12" s="67"/>
    </row>
    <row r="13" spans="1:23" x14ac:dyDescent="0.2">
      <c r="B13" s="68" t="s">
        <v>21</v>
      </c>
      <c r="C13" s="69"/>
      <c r="E13" s="6"/>
      <c r="F13" s="28"/>
      <c r="G13" s="28"/>
      <c r="J13" s="66"/>
      <c r="K13" s="6"/>
      <c r="L13" s="44"/>
      <c r="M13" s="32"/>
      <c r="N13" s="67"/>
    </row>
    <row r="14" spans="1:23" x14ac:dyDescent="0.2">
      <c r="B14" s="68"/>
      <c r="C14" s="69"/>
      <c r="E14" s="6"/>
      <c r="F14" s="28"/>
      <c r="G14" s="28"/>
      <c r="J14" s="66"/>
      <c r="K14" s="6"/>
      <c r="L14" s="44"/>
      <c r="M14" s="32"/>
      <c r="N14" s="67"/>
    </row>
    <row r="15" spans="1:23" x14ac:dyDescent="0.2">
      <c r="B15" s="8"/>
      <c r="C15" s="34" t="s">
        <v>22</v>
      </c>
      <c r="E15" s="6"/>
      <c r="F15" s="28"/>
      <c r="G15" s="28"/>
      <c r="J15" s="66"/>
      <c r="K15" s="6"/>
      <c r="L15" s="44"/>
      <c r="M15" s="32"/>
      <c r="N15" s="67"/>
      <c r="O15" s="6"/>
      <c r="P15" s="28"/>
      <c r="Q15" s="28"/>
      <c r="R15" s="28"/>
      <c r="S15" s="28"/>
      <c r="T15" s="6"/>
      <c r="U15" s="6"/>
      <c r="V15" s="6"/>
      <c r="W15" s="6"/>
    </row>
    <row r="16" spans="1:23" x14ac:dyDescent="0.2">
      <c r="A16" s="6" t="s">
        <v>328</v>
      </c>
      <c r="B16" s="8">
        <v>310.2</v>
      </c>
      <c r="C16" s="35" t="s">
        <v>23</v>
      </c>
      <c r="D16" s="26">
        <v>35883106.869999997</v>
      </c>
      <c r="E16" s="6"/>
      <c r="F16" s="37">
        <v>50405</v>
      </c>
      <c r="G16" s="26"/>
      <c r="H16" s="37" t="s">
        <v>24</v>
      </c>
      <c r="J16" s="38">
        <v>0</v>
      </c>
      <c r="K16" s="6"/>
      <c r="L16" s="26">
        <v>749645</v>
      </c>
      <c r="M16" s="32"/>
      <c r="N16" s="39">
        <v>2.09</v>
      </c>
      <c r="O16" s="6"/>
      <c r="P16" s="28"/>
      <c r="Q16" s="144">
        <v>0</v>
      </c>
      <c r="R16" s="144">
        <v>0</v>
      </c>
      <c r="S16" s="144">
        <f>SUM(Q16:R16)</f>
        <v>0</v>
      </c>
      <c r="T16" s="6"/>
      <c r="U16" s="97" t="s">
        <v>320</v>
      </c>
      <c r="V16" s="118">
        <v>0</v>
      </c>
      <c r="W16" s="6"/>
    </row>
    <row r="17" spans="1:23" x14ac:dyDescent="0.2">
      <c r="A17" s="6" t="s">
        <v>328</v>
      </c>
      <c r="B17" s="8">
        <v>311</v>
      </c>
      <c r="C17" s="35" t="s">
        <v>25</v>
      </c>
      <c r="D17" s="26">
        <v>7987766.8799999999</v>
      </c>
      <c r="E17" s="6"/>
      <c r="F17" s="37">
        <v>50405</v>
      </c>
      <c r="G17" s="26"/>
      <c r="H17" s="37" t="s">
        <v>26</v>
      </c>
      <c r="J17" s="38">
        <v>-4</v>
      </c>
      <c r="K17" s="6"/>
      <c r="L17" s="26">
        <v>200384</v>
      </c>
      <c r="M17" s="32"/>
      <c r="N17" s="39">
        <v>2.5099999999999998</v>
      </c>
      <c r="O17" s="6"/>
      <c r="P17" s="28"/>
      <c r="Q17" s="144">
        <v>0</v>
      </c>
      <c r="R17" s="144">
        <v>0</v>
      </c>
      <c r="S17" s="144">
        <f t="shared" ref="S17:S23" si="0">SUM(Q17:R17)</f>
        <v>0</v>
      </c>
      <c r="T17" s="6"/>
      <c r="U17" s="97" t="s">
        <v>320</v>
      </c>
      <c r="V17" s="118">
        <v>0</v>
      </c>
      <c r="W17" s="6"/>
    </row>
    <row r="18" spans="1:23" x14ac:dyDescent="0.2">
      <c r="A18" s="6" t="s">
        <v>328</v>
      </c>
      <c r="B18" s="8">
        <v>312</v>
      </c>
      <c r="C18" s="35" t="s">
        <v>27</v>
      </c>
      <c r="D18" s="26">
        <v>32138163.440000001</v>
      </c>
      <c r="E18" s="6"/>
      <c r="F18" s="37">
        <v>50405</v>
      </c>
      <c r="G18" s="26"/>
      <c r="H18" s="37" t="s">
        <v>28</v>
      </c>
      <c r="J18" s="38">
        <v>-3</v>
      </c>
      <c r="K18" s="6"/>
      <c r="L18" s="26">
        <v>956383</v>
      </c>
      <c r="M18" s="32"/>
      <c r="N18" s="39">
        <v>2.98</v>
      </c>
      <c r="O18" s="6"/>
      <c r="P18" s="28"/>
      <c r="Q18" s="144">
        <v>0</v>
      </c>
      <c r="R18" s="144">
        <v>0</v>
      </c>
      <c r="S18" s="144">
        <f t="shared" si="0"/>
        <v>0</v>
      </c>
      <c r="T18" s="6"/>
      <c r="U18" s="97" t="s">
        <v>320</v>
      </c>
      <c r="V18" s="118">
        <v>0</v>
      </c>
      <c r="W18" s="6"/>
    </row>
    <row r="19" spans="1:23" x14ac:dyDescent="0.2">
      <c r="A19" s="6" t="s">
        <v>328</v>
      </c>
      <c r="B19" s="8">
        <v>314</v>
      </c>
      <c r="C19" s="35" t="s">
        <v>29</v>
      </c>
      <c r="D19" s="26">
        <v>31553409.379999999</v>
      </c>
      <c r="E19" s="6"/>
      <c r="F19" s="37">
        <v>50405</v>
      </c>
      <c r="G19" s="26"/>
      <c r="H19" s="37" t="s">
        <v>30</v>
      </c>
      <c r="J19" s="38">
        <v>-5</v>
      </c>
      <c r="K19" s="6"/>
      <c r="L19" s="26">
        <v>1041217</v>
      </c>
      <c r="M19" s="32"/>
      <c r="N19" s="39">
        <v>3.3</v>
      </c>
      <c r="O19" s="6"/>
      <c r="P19" s="28"/>
      <c r="Q19" s="144">
        <v>0</v>
      </c>
      <c r="R19" s="144">
        <v>0</v>
      </c>
      <c r="S19" s="144">
        <f t="shared" si="0"/>
        <v>0</v>
      </c>
      <c r="T19" s="6"/>
      <c r="U19" s="97" t="s">
        <v>320</v>
      </c>
      <c r="V19" s="118">
        <v>0</v>
      </c>
      <c r="W19" s="6"/>
    </row>
    <row r="20" spans="1:23" x14ac:dyDescent="0.2">
      <c r="A20" s="6" t="s">
        <v>328</v>
      </c>
      <c r="B20" s="8">
        <v>315</v>
      </c>
      <c r="C20" s="35" t="s">
        <v>31</v>
      </c>
      <c r="D20" s="26">
        <v>7466709.8700000001</v>
      </c>
      <c r="E20" s="6"/>
      <c r="F20" s="37">
        <v>50405</v>
      </c>
      <c r="G20" s="26"/>
      <c r="H20" s="37" t="s">
        <v>32</v>
      </c>
      <c r="J20" s="38">
        <v>-3</v>
      </c>
      <c r="K20" s="6"/>
      <c r="L20" s="26">
        <v>201322</v>
      </c>
      <c r="M20" s="32"/>
      <c r="N20" s="39">
        <v>2.7</v>
      </c>
      <c r="O20" s="6"/>
      <c r="P20" s="28"/>
      <c r="Q20" s="144">
        <v>0</v>
      </c>
      <c r="R20" s="144">
        <v>0</v>
      </c>
      <c r="S20" s="144">
        <f t="shared" si="0"/>
        <v>0</v>
      </c>
      <c r="T20" s="6"/>
      <c r="U20" s="97" t="s">
        <v>320</v>
      </c>
      <c r="V20" s="118">
        <v>0</v>
      </c>
      <c r="W20" s="6"/>
    </row>
    <row r="21" spans="1:23" x14ac:dyDescent="0.2">
      <c r="A21" s="6" t="s">
        <v>328</v>
      </c>
      <c r="B21" s="8">
        <v>316</v>
      </c>
      <c r="C21" s="35" t="s">
        <v>33</v>
      </c>
      <c r="D21" s="26">
        <v>1201253.01</v>
      </c>
      <c r="E21" s="6"/>
      <c r="F21" s="37">
        <v>50405</v>
      </c>
      <c r="G21" s="26"/>
      <c r="H21" s="37" t="s">
        <v>34</v>
      </c>
      <c r="J21" s="38">
        <v>-5</v>
      </c>
      <c r="K21" s="6"/>
      <c r="L21" s="26">
        <v>45166</v>
      </c>
      <c r="M21" s="32"/>
      <c r="N21" s="39">
        <v>3.76</v>
      </c>
      <c r="O21" s="6"/>
      <c r="P21" s="28"/>
      <c r="Q21" s="144">
        <v>0</v>
      </c>
      <c r="R21" s="144">
        <v>0</v>
      </c>
      <c r="S21" s="144">
        <f t="shared" si="0"/>
        <v>0</v>
      </c>
      <c r="T21" s="6"/>
      <c r="U21" s="97" t="s">
        <v>320</v>
      </c>
      <c r="V21" s="118">
        <v>0</v>
      </c>
      <c r="W21" s="6"/>
    </row>
    <row r="22" spans="1:23" x14ac:dyDescent="0.2">
      <c r="B22" s="8"/>
      <c r="C22" s="35" t="s">
        <v>35</v>
      </c>
      <c r="D22" s="26"/>
      <c r="E22" s="6"/>
      <c r="F22" s="37"/>
      <c r="G22" s="26"/>
      <c r="H22" s="37"/>
      <c r="J22" s="38"/>
      <c r="K22" s="6"/>
      <c r="L22" s="26">
        <v>-785201.6</v>
      </c>
      <c r="M22" s="32"/>
      <c r="N22" s="39"/>
      <c r="O22" s="6"/>
      <c r="P22" s="28"/>
      <c r="Q22" s="144">
        <v>0</v>
      </c>
      <c r="R22" s="145">
        <v>0</v>
      </c>
      <c r="S22" s="144">
        <f t="shared" si="0"/>
        <v>0</v>
      </c>
      <c r="T22" s="6"/>
      <c r="U22" s="97" t="s">
        <v>320</v>
      </c>
      <c r="V22" s="118">
        <v>0</v>
      </c>
      <c r="W22" s="6"/>
    </row>
    <row r="23" spans="1:23" x14ac:dyDescent="0.2">
      <c r="B23" s="8"/>
      <c r="C23" s="70" t="s">
        <v>36</v>
      </c>
      <c r="D23" s="27">
        <f>SUM(D16:D22)</f>
        <v>116230409.45</v>
      </c>
      <c r="E23" s="40"/>
      <c r="F23" s="71"/>
      <c r="G23" s="26"/>
      <c r="J23" s="66"/>
      <c r="K23" s="40"/>
      <c r="L23" s="27">
        <f>SUM(L16:L22)</f>
        <v>2408915.4</v>
      </c>
      <c r="M23" s="32"/>
      <c r="N23" s="33">
        <v>2.0699999999999998</v>
      </c>
      <c r="O23" s="6"/>
      <c r="P23" s="28"/>
      <c r="Q23" s="146">
        <v>0</v>
      </c>
      <c r="R23" s="146">
        <v>0</v>
      </c>
      <c r="S23" s="146">
        <f t="shared" si="0"/>
        <v>0</v>
      </c>
      <c r="T23" s="6"/>
      <c r="U23" s="97"/>
      <c r="V23" s="97"/>
      <c r="W23" s="6"/>
    </row>
    <row r="24" spans="1:23" x14ac:dyDescent="0.2">
      <c r="B24" s="8"/>
      <c r="C24" s="35"/>
      <c r="E24" s="6"/>
      <c r="F24" s="44"/>
      <c r="G24" s="28"/>
      <c r="J24" s="66"/>
      <c r="K24" s="6"/>
      <c r="L24" s="28"/>
      <c r="M24" s="32"/>
      <c r="N24" s="33"/>
      <c r="O24" s="6"/>
      <c r="P24" s="28"/>
      <c r="Q24" s="97"/>
      <c r="R24" s="97"/>
      <c r="S24" s="97"/>
      <c r="T24" s="6"/>
      <c r="U24" s="97"/>
      <c r="V24" s="97"/>
      <c r="W24" s="6"/>
    </row>
    <row r="25" spans="1:23" x14ac:dyDescent="0.2">
      <c r="B25" s="8"/>
      <c r="C25" s="34" t="s">
        <v>37</v>
      </c>
      <c r="F25" s="6"/>
      <c r="H25" s="4"/>
      <c r="I25" s="4"/>
      <c r="L25" s="28"/>
      <c r="M25" s="74"/>
      <c r="N25" s="33"/>
      <c r="O25" s="6"/>
      <c r="P25" s="28"/>
      <c r="Q25" s="97"/>
      <c r="R25" s="97"/>
      <c r="S25" s="97"/>
      <c r="T25" s="6"/>
      <c r="U25" s="97"/>
      <c r="V25" s="97"/>
      <c r="W25" s="6"/>
    </row>
    <row r="26" spans="1:23" x14ac:dyDescent="0.2">
      <c r="A26" s="6" t="s">
        <v>328</v>
      </c>
      <c r="B26" s="8">
        <v>311</v>
      </c>
      <c r="C26" s="35" t="s">
        <v>25</v>
      </c>
      <c r="D26" s="26">
        <v>15307552.93</v>
      </c>
      <c r="E26" s="6"/>
      <c r="F26" s="37">
        <v>42124</v>
      </c>
      <c r="G26" s="26"/>
      <c r="H26" s="37" t="s">
        <v>26</v>
      </c>
      <c r="J26" s="38">
        <v>-17</v>
      </c>
      <c r="K26" s="6"/>
      <c r="L26" s="26">
        <v>6179740</v>
      </c>
      <c r="M26" s="32"/>
      <c r="N26" s="39">
        <v>40.369999999999997</v>
      </c>
      <c r="O26" s="6"/>
      <c r="P26" s="28"/>
      <c r="Q26" s="144">
        <v>0</v>
      </c>
      <c r="R26" s="144">
        <v>0</v>
      </c>
      <c r="S26" s="144">
        <f t="shared" ref="S26:S31" si="1">SUM(Q26:R26)</f>
        <v>0</v>
      </c>
      <c r="T26" s="6"/>
      <c r="U26" s="97" t="s">
        <v>320</v>
      </c>
      <c r="V26" s="118">
        <v>0</v>
      </c>
      <c r="W26" s="6"/>
    </row>
    <row r="27" spans="1:23" x14ac:dyDescent="0.2">
      <c r="A27" s="6" t="s">
        <v>328</v>
      </c>
      <c r="B27" s="8">
        <v>312</v>
      </c>
      <c r="C27" s="35" t="s">
        <v>27</v>
      </c>
      <c r="D27" s="26">
        <v>69815616.049999997</v>
      </c>
      <c r="E27" s="6"/>
      <c r="F27" s="37">
        <v>42124</v>
      </c>
      <c r="G27" s="26"/>
      <c r="H27" s="37" t="s">
        <v>28</v>
      </c>
      <c r="J27" s="38">
        <v>-17</v>
      </c>
      <c r="K27" s="6"/>
      <c r="L27" s="26">
        <v>31201031</v>
      </c>
      <c r="M27" s="32"/>
      <c r="N27" s="39">
        <v>44.69</v>
      </c>
      <c r="O27" s="6"/>
      <c r="P27" s="28"/>
      <c r="Q27" s="144">
        <v>0</v>
      </c>
      <c r="R27" s="144">
        <v>0</v>
      </c>
      <c r="S27" s="144">
        <f t="shared" si="1"/>
        <v>0</v>
      </c>
      <c r="T27" s="6"/>
      <c r="U27" s="97" t="s">
        <v>320</v>
      </c>
      <c r="V27" s="118">
        <v>0</v>
      </c>
      <c r="W27" s="6"/>
    </row>
    <row r="28" spans="1:23" x14ac:dyDescent="0.2">
      <c r="A28" s="6" t="s">
        <v>328</v>
      </c>
      <c r="B28" s="8">
        <v>314</v>
      </c>
      <c r="C28" s="35" t="s">
        <v>29</v>
      </c>
      <c r="D28" s="26">
        <v>27988926.579999998</v>
      </c>
      <c r="E28" s="6"/>
      <c r="F28" s="37">
        <v>42124</v>
      </c>
      <c r="G28" s="26"/>
      <c r="H28" s="37" t="s">
        <v>30</v>
      </c>
      <c r="J28" s="38">
        <v>-17</v>
      </c>
      <c r="K28" s="6"/>
      <c r="L28" s="26">
        <v>12639970</v>
      </c>
      <c r="M28" s="32"/>
      <c r="N28" s="39">
        <v>45.16</v>
      </c>
      <c r="O28" s="6"/>
      <c r="P28" s="28"/>
      <c r="Q28" s="144">
        <v>0</v>
      </c>
      <c r="R28" s="144">
        <v>0</v>
      </c>
      <c r="S28" s="144">
        <f t="shared" si="1"/>
        <v>0</v>
      </c>
      <c r="T28" s="6"/>
      <c r="U28" s="97" t="s">
        <v>320</v>
      </c>
      <c r="V28" s="118">
        <v>0</v>
      </c>
      <c r="W28" s="6"/>
    </row>
    <row r="29" spans="1:23" x14ac:dyDescent="0.2">
      <c r="A29" s="6" t="s">
        <v>328</v>
      </c>
      <c r="B29" s="8">
        <v>315</v>
      </c>
      <c r="C29" s="35" t="s">
        <v>31</v>
      </c>
      <c r="D29" s="26">
        <v>6186681.7699999996</v>
      </c>
      <c r="E29" s="6"/>
      <c r="F29" s="37">
        <v>42124</v>
      </c>
      <c r="G29" s="26"/>
      <c r="H29" s="37" t="s">
        <v>32</v>
      </c>
      <c r="J29" s="38">
        <v>-17</v>
      </c>
      <c r="K29" s="6"/>
      <c r="L29" s="26">
        <v>2831240</v>
      </c>
      <c r="M29" s="32"/>
      <c r="N29" s="39">
        <v>45.76</v>
      </c>
      <c r="O29" s="6"/>
      <c r="P29" s="28"/>
      <c r="Q29" s="144">
        <v>0</v>
      </c>
      <c r="R29" s="144">
        <v>0</v>
      </c>
      <c r="S29" s="144">
        <f t="shared" si="1"/>
        <v>0</v>
      </c>
      <c r="T29" s="6"/>
      <c r="U29" s="97" t="s">
        <v>320</v>
      </c>
      <c r="V29" s="118">
        <v>0</v>
      </c>
      <c r="W29" s="6"/>
    </row>
    <row r="30" spans="1:23" x14ac:dyDescent="0.2">
      <c r="A30" s="6" t="s">
        <v>328</v>
      </c>
      <c r="B30" s="8">
        <v>316</v>
      </c>
      <c r="C30" s="35" t="s">
        <v>33</v>
      </c>
      <c r="D30" s="26">
        <v>785531.9</v>
      </c>
      <c r="E30" s="6"/>
      <c r="F30" s="37">
        <v>42124</v>
      </c>
      <c r="G30" s="26"/>
      <c r="H30" s="37" t="s">
        <v>34</v>
      </c>
      <c r="J30" s="38">
        <v>-17</v>
      </c>
      <c r="K30" s="6"/>
      <c r="L30" s="26">
        <v>446166</v>
      </c>
      <c r="M30" s="32"/>
      <c r="N30" s="39">
        <v>56.8</v>
      </c>
      <c r="O30" s="6"/>
      <c r="P30" s="28"/>
      <c r="Q30" s="144">
        <v>0</v>
      </c>
      <c r="R30" s="144">
        <v>0</v>
      </c>
      <c r="S30" s="144">
        <f t="shared" si="1"/>
        <v>0</v>
      </c>
      <c r="T30" s="6"/>
      <c r="U30" s="97" t="s">
        <v>320</v>
      </c>
      <c r="V30" s="118">
        <v>0</v>
      </c>
      <c r="W30" s="6"/>
    </row>
    <row r="31" spans="1:23" x14ac:dyDescent="0.2">
      <c r="B31" s="8"/>
      <c r="C31" s="70" t="s">
        <v>38</v>
      </c>
      <c r="D31" s="27">
        <f>SUM(D26:D30)</f>
        <v>120084309.22999999</v>
      </c>
      <c r="E31" s="40"/>
      <c r="F31" s="71"/>
      <c r="G31" s="26"/>
      <c r="J31" s="66"/>
      <c r="K31" s="40"/>
      <c r="L31" s="27">
        <f>SUM(L26:L30)</f>
        <v>53298147</v>
      </c>
      <c r="M31" s="32"/>
      <c r="N31" s="33">
        <v>44.38</v>
      </c>
      <c r="O31" s="6"/>
      <c r="P31" s="28"/>
      <c r="Q31" s="146">
        <v>0</v>
      </c>
      <c r="R31" s="146">
        <v>0</v>
      </c>
      <c r="S31" s="146">
        <f t="shared" si="1"/>
        <v>0</v>
      </c>
      <c r="T31" s="6"/>
      <c r="U31" s="97"/>
      <c r="V31" s="97"/>
      <c r="W31" s="6"/>
    </row>
    <row r="32" spans="1:23" x14ac:dyDescent="0.2">
      <c r="B32" s="8"/>
      <c r="C32" s="35"/>
      <c r="E32" s="6"/>
      <c r="F32" s="44"/>
      <c r="G32" s="28"/>
      <c r="J32" s="66"/>
      <c r="K32" s="6"/>
      <c r="L32" s="28"/>
      <c r="M32" s="32"/>
      <c r="N32" s="33"/>
      <c r="O32" s="6"/>
      <c r="P32" s="28"/>
      <c r="Q32" s="97"/>
      <c r="R32" s="97"/>
      <c r="S32" s="97"/>
      <c r="T32" s="6"/>
      <c r="U32" s="97"/>
      <c r="V32" s="97"/>
      <c r="W32" s="6"/>
    </row>
    <row r="33" spans="1:23" x14ac:dyDescent="0.2">
      <c r="A33" s="6" t="s">
        <v>328</v>
      </c>
      <c r="B33" s="8"/>
      <c r="C33" s="34" t="s">
        <v>39</v>
      </c>
      <c r="E33" s="6"/>
      <c r="F33" s="44"/>
      <c r="G33" s="28"/>
      <c r="J33" s="66"/>
      <c r="K33" s="6"/>
      <c r="L33" s="28"/>
      <c r="M33" s="32"/>
      <c r="N33" s="33"/>
      <c r="O33" s="6"/>
      <c r="P33" s="28"/>
      <c r="Q33" s="97"/>
      <c r="R33" s="97"/>
      <c r="S33" s="144">
        <f t="shared" ref="S33:S40" si="2">SUM(Q33:R33)</f>
        <v>0</v>
      </c>
      <c r="T33" s="6"/>
      <c r="U33" s="97"/>
      <c r="V33" s="97"/>
      <c r="W33" s="6"/>
    </row>
    <row r="34" spans="1:23" x14ac:dyDescent="0.2">
      <c r="A34" s="6" t="s">
        <v>328</v>
      </c>
      <c r="B34" s="8">
        <v>310.2</v>
      </c>
      <c r="C34" s="35" t="s">
        <v>23</v>
      </c>
      <c r="D34" s="26">
        <v>1201891.8500000001</v>
      </c>
      <c r="E34" s="6"/>
      <c r="F34" s="37">
        <v>52231</v>
      </c>
      <c r="G34" s="26"/>
      <c r="H34" s="37" t="s">
        <v>24</v>
      </c>
      <c r="J34" s="38">
        <v>0</v>
      </c>
      <c r="K34" s="6"/>
      <c r="L34" s="26">
        <v>34717</v>
      </c>
      <c r="M34" s="32"/>
      <c r="N34" s="39">
        <v>2.89</v>
      </c>
      <c r="O34" s="6"/>
      <c r="P34" s="28"/>
      <c r="Q34" s="144">
        <v>0</v>
      </c>
      <c r="R34" s="144">
        <v>0</v>
      </c>
      <c r="S34" s="144">
        <f t="shared" si="2"/>
        <v>0</v>
      </c>
      <c r="T34" s="6"/>
      <c r="U34" s="97" t="s">
        <v>320</v>
      </c>
      <c r="V34" s="118">
        <v>0</v>
      </c>
      <c r="W34" s="6"/>
    </row>
    <row r="35" spans="1:23" x14ac:dyDescent="0.2">
      <c r="A35" s="6" t="s">
        <v>328</v>
      </c>
      <c r="B35" s="8">
        <v>311</v>
      </c>
      <c r="C35" s="35" t="s">
        <v>25</v>
      </c>
      <c r="D35" s="26">
        <v>59529735.649999999</v>
      </c>
      <c r="E35" s="6"/>
      <c r="F35" s="37">
        <v>52231</v>
      </c>
      <c r="G35" s="26"/>
      <c r="H35" s="37" t="s">
        <v>26</v>
      </c>
      <c r="J35" s="38">
        <v>-6</v>
      </c>
      <c r="K35" s="6"/>
      <c r="L35" s="26">
        <v>1393362</v>
      </c>
      <c r="M35" s="32"/>
      <c r="N35" s="39">
        <v>2.34</v>
      </c>
      <c r="O35" s="6"/>
      <c r="P35" s="28"/>
      <c r="Q35" s="144">
        <v>0</v>
      </c>
      <c r="R35" s="144">
        <v>0</v>
      </c>
      <c r="S35" s="144">
        <f t="shared" si="2"/>
        <v>0</v>
      </c>
      <c r="T35" s="6"/>
      <c r="U35" s="97" t="s">
        <v>320</v>
      </c>
      <c r="V35" s="118">
        <v>0</v>
      </c>
      <c r="W35" s="6"/>
    </row>
    <row r="36" spans="1:23" x14ac:dyDescent="0.2">
      <c r="A36" s="6" t="s">
        <v>328</v>
      </c>
      <c r="B36" s="8">
        <v>312</v>
      </c>
      <c r="C36" s="35" t="s">
        <v>27</v>
      </c>
      <c r="D36" s="26">
        <v>338609787.75999999</v>
      </c>
      <c r="E36" s="6"/>
      <c r="F36" s="37">
        <v>52231</v>
      </c>
      <c r="G36" s="26"/>
      <c r="H36" s="37" t="s">
        <v>28</v>
      </c>
      <c r="J36" s="38">
        <v>-5</v>
      </c>
      <c r="K36" s="6"/>
      <c r="L36" s="26">
        <v>9791222</v>
      </c>
      <c r="M36" s="32"/>
      <c r="N36" s="39">
        <v>2.89</v>
      </c>
      <c r="O36" s="6"/>
      <c r="P36" s="28"/>
      <c r="Q36" s="144">
        <v>0</v>
      </c>
      <c r="R36" s="144">
        <v>0</v>
      </c>
      <c r="S36" s="144">
        <f t="shared" si="2"/>
        <v>0</v>
      </c>
      <c r="T36" s="6"/>
      <c r="U36" s="97" t="s">
        <v>320</v>
      </c>
      <c r="V36" s="118">
        <v>0</v>
      </c>
      <c r="W36" s="6"/>
    </row>
    <row r="37" spans="1:23" x14ac:dyDescent="0.2">
      <c r="A37" s="6" t="s">
        <v>328</v>
      </c>
      <c r="B37" s="8">
        <v>314</v>
      </c>
      <c r="C37" s="35" t="s">
        <v>29</v>
      </c>
      <c r="D37" s="26">
        <v>67254416.969999999</v>
      </c>
      <c r="E37" s="6"/>
      <c r="F37" s="37">
        <v>52231</v>
      </c>
      <c r="G37" s="26"/>
      <c r="H37" s="37" t="s">
        <v>30</v>
      </c>
      <c r="J37" s="38">
        <v>-7</v>
      </c>
      <c r="K37" s="6"/>
      <c r="L37" s="26">
        <v>1916204</v>
      </c>
      <c r="M37" s="32"/>
      <c r="N37" s="39">
        <v>2.85</v>
      </c>
      <c r="O37" s="6"/>
      <c r="P37" s="28"/>
      <c r="Q37" s="144">
        <v>0</v>
      </c>
      <c r="R37" s="144">
        <v>0</v>
      </c>
      <c r="S37" s="144">
        <f t="shared" si="2"/>
        <v>0</v>
      </c>
      <c r="T37" s="6"/>
      <c r="U37" s="97" t="s">
        <v>320</v>
      </c>
      <c r="V37" s="118">
        <v>0</v>
      </c>
      <c r="W37" s="6"/>
    </row>
    <row r="38" spans="1:23" x14ac:dyDescent="0.2">
      <c r="A38" s="6" t="s">
        <v>328</v>
      </c>
      <c r="B38" s="8">
        <v>315</v>
      </c>
      <c r="C38" s="35" t="s">
        <v>31</v>
      </c>
      <c r="D38" s="26">
        <v>66300088.909999996</v>
      </c>
      <c r="E38" s="6"/>
      <c r="F38" s="37">
        <v>52231</v>
      </c>
      <c r="G38" s="26"/>
      <c r="H38" s="37" t="s">
        <v>32</v>
      </c>
      <c r="J38" s="38">
        <v>-5</v>
      </c>
      <c r="K38" s="6"/>
      <c r="L38" s="26">
        <v>1541451</v>
      </c>
      <c r="M38" s="32"/>
      <c r="N38" s="39">
        <v>2.3199999999999998</v>
      </c>
      <c r="O38" s="6"/>
      <c r="P38" s="28"/>
      <c r="Q38" s="144">
        <v>0</v>
      </c>
      <c r="R38" s="144">
        <v>0</v>
      </c>
      <c r="S38" s="144">
        <f t="shared" si="2"/>
        <v>0</v>
      </c>
      <c r="T38" s="6"/>
      <c r="U38" s="97" t="s">
        <v>320</v>
      </c>
      <c r="V38" s="118">
        <v>0</v>
      </c>
      <c r="W38" s="6"/>
    </row>
    <row r="39" spans="1:23" x14ac:dyDescent="0.2">
      <c r="A39" s="6" t="s">
        <v>328</v>
      </c>
      <c r="B39" s="8">
        <v>316</v>
      </c>
      <c r="C39" s="35" t="s">
        <v>33</v>
      </c>
      <c r="D39" s="26">
        <v>4007073.96</v>
      </c>
      <c r="E39" s="6"/>
      <c r="F39" s="37">
        <v>52231</v>
      </c>
      <c r="G39" s="26"/>
      <c r="H39" s="37" t="s">
        <v>34</v>
      </c>
      <c r="J39" s="38">
        <v>-7</v>
      </c>
      <c r="K39" s="6"/>
      <c r="L39" s="26">
        <v>132640</v>
      </c>
      <c r="M39" s="32"/>
      <c r="N39" s="39">
        <v>3.31</v>
      </c>
      <c r="O39" s="6"/>
      <c r="P39" s="28"/>
      <c r="Q39" s="144">
        <v>0</v>
      </c>
      <c r="R39" s="144">
        <v>0</v>
      </c>
      <c r="S39" s="144">
        <f t="shared" si="2"/>
        <v>0</v>
      </c>
      <c r="T39" s="6"/>
      <c r="U39" s="97" t="s">
        <v>320</v>
      </c>
      <c r="V39" s="118">
        <v>0</v>
      </c>
      <c r="W39" s="6"/>
    </row>
    <row r="40" spans="1:23" x14ac:dyDescent="0.2">
      <c r="B40" s="8"/>
      <c r="C40" s="70" t="s">
        <v>40</v>
      </c>
      <c r="D40" s="27">
        <f>SUM(D34:D39)</f>
        <v>536902995.10000002</v>
      </c>
      <c r="E40" s="40"/>
      <c r="F40" s="71"/>
      <c r="G40" s="26"/>
      <c r="J40" s="66"/>
      <c r="K40" s="40"/>
      <c r="L40" s="27">
        <f>SUM(L34:L39)</f>
        <v>14809596</v>
      </c>
      <c r="M40" s="32"/>
      <c r="N40" s="33">
        <v>2.76</v>
      </c>
      <c r="O40" s="6"/>
      <c r="P40" s="28"/>
      <c r="Q40" s="146">
        <v>0</v>
      </c>
      <c r="R40" s="146">
        <v>0</v>
      </c>
      <c r="S40" s="146">
        <f t="shared" si="2"/>
        <v>0</v>
      </c>
      <c r="T40" s="6"/>
      <c r="U40" s="6"/>
      <c r="V40" s="6"/>
      <c r="W40" s="6"/>
    </row>
    <row r="41" spans="1:23" x14ac:dyDescent="0.2">
      <c r="B41" s="8"/>
      <c r="C41" s="35"/>
      <c r="E41" s="6"/>
      <c r="F41" s="44"/>
      <c r="G41" s="28"/>
      <c r="J41" s="66"/>
      <c r="K41" s="6"/>
      <c r="L41" s="28"/>
      <c r="M41" s="32"/>
      <c r="N41" s="33"/>
      <c r="O41" s="6"/>
      <c r="P41" s="28"/>
      <c r="Q41" s="97"/>
      <c r="R41" s="97"/>
      <c r="S41" s="97"/>
      <c r="T41" s="6"/>
      <c r="U41" s="6"/>
      <c r="V41" s="6"/>
      <c r="W41" s="6"/>
    </row>
    <row r="42" spans="1:23" x14ac:dyDescent="0.2">
      <c r="B42" s="8"/>
      <c r="C42" s="34" t="s">
        <v>41</v>
      </c>
      <c r="E42" s="6"/>
      <c r="F42" s="44"/>
      <c r="G42" s="28"/>
      <c r="J42" s="66"/>
      <c r="K42" s="6"/>
      <c r="L42" s="28"/>
      <c r="M42" s="32"/>
      <c r="N42" s="33"/>
      <c r="O42" s="6"/>
      <c r="P42" s="28"/>
      <c r="Q42" s="97"/>
      <c r="R42" s="97"/>
      <c r="S42" s="97"/>
      <c r="T42" s="6"/>
      <c r="U42" s="6"/>
      <c r="V42" s="6"/>
      <c r="W42" s="6"/>
    </row>
    <row r="43" spans="1:23" x14ac:dyDescent="0.2">
      <c r="B43" s="8">
        <v>311</v>
      </c>
      <c r="C43" s="35" t="s">
        <v>25</v>
      </c>
      <c r="D43" s="26">
        <v>58645567.130000003</v>
      </c>
      <c r="E43" s="6"/>
      <c r="F43" s="37">
        <v>53692</v>
      </c>
      <c r="G43" s="26"/>
      <c r="H43" s="37" t="s">
        <v>26</v>
      </c>
      <c r="J43" s="38">
        <v>-6</v>
      </c>
      <c r="K43" s="6"/>
      <c r="L43" s="26">
        <v>1102381</v>
      </c>
      <c r="M43" s="32"/>
      <c r="N43" s="39">
        <v>1.88</v>
      </c>
      <c r="O43" s="6"/>
      <c r="P43" s="26">
        <v>140687</v>
      </c>
      <c r="Q43" s="144">
        <v>0</v>
      </c>
      <c r="R43" s="144">
        <f>+P43*V43</f>
        <v>31288.292317502917</v>
      </c>
      <c r="S43" s="144">
        <f t="shared" ref="S43:S49" si="3">SUM(Q43:R43)</f>
        <v>31288.292317502917</v>
      </c>
      <c r="T43" s="6"/>
      <c r="U43" s="75" t="s">
        <v>316</v>
      </c>
      <c r="V43" s="76">
        <v>0.22239647101368937</v>
      </c>
      <c r="W43" s="6"/>
    </row>
    <row r="44" spans="1:23" x14ac:dyDescent="0.2">
      <c r="B44" s="8">
        <v>312</v>
      </c>
      <c r="C44" s="35" t="s">
        <v>27</v>
      </c>
      <c r="D44" s="26">
        <v>117788667.31</v>
      </c>
      <c r="E44" s="6"/>
      <c r="F44" s="37">
        <v>53692</v>
      </c>
      <c r="G44" s="26"/>
      <c r="H44" s="37" t="s">
        <v>28</v>
      </c>
      <c r="J44" s="38">
        <v>-6</v>
      </c>
      <c r="K44" s="6"/>
      <c r="L44" s="26">
        <v>2634729</v>
      </c>
      <c r="M44" s="32"/>
      <c r="N44" s="39">
        <v>2.2400000000000002</v>
      </c>
      <c r="O44" s="6"/>
      <c r="P44" s="26">
        <v>242471</v>
      </c>
      <c r="Q44" s="144">
        <v>0</v>
      </c>
      <c r="R44" s="144">
        <f t="shared" ref="R44:R48" si="4">+P44*V44</f>
        <v>53924.694723160275</v>
      </c>
      <c r="S44" s="144">
        <f t="shared" si="3"/>
        <v>53924.694723160275</v>
      </c>
      <c r="T44" s="6"/>
      <c r="U44" s="75" t="s">
        <v>316</v>
      </c>
      <c r="V44" s="76">
        <v>0.22239647101368937</v>
      </c>
      <c r="W44" s="6"/>
    </row>
    <row r="45" spans="1:23" x14ac:dyDescent="0.2">
      <c r="B45" s="8">
        <v>314</v>
      </c>
      <c r="C45" s="35" t="s">
        <v>29</v>
      </c>
      <c r="D45" s="26">
        <v>34006214.119999997</v>
      </c>
      <c r="E45" s="6"/>
      <c r="F45" s="37">
        <v>53692</v>
      </c>
      <c r="G45" s="26"/>
      <c r="H45" s="37" t="s">
        <v>30</v>
      </c>
      <c r="J45" s="38">
        <v>-8</v>
      </c>
      <c r="K45" s="6"/>
      <c r="L45" s="26">
        <v>889007</v>
      </c>
      <c r="M45" s="32"/>
      <c r="N45" s="39">
        <v>2.61</v>
      </c>
      <c r="O45" s="6"/>
      <c r="P45" s="26">
        <v>67063</v>
      </c>
      <c r="Q45" s="144">
        <v>0</v>
      </c>
      <c r="R45" s="144">
        <f t="shared" si="4"/>
        <v>14914.574535591049</v>
      </c>
      <c r="S45" s="144">
        <f t="shared" si="3"/>
        <v>14914.574535591049</v>
      </c>
      <c r="T45" s="6"/>
      <c r="U45" s="75" t="s">
        <v>316</v>
      </c>
      <c r="V45" s="76">
        <v>0.22239647101368937</v>
      </c>
      <c r="W45" s="6"/>
    </row>
    <row r="46" spans="1:23" x14ac:dyDescent="0.2">
      <c r="B46" s="8">
        <v>315</v>
      </c>
      <c r="C46" s="35" t="s">
        <v>31</v>
      </c>
      <c r="D46" s="26">
        <v>8893886.2200000007</v>
      </c>
      <c r="E46" s="6"/>
      <c r="F46" s="37">
        <v>53692</v>
      </c>
      <c r="G46" s="26"/>
      <c r="H46" s="37" t="s">
        <v>32</v>
      </c>
      <c r="J46" s="38">
        <v>-5</v>
      </c>
      <c r="K46" s="6"/>
      <c r="L46" s="26">
        <v>162961</v>
      </c>
      <c r="M46" s="32"/>
      <c r="N46" s="39">
        <v>1.83</v>
      </c>
      <c r="O46" s="6"/>
      <c r="P46" s="26">
        <v>29239</v>
      </c>
      <c r="Q46" s="144">
        <v>0</v>
      </c>
      <c r="R46" s="144">
        <f t="shared" si="4"/>
        <v>6502.6504159692631</v>
      </c>
      <c r="S46" s="144">
        <f t="shared" si="3"/>
        <v>6502.6504159692631</v>
      </c>
      <c r="T46" s="6"/>
      <c r="U46" s="75" t="s">
        <v>316</v>
      </c>
      <c r="V46" s="76">
        <v>0.22239647101368937</v>
      </c>
      <c r="W46" s="6"/>
    </row>
    <row r="47" spans="1:23" x14ac:dyDescent="0.2">
      <c r="B47" s="8">
        <v>316</v>
      </c>
      <c r="C47" s="35" t="s">
        <v>33</v>
      </c>
      <c r="D47" s="26">
        <v>2124534.92</v>
      </c>
      <c r="E47" s="6"/>
      <c r="F47" s="37">
        <v>53692</v>
      </c>
      <c r="G47" s="26"/>
      <c r="H47" s="37" t="s">
        <v>34</v>
      </c>
      <c r="J47" s="38">
        <v>-7</v>
      </c>
      <c r="K47" s="6"/>
      <c r="L47" s="26">
        <v>61662</v>
      </c>
      <c r="M47" s="32"/>
      <c r="N47" s="39">
        <v>2.9</v>
      </c>
      <c r="O47" s="6"/>
      <c r="P47" s="26">
        <v>6441</v>
      </c>
      <c r="Q47" s="144">
        <v>0</v>
      </c>
      <c r="R47" s="144">
        <f t="shared" si="4"/>
        <v>1432.4556697991732</v>
      </c>
      <c r="S47" s="144">
        <f t="shared" si="3"/>
        <v>1432.4556697991732</v>
      </c>
      <c r="T47" s="6"/>
      <c r="U47" s="75" t="s">
        <v>316</v>
      </c>
      <c r="V47" s="76">
        <v>0.22239647101368937</v>
      </c>
      <c r="W47" s="6"/>
    </row>
    <row r="48" spans="1:23" x14ac:dyDescent="0.2">
      <c r="B48" s="8"/>
      <c r="C48" s="35" t="s">
        <v>35</v>
      </c>
      <c r="D48" s="26"/>
      <c r="E48" s="6"/>
      <c r="F48" s="37"/>
      <c r="G48" s="26"/>
      <c r="H48" s="37"/>
      <c r="J48" s="38"/>
      <c r="K48" s="6"/>
      <c r="L48" s="26">
        <v>-2293038.2999999998</v>
      </c>
      <c r="M48" s="32"/>
      <c r="N48" s="39"/>
      <c r="O48" s="6"/>
      <c r="P48" s="26">
        <v>-2293038.2999999998</v>
      </c>
      <c r="Q48" s="144">
        <v>0</v>
      </c>
      <c r="R48" s="144">
        <f t="shared" si="4"/>
        <v>-509963.62581922952</v>
      </c>
      <c r="S48" s="144">
        <f t="shared" si="3"/>
        <v>-509963.62581922952</v>
      </c>
      <c r="T48" s="6"/>
      <c r="U48" s="75" t="s">
        <v>316</v>
      </c>
      <c r="V48" s="76">
        <v>0.22239647101368937</v>
      </c>
      <c r="W48" s="6"/>
    </row>
    <row r="49" spans="1:23" x14ac:dyDescent="0.2">
      <c r="B49" s="8"/>
      <c r="C49" s="70" t="s">
        <v>42</v>
      </c>
      <c r="D49" s="27">
        <f>SUM(D43:D48)</f>
        <v>221458869.69999999</v>
      </c>
      <c r="E49" s="40"/>
      <c r="F49" s="71"/>
      <c r="G49" s="26"/>
      <c r="J49" s="66"/>
      <c r="K49" s="40"/>
      <c r="L49" s="27">
        <f>SUM(L43:L48)</f>
        <v>2557701.7000000002</v>
      </c>
      <c r="M49" s="32"/>
      <c r="N49" s="33">
        <v>1.1499999999999999</v>
      </c>
      <c r="O49" s="6"/>
      <c r="P49" s="27">
        <f>SUM(P43:P48)</f>
        <v>-1807137.2999999998</v>
      </c>
      <c r="Q49" s="146">
        <v>0</v>
      </c>
      <c r="R49" s="146">
        <f>SUM(R43:R48)</f>
        <v>-401900.95815720683</v>
      </c>
      <c r="S49" s="146">
        <f t="shared" si="3"/>
        <v>-401900.95815720683</v>
      </c>
      <c r="T49" s="6"/>
      <c r="U49" s="6"/>
      <c r="V49" s="6"/>
      <c r="W49" s="6"/>
    </row>
    <row r="50" spans="1:23" x14ac:dyDescent="0.2">
      <c r="B50" s="8"/>
      <c r="C50" s="35"/>
      <c r="E50" s="6"/>
      <c r="F50" s="44"/>
      <c r="G50" s="28"/>
      <c r="J50" s="66"/>
      <c r="K50" s="6"/>
      <c r="L50" s="28"/>
      <c r="M50" s="32"/>
      <c r="N50" s="33"/>
      <c r="O50" s="6"/>
      <c r="P50" s="28"/>
      <c r="Q50" s="28"/>
      <c r="R50" s="28"/>
      <c r="S50" s="28"/>
      <c r="T50" s="6"/>
      <c r="U50" s="6"/>
      <c r="V50" s="6"/>
      <c r="W50" s="6"/>
    </row>
    <row r="51" spans="1:23" x14ac:dyDescent="0.2">
      <c r="B51" s="8"/>
      <c r="C51" s="34" t="s">
        <v>43</v>
      </c>
      <c r="E51" s="6"/>
      <c r="F51" s="44"/>
      <c r="G51" s="28"/>
      <c r="J51" s="66"/>
      <c r="K51" s="6"/>
      <c r="L51" s="28"/>
      <c r="M51" s="32"/>
      <c r="N51" s="33"/>
      <c r="O51" s="6"/>
      <c r="P51" s="28"/>
      <c r="Q51" s="28"/>
      <c r="R51" s="28"/>
      <c r="S51" s="28"/>
      <c r="T51" s="6"/>
      <c r="U51" s="6"/>
      <c r="V51" s="6"/>
      <c r="W51" s="6"/>
    </row>
    <row r="52" spans="1:23" x14ac:dyDescent="0.2">
      <c r="A52" s="6" t="s">
        <v>328</v>
      </c>
      <c r="B52" s="8">
        <v>311</v>
      </c>
      <c r="C52" s="35" t="s">
        <v>25</v>
      </c>
      <c r="D52" s="26">
        <v>36504160.200000003</v>
      </c>
      <c r="E52" s="6"/>
      <c r="F52" s="37">
        <v>49309</v>
      </c>
      <c r="G52" s="26"/>
      <c r="H52" s="37" t="s">
        <v>26</v>
      </c>
      <c r="J52" s="38">
        <v>-6</v>
      </c>
      <c r="K52" s="6"/>
      <c r="L52" s="26">
        <v>771491</v>
      </c>
      <c r="M52" s="32"/>
      <c r="N52" s="39">
        <v>2.11</v>
      </c>
      <c r="O52" s="6"/>
      <c r="P52" s="28"/>
      <c r="Q52" s="144">
        <v>0</v>
      </c>
      <c r="R52" s="144">
        <v>0</v>
      </c>
      <c r="S52" s="144">
        <f>SUM(Q52:R52)</f>
        <v>0</v>
      </c>
      <c r="T52" s="6"/>
      <c r="U52" s="97" t="s">
        <v>320</v>
      </c>
      <c r="V52" s="118">
        <v>0</v>
      </c>
      <c r="W52" s="6"/>
    </row>
    <row r="53" spans="1:23" x14ac:dyDescent="0.2">
      <c r="A53" s="6" t="s">
        <v>328</v>
      </c>
      <c r="B53" s="8">
        <v>312</v>
      </c>
      <c r="C53" s="35" t="s">
        <v>27</v>
      </c>
      <c r="D53" s="26">
        <v>102174076.66</v>
      </c>
      <c r="E53" s="6"/>
      <c r="F53" s="37">
        <v>49309</v>
      </c>
      <c r="G53" s="26"/>
      <c r="H53" s="37" t="s">
        <v>28</v>
      </c>
      <c r="J53" s="38">
        <v>-5</v>
      </c>
      <c r="K53" s="6"/>
      <c r="L53" s="26">
        <v>3068989</v>
      </c>
      <c r="M53" s="32"/>
      <c r="N53" s="39">
        <v>3</v>
      </c>
      <c r="O53" s="6"/>
      <c r="P53" s="28"/>
      <c r="Q53" s="144">
        <v>0</v>
      </c>
      <c r="R53" s="144">
        <v>0</v>
      </c>
      <c r="S53" s="144">
        <f t="shared" ref="S53:S57" si="5">SUM(Q53:R53)</f>
        <v>0</v>
      </c>
      <c r="T53" s="6"/>
      <c r="U53" s="97" t="s">
        <v>320</v>
      </c>
      <c r="V53" s="118">
        <v>0</v>
      </c>
      <c r="W53" s="6"/>
    </row>
    <row r="54" spans="1:23" x14ac:dyDescent="0.2">
      <c r="A54" s="6" t="s">
        <v>328</v>
      </c>
      <c r="B54" s="8">
        <v>314</v>
      </c>
      <c r="C54" s="35" t="s">
        <v>29</v>
      </c>
      <c r="D54" s="26">
        <v>27213964.859999999</v>
      </c>
      <c r="E54" s="6"/>
      <c r="F54" s="37">
        <v>49309</v>
      </c>
      <c r="G54" s="26"/>
      <c r="H54" s="37" t="s">
        <v>30</v>
      </c>
      <c r="J54" s="38">
        <v>-7</v>
      </c>
      <c r="K54" s="6"/>
      <c r="L54" s="26">
        <v>953201</v>
      </c>
      <c r="M54" s="32"/>
      <c r="N54" s="39">
        <v>3.5</v>
      </c>
      <c r="O54" s="6"/>
      <c r="P54" s="28"/>
      <c r="Q54" s="144">
        <v>0</v>
      </c>
      <c r="R54" s="144">
        <v>0</v>
      </c>
      <c r="S54" s="144">
        <f t="shared" si="5"/>
        <v>0</v>
      </c>
      <c r="T54" s="6"/>
      <c r="U54" s="97" t="s">
        <v>320</v>
      </c>
      <c r="V54" s="118">
        <v>0</v>
      </c>
      <c r="W54" s="6"/>
    </row>
    <row r="55" spans="1:23" x14ac:dyDescent="0.2">
      <c r="A55" s="6" t="s">
        <v>328</v>
      </c>
      <c r="B55" s="8">
        <v>315</v>
      </c>
      <c r="C55" s="35" t="s">
        <v>31</v>
      </c>
      <c r="D55" s="26">
        <v>16744309.76</v>
      </c>
      <c r="E55" s="6"/>
      <c r="F55" s="37">
        <v>49309</v>
      </c>
      <c r="G55" s="26"/>
      <c r="H55" s="37" t="s">
        <v>32</v>
      </c>
      <c r="J55" s="38">
        <v>-5</v>
      </c>
      <c r="K55" s="6"/>
      <c r="L55" s="26">
        <v>341644</v>
      </c>
      <c r="M55" s="32"/>
      <c r="N55" s="39">
        <v>2.04</v>
      </c>
      <c r="O55" s="6"/>
      <c r="P55" s="28"/>
      <c r="Q55" s="144">
        <v>0</v>
      </c>
      <c r="R55" s="144">
        <v>0</v>
      </c>
      <c r="S55" s="144">
        <f t="shared" si="5"/>
        <v>0</v>
      </c>
      <c r="T55" s="6"/>
      <c r="U55" s="97" t="s">
        <v>320</v>
      </c>
      <c r="V55" s="118">
        <v>0</v>
      </c>
      <c r="W55" s="6"/>
    </row>
    <row r="56" spans="1:23" x14ac:dyDescent="0.2">
      <c r="A56" s="6" t="s">
        <v>328</v>
      </c>
      <c r="B56" s="8">
        <v>316</v>
      </c>
      <c r="C56" s="35" t="s">
        <v>33</v>
      </c>
      <c r="D56" s="26">
        <v>1646012.04</v>
      </c>
      <c r="E56" s="6"/>
      <c r="F56" s="37">
        <v>49309</v>
      </c>
      <c r="G56" s="26"/>
      <c r="H56" s="37" t="s">
        <v>34</v>
      </c>
      <c r="J56" s="38">
        <v>-7</v>
      </c>
      <c r="K56" s="6"/>
      <c r="L56" s="26">
        <v>51273</v>
      </c>
      <c r="M56" s="32"/>
      <c r="N56" s="39">
        <v>3.11</v>
      </c>
      <c r="O56" s="6"/>
      <c r="P56" s="28"/>
      <c r="Q56" s="144">
        <v>0</v>
      </c>
      <c r="R56" s="144">
        <v>0</v>
      </c>
      <c r="S56" s="144">
        <f t="shared" si="5"/>
        <v>0</v>
      </c>
      <c r="T56" s="6"/>
      <c r="U56" s="97" t="s">
        <v>320</v>
      </c>
      <c r="V56" s="118">
        <v>0</v>
      </c>
      <c r="W56" s="6"/>
    </row>
    <row r="57" spans="1:23" x14ac:dyDescent="0.2">
      <c r="B57" s="8"/>
      <c r="C57" s="70" t="s">
        <v>44</v>
      </c>
      <c r="D57" s="27">
        <f>SUM(D52:D56)</f>
        <v>184282523.52000001</v>
      </c>
      <c r="E57" s="40"/>
      <c r="F57" s="71"/>
      <c r="G57" s="26"/>
      <c r="J57" s="66"/>
      <c r="K57" s="40"/>
      <c r="L57" s="27">
        <f>SUM(L52:L56)</f>
        <v>5186598</v>
      </c>
      <c r="M57" s="32"/>
      <c r="N57" s="33">
        <v>2.81</v>
      </c>
      <c r="O57" s="6"/>
      <c r="P57" s="28"/>
      <c r="Q57" s="146">
        <v>0</v>
      </c>
      <c r="R57" s="146">
        <v>0</v>
      </c>
      <c r="S57" s="146">
        <f t="shared" si="5"/>
        <v>0</v>
      </c>
      <c r="T57" s="6"/>
      <c r="U57" s="97"/>
      <c r="V57" s="97"/>
      <c r="W57" s="6"/>
    </row>
    <row r="58" spans="1:23" x14ac:dyDescent="0.2">
      <c r="B58" s="8"/>
      <c r="C58" s="35"/>
      <c r="E58" s="6"/>
      <c r="F58" s="44"/>
      <c r="G58" s="28"/>
      <c r="J58" s="66"/>
      <c r="K58" s="6"/>
      <c r="L58" s="28"/>
      <c r="M58" s="32"/>
      <c r="N58" s="33"/>
      <c r="O58" s="6"/>
      <c r="P58" s="28"/>
      <c r="Q58" s="97"/>
      <c r="R58" s="97"/>
      <c r="S58" s="97"/>
      <c r="T58" s="6"/>
      <c r="U58" s="97"/>
      <c r="V58" s="97"/>
      <c r="W58" s="6"/>
    </row>
    <row r="59" spans="1:23" x14ac:dyDescent="0.2">
      <c r="B59" s="8"/>
      <c r="C59" s="34" t="s">
        <v>45</v>
      </c>
      <c r="E59" s="6"/>
      <c r="F59" s="44"/>
      <c r="G59" s="28"/>
      <c r="J59" s="66"/>
      <c r="K59" s="6"/>
      <c r="L59" s="28"/>
      <c r="M59" s="32"/>
      <c r="N59" s="33"/>
      <c r="O59" s="6"/>
      <c r="P59" s="28"/>
      <c r="Q59" s="97"/>
      <c r="R59" s="97"/>
      <c r="S59" s="97"/>
      <c r="T59" s="6"/>
      <c r="U59" s="97"/>
      <c r="V59" s="97"/>
      <c r="W59" s="6"/>
    </row>
    <row r="60" spans="1:23" x14ac:dyDescent="0.2">
      <c r="A60" s="6" t="s">
        <v>328</v>
      </c>
      <c r="B60" s="8">
        <v>310.2</v>
      </c>
      <c r="C60" s="35" t="s">
        <v>23</v>
      </c>
      <c r="D60" s="26">
        <v>99970.26</v>
      </c>
      <c r="E60" s="6"/>
      <c r="F60" s="37">
        <v>46752</v>
      </c>
      <c r="G60" s="26"/>
      <c r="H60" s="37" t="s">
        <v>24</v>
      </c>
      <c r="J60" s="38">
        <v>0</v>
      </c>
      <c r="K60" s="6"/>
      <c r="L60" s="26">
        <v>2304</v>
      </c>
      <c r="M60" s="32"/>
      <c r="N60" s="39">
        <v>2.2999999999999998</v>
      </c>
      <c r="O60" s="6"/>
      <c r="P60" s="28"/>
      <c r="Q60" s="144">
        <v>0</v>
      </c>
      <c r="R60" s="144">
        <v>0</v>
      </c>
      <c r="S60" s="144">
        <f t="shared" ref="S60:S66" si="6">SUM(Q60:R60)</f>
        <v>0</v>
      </c>
      <c r="T60" s="6"/>
      <c r="U60" s="97" t="s">
        <v>320</v>
      </c>
      <c r="V60" s="118">
        <v>0</v>
      </c>
      <c r="W60" s="6"/>
    </row>
    <row r="61" spans="1:23" x14ac:dyDescent="0.2">
      <c r="A61" s="6" t="s">
        <v>328</v>
      </c>
      <c r="B61" s="8">
        <v>311</v>
      </c>
      <c r="C61" s="35" t="s">
        <v>25</v>
      </c>
      <c r="D61" s="26">
        <v>151253466.81</v>
      </c>
      <c r="E61" s="6"/>
      <c r="F61" s="37">
        <v>46752</v>
      </c>
      <c r="G61" s="26"/>
      <c r="H61" s="37" t="s">
        <v>26</v>
      </c>
      <c r="J61" s="38">
        <v>-4</v>
      </c>
      <c r="K61" s="6"/>
      <c r="L61" s="26">
        <v>8412996</v>
      </c>
      <c r="M61" s="32"/>
      <c r="N61" s="39">
        <v>5.56</v>
      </c>
      <c r="O61" s="6"/>
      <c r="P61" s="28"/>
      <c r="Q61" s="144">
        <v>0</v>
      </c>
      <c r="R61" s="144">
        <v>0</v>
      </c>
      <c r="S61" s="144">
        <f t="shared" si="6"/>
        <v>0</v>
      </c>
      <c r="T61" s="6"/>
      <c r="U61" s="97" t="s">
        <v>320</v>
      </c>
      <c r="V61" s="118">
        <v>0</v>
      </c>
      <c r="W61" s="6"/>
    </row>
    <row r="62" spans="1:23" x14ac:dyDescent="0.2">
      <c r="A62" s="6" t="s">
        <v>328</v>
      </c>
      <c r="B62" s="8">
        <v>312</v>
      </c>
      <c r="C62" s="35" t="s">
        <v>27</v>
      </c>
      <c r="D62" s="26">
        <v>688471036.60000002</v>
      </c>
      <c r="E62" s="6"/>
      <c r="F62" s="37">
        <v>46752</v>
      </c>
      <c r="G62" s="26"/>
      <c r="H62" s="37" t="s">
        <v>28</v>
      </c>
      <c r="J62" s="38">
        <v>-4</v>
      </c>
      <c r="K62" s="6"/>
      <c r="L62" s="26">
        <v>39169525</v>
      </c>
      <c r="M62" s="32"/>
      <c r="N62" s="39">
        <v>5.69</v>
      </c>
      <c r="O62" s="6"/>
      <c r="P62" s="28"/>
      <c r="Q62" s="144">
        <v>0</v>
      </c>
      <c r="R62" s="144">
        <v>0</v>
      </c>
      <c r="S62" s="144">
        <f t="shared" si="6"/>
        <v>0</v>
      </c>
      <c r="T62" s="6"/>
      <c r="U62" s="97" t="s">
        <v>320</v>
      </c>
      <c r="V62" s="118">
        <v>0</v>
      </c>
      <c r="W62" s="6"/>
    </row>
    <row r="63" spans="1:23" x14ac:dyDescent="0.2">
      <c r="A63" s="6" t="s">
        <v>328</v>
      </c>
      <c r="B63" s="8">
        <v>314</v>
      </c>
      <c r="C63" s="35" t="s">
        <v>29</v>
      </c>
      <c r="D63" s="26">
        <v>98128001.579999998</v>
      </c>
      <c r="E63" s="6"/>
      <c r="F63" s="37">
        <v>46752</v>
      </c>
      <c r="G63" s="26"/>
      <c r="H63" s="37" t="s">
        <v>30</v>
      </c>
      <c r="J63" s="38">
        <v>-5</v>
      </c>
      <c r="K63" s="6"/>
      <c r="L63" s="26">
        <v>4731860</v>
      </c>
      <c r="M63" s="32"/>
      <c r="N63" s="39">
        <v>4.82</v>
      </c>
      <c r="O63" s="6"/>
      <c r="P63" s="28"/>
      <c r="Q63" s="144">
        <v>0</v>
      </c>
      <c r="R63" s="144">
        <v>0</v>
      </c>
      <c r="S63" s="144">
        <f t="shared" si="6"/>
        <v>0</v>
      </c>
      <c r="T63" s="6"/>
      <c r="U63" s="97" t="s">
        <v>320</v>
      </c>
      <c r="V63" s="118">
        <v>0</v>
      </c>
      <c r="W63" s="6"/>
    </row>
    <row r="64" spans="1:23" x14ac:dyDescent="0.2">
      <c r="A64" s="6" t="s">
        <v>328</v>
      </c>
      <c r="B64" s="8">
        <v>315</v>
      </c>
      <c r="C64" s="35" t="s">
        <v>31</v>
      </c>
      <c r="D64" s="26">
        <v>60114470.640000001</v>
      </c>
      <c r="E64" s="6"/>
      <c r="F64" s="37">
        <v>46752</v>
      </c>
      <c r="G64" s="26"/>
      <c r="H64" s="37" t="s">
        <v>32</v>
      </c>
      <c r="J64" s="38">
        <v>-3</v>
      </c>
      <c r="K64" s="6"/>
      <c r="L64" s="26">
        <v>3410792</v>
      </c>
      <c r="M64" s="32"/>
      <c r="N64" s="39">
        <v>5.67</v>
      </c>
      <c r="O64" s="6"/>
      <c r="P64" s="28"/>
      <c r="Q64" s="144">
        <v>0</v>
      </c>
      <c r="R64" s="144">
        <v>0</v>
      </c>
      <c r="S64" s="144">
        <f t="shared" si="6"/>
        <v>0</v>
      </c>
      <c r="T64" s="6"/>
      <c r="U64" s="97" t="s">
        <v>320</v>
      </c>
      <c r="V64" s="118">
        <v>0</v>
      </c>
      <c r="W64" s="6"/>
    </row>
    <row r="65" spans="1:23" x14ac:dyDescent="0.2">
      <c r="A65" s="6" t="s">
        <v>328</v>
      </c>
      <c r="B65" s="8">
        <v>316</v>
      </c>
      <c r="C65" s="35" t="s">
        <v>33</v>
      </c>
      <c r="D65" s="26">
        <v>8382702.8399999999</v>
      </c>
      <c r="E65" s="6"/>
      <c r="F65" s="37">
        <v>46752</v>
      </c>
      <c r="G65" s="26"/>
      <c r="H65" s="37" t="s">
        <v>34</v>
      </c>
      <c r="J65" s="38">
        <v>-4</v>
      </c>
      <c r="K65" s="6"/>
      <c r="L65" s="26">
        <v>505764</v>
      </c>
      <c r="M65" s="32"/>
      <c r="N65" s="39">
        <v>6.03</v>
      </c>
      <c r="O65" s="6"/>
      <c r="P65" s="28"/>
      <c r="Q65" s="144">
        <v>0</v>
      </c>
      <c r="R65" s="144">
        <v>0</v>
      </c>
      <c r="S65" s="144">
        <f t="shared" si="6"/>
        <v>0</v>
      </c>
      <c r="T65" s="6"/>
      <c r="U65" s="97" t="s">
        <v>320</v>
      </c>
      <c r="V65" s="118">
        <v>0</v>
      </c>
      <c r="W65" s="6"/>
    </row>
    <row r="66" spans="1:23" x14ac:dyDescent="0.2">
      <c r="B66" s="8"/>
      <c r="C66" s="70" t="s">
        <v>46</v>
      </c>
      <c r="D66" s="27">
        <f>SUM(D60:D65)</f>
        <v>1006449648.7300001</v>
      </c>
      <c r="E66" s="40"/>
      <c r="F66" s="71"/>
      <c r="G66" s="26"/>
      <c r="J66" s="66"/>
      <c r="K66" s="40"/>
      <c r="L66" s="27">
        <f>SUM(L60:L65)</f>
        <v>56233241</v>
      </c>
      <c r="M66" s="32"/>
      <c r="N66" s="33">
        <v>5.59</v>
      </c>
      <c r="O66" s="6"/>
      <c r="P66" s="28"/>
      <c r="Q66" s="146">
        <v>0</v>
      </c>
      <c r="R66" s="146">
        <v>0</v>
      </c>
      <c r="S66" s="146">
        <f t="shared" si="6"/>
        <v>0</v>
      </c>
      <c r="T66" s="6"/>
      <c r="U66" s="97"/>
      <c r="V66" s="97"/>
      <c r="W66" s="6"/>
    </row>
    <row r="67" spans="1:23" x14ac:dyDescent="0.2">
      <c r="B67" s="8"/>
      <c r="C67" s="35"/>
      <c r="E67" s="6"/>
      <c r="F67" s="44"/>
      <c r="G67" s="28"/>
      <c r="J67" s="66"/>
      <c r="K67" s="6"/>
      <c r="L67" s="28"/>
      <c r="M67" s="32"/>
      <c r="N67" s="33"/>
      <c r="O67" s="6"/>
      <c r="P67" s="28"/>
      <c r="Q67" s="97"/>
      <c r="R67" s="97"/>
      <c r="S67" s="97"/>
      <c r="T67" s="6"/>
      <c r="U67" s="97"/>
      <c r="V67" s="97"/>
      <c r="W67" s="6"/>
    </row>
    <row r="68" spans="1:23" x14ac:dyDescent="0.2">
      <c r="B68" s="8"/>
      <c r="C68" s="34" t="s">
        <v>47</v>
      </c>
      <c r="E68" s="6"/>
      <c r="F68" s="44"/>
      <c r="G68" s="28"/>
      <c r="J68" s="66"/>
      <c r="K68" s="6"/>
      <c r="L68" s="28"/>
      <c r="M68" s="32"/>
      <c r="N68" s="33"/>
      <c r="O68" s="6"/>
      <c r="P68" s="28"/>
      <c r="Q68" s="97"/>
      <c r="R68" s="97"/>
      <c r="S68" s="97"/>
      <c r="T68" s="6"/>
      <c r="U68" s="97"/>
      <c r="V68" s="97"/>
      <c r="W68" s="6"/>
    </row>
    <row r="69" spans="1:23" x14ac:dyDescent="0.2">
      <c r="A69" s="6" t="s">
        <v>328</v>
      </c>
      <c r="B69" s="8">
        <v>311</v>
      </c>
      <c r="C69" s="35" t="s">
        <v>25</v>
      </c>
      <c r="D69" s="26">
        <v>15146477.800000001</v>
      </c>
      <c r="E69" s="6"/>
      <c r="F69" s="37">
        <v>48579</v>
      </c>
      <c r="G69" s="26"/>
      <c r="H69" s="37" t="s">
        <v>26</v>
      </c>
      <c r="J69" s="38">
        <v>-15</v>
      </c>
      <c r="K69" s="6"/>
      <c r="L69" s="26">
        <v>305566</v>
      </c>
      <c r="M69" s="32"/>
      <c r="N69" s="39">
        <v>2.02</v>
      </c>
      <c r="O69" s="6"/>
      <c r="P69" s="28"/>
      <c r="Q69" s="144">
        <v>0</v>
      </c>
      <c r="R69" s="144">
        <v>0</v>
      </c>
      <c r="S69" s="144">
        <f t="shared" ref="S69:S75" si="7">SUM(Q69:R69)</f>
        <v>0</v>
      </c>
      <c r="T69" s="6"/>
      <c r="U69" s="97" t="s">
        <v>320</v>
      </c>
      <c r="V69" s="118">
        <v>0</v>
      </c>
      <c r="W69" s="6"/>
    </row>
    <row r="70" spans="1:23" x14ac:dyDescent="0.2">
      <c r="A70" s="6" t="s">
        <v>328</v>
      </c>
      <c r="B70" s="8">
        <v>312</v>
      </c>
      <c r="C70" s="35" t="s">
        <v>27</v>
      </c>
      <c r="D70" s="26">
        <v>37667118.149999999</v>
      </c>
      <c r="E70" s="6"/>
      <c r="F70" s="37">
        <v>48579</v>
      </c>
      <c r="G70" s="26"/>
      <c r="H70" s="37" t="s">
        <v>28</v>
      </c>
      <c r="J70" s="38">
        <v>-13</v>
      </c>
      <c r="K70" s="6"/>
      <c r="L70" s="26">
        <v>837698</v>
      </c>
      <c r="M70" s="32"/>
      <c r="N70" s="39">
        <v>2.2200000000000002</v>
      </c>
      <c r="O70" s="6"/>
      <c r="P70" s="28"/>
      <c r="Q70" s="144">
        <v>0</v>
      </c>
      <c r="R70" s="144">
        <v>0</v>
      </c>
      <c r="S70" s="144">
        <f t="shared" si="7"/>
        <v>0</v>
      </c>
      <c r="T70" s="6"/>
      <c r="U70" s="97" t="s">
        <v>320</v>
      </c>
      <c r="V70" s="118">
        <v>0</v>
      </c>
      <c r="W70" s="6"/>
    </row>
    <row r="71" spans="1:23" x14ac:dyDescent="0.2">
      <c r="A71" s="6" t="s">
        <v>328</v>
      </c>
      <c r="B71" s="8">
        <v>314</v>
      </c>
      <c r="C71" s="35" t="s">
        <v>29</v>
      </c>
      <c r="D71" s="26">
        <v>19044013.52</v>
      </c>
      <c r="E71" s="6"/>
      <c r="F71" s="37">
        <v>48579</v>
      </c>
      <c r="G71" s="26"/>
      <c r="H71" s="37" t="s">
        <v>30</v>
      </c>
      <c r="J71" s="38">
        <v>-15</v>
      </c>
      <c r="K71" s="6"/>
      <c r="L71" s="26">
        <v>462691</v>
      </c>
      <c r="M71" s="32"/>
      <c r="N71" s="39">
        <v>2.4300000000000002</v>
      </c>
      <c r="O71" s="6"/>
      <c r="P71" s="28"/>
      <c r="Q71" s="144">
        <v>0</v>
      </c>
      <c r="R71" s="144">
        <v>0</v>
      </c>
      <c r="S71" s="144">
        <f t="shared" si="7"/>
        <v>0</v>
      </c>
      <c r="T71" s="6"/>
      <c r="U71" s="97" t="s">
        <v>320</v>
      </c>
      <c r="V71" s="118">
        <v>0</v>
      </c>
      <c r="W71" s="6"/>
    </row>
    <row r="72" spans="1:23" x14ac:dyDescent="0.2">
      <c r="A72" s="6" t="s">
        <v>328</v>
      </c>
      <c r="B72" s="8">
        <v>315</v>
      </c>
      <c r="C72" s="35" t="s">
        <v>31</v>
      </c>
      <c r="D72" s="26">
        <v>7776019.3600000003</v>
      </c>
      <c r="E72" s="6"/>
      <c r="F72" s="37">
        <v>48579</v>
      </c>
      <c r="G72" s="26"/>
      <c r="H72" s="37" t="s">
        <v>32</v>
      </c>
      <c r="J72" s="38">
        <v>-14</v>
      </c>
      <c r="K72" s="6"/>
      <c r="L72" s="26">
        <v>223415</v>
      </c>
      <c r="M72" s="32"/>
      <c r="N72" s="39">
        <v>2.87</v>
      </c>
      <c r="O72" s="6"/>
      <c r="P72" s="28"/>
      <c r="Q72" s="144">
        <v>0</v>
      </c>
      <c r="R72" s="144">
        <v>0</v>
      </c>
      <c r="S72" s="144">
        <f t="shared" si="7"/>
        <v>0</v>
      </c>
      <c r="T72" s="6"/>
      <c r="U72" s="97" t="s">
        <v>320</v>
      </c>
      <c r="V72" s="118">
        <v>0</v>
      </c>
      <c r="W72" s="6"/>
    </row>
    <row r="73" spans="1:23" x14ac:dyDescent="0.2">
      <c r="A73" s="6" t="s">
        <v>328</v>
      </c>
      <c r="B73" s="8">
        <v>316</v>
      </c>
      <c r="C73" s="35" t="s">
        <v>33</v>
      </c>
      <c r="D73" s="26">
        <v>438918.46</v>
      </c>
      <c r="E73" s="6"/>
      <c r="F73" s="37">
        <v>48579</v>
      </c>
      <c r="G73" s="26"/>
      <c r="H73" s="37" t="s">
        <v>34</v>
      </c>
      <c r="J73" s="38">
        <v>-13</v>
      </c>
      <c r="K73" s="6"/>
      <c r="L73" s="26">
        <v>13933</v>
      </c>
      <c r="M73" s="32"/>
      <c r="N73" s="39">
        <v>3.17</v>
      </c>
      <c r="O73" s="6"/>
      <c r="P73" s="28"/>
      <c r="Q73" s="144">
        <v>0</v>
      </c>
      <c r="R73" s="144">
        <v>0</v>
      </c>
      <c r="S73" s="144">
        <f t="shared" si="7"/>
        <v>0</v>
      </c>
      <c r="T73" s="6"/>
      <c r="U73" s="97" t="s">
        <v>320</v>
      </c>
      <c r="V73" s="118">
        <v>0</v>
      </c>
      <c r="W73" s="6"/>
    </row>
    <row r="74" spans="1:23" x14ac:dyDescent="0.2">
      <c r="B74" s="8"/>
      <c r="C74" s="35"/>
      <c r="D74" s="26"/>
      <c r="E74" s="6"/>
      <c r="F74" s="37"/>
      <c r="G74" s="26"/>
      <c r="H74" s="37"/>
      <c r="J74" s="38"/>
      <c r="K74" s="6"/>
      <c r="L74" s="26">
        <v>-2341500.3333333335</v>
      </c>
      <c r="M74" s="32"/>
      <c r="N74" s="39"/>
      <c r="O74" s="6"/>
      <c r="P74" s="28"/>
      <c r="Q74" s="144">
        <v>0</v>
      </c>
      <c r="R74" s="144">
        <v>0</v>
      </c>
      <c r="S74" s="144">
        <f t="shared" si="7"/>
        <v>0</v>
      </c>
      <c r="T74" s="6"/>
      <c r="U74" s="97" t="s">
        <v>320</v>
      </c>
      <c r="V74" s="118">
        <v>0</v>
      </c>
      <c r="W74" s="6"/>
    </row>
    <row r="75" spans="1:23" x14ac:dyDescent="0.2">
      <c r="B75" s="8"/>
      <c r="C75" s="70" t="s">
        <v>48</v>
      </c>
      <c r="D75" s="27">
        <f>SUM(D69:D74)</f>
        <v>80072547.289999992</v>
      </c>
      <c r="E75" s="40"/>
      <c r="F75" s="71"/>
      <c r="G75" s="26"/>
      <c r="J75" s="66"/>
      <c r="K75" s="40"/>
      <c r="L75" s="27">
        <f>SUM(L69:L74)</f>
        <v>-498197.33333333349</v>
      </c>
      <c r="M75" s="32"/>
      <c r="N75" s="33">
        <v>-0.62</v>
      </c>
      <c r="O75" s="6"/>
      <c r="P75" s="28"/>
      <c r="Q75" s="146">
        <v>0</v>
      </c>
      <c r="R75" s="146">
        <v>0</v>
      </c>
      <c r="S75" s="146">
        <f t="shared" si="7"/>
        <v>0</v>
      </c>
      <c r="T75" s="6"/>
      <c r="U75" s="97"/>
      <c r="V75" s="97"/>
      <c r="W75" s="6"/>
    </row>
    <row r="76" spans="1:23" x14ac:dyDescent="0.2">
      <c r="B76" s="8"/>
      <c r="C76" s="6"/>
      <c r="D76" s="26"/>
      <c r="E76" s="6"/>
      <c r="F76" s="71"/>
      <c r="G76" s="26"/>
      <c r="J76" s="66"/>
      <c r="K76" s="6"/>
      <c r="L76" s="26"/>
      <c r="M76" s="32"/>
      <c r="N76" s="33"/>
      <c r="O76" s="6"/>
      <c r="P76" s="28"/>
      <c r="Q76" s="97"/>
      <c r="R76" s="97"/>
      <c r="S76" s="97"/>
      <c r="T76" s="6"/>
      <c r="U76" s="97"/>
      <c r="V76" s="97"/>
      <c r="W76" s="6"/>
    </row>
    <row r="77" spans="1:23" x14ac:dyDescent="0.2">
      <c r="B77" s="8"/>
      <c r="C77" s="34" t="s">
        <v>49</v>
      </c>
      <c r="E77" s="6"/>
      <c r="F77" s="44"/>
      <c r="G77" s="28"/>
      <c r="J77" s="66"/>
      <c r="K77" s="6"/>
      <c r="L77" s="28"/>
      <c r="M77" s="32"/>
      <c r="N77" s="33"/>
      <c r="O77" s="6"/>
      <c r="P77" s="28"/>
      <c r="Q77" s="97"/>
      <c r="R77" s="97"/>
      <c r="S77" s="97"/>
      <c r="T77" s="6"/>
      <c r="U77" s="97"/>
      <c r="V77" s="97"/>
      <c r="W77" s="6"/>
    </row>
    <row r="78" spans="1:23" x14ac:dyDescent="0.2">
      <c r="A78" s="6" t="s">
        <v>328</v>
      </c>
      <c r="B78" s="8">
        <v>311</v>
      </c>
      <c r="C78" s="35" t="s">
        <v>25</v>
      </c>
      <c r="D78" s="26">
        <v>17496937.91</v>
      </c>
      <c r="E78" s="6"/>
      <c r="F78" s="37">
        <v>47848</v>
      </c>
      <c r="G78" s="26"/>
      <c r="H78" s="37" t="s">
        <v>26</v>
      </c>
      <c r="J78" s="38">
        <v>-5</v>
      </c>
      <c r="K78" s="6"/>
      <c r="L78" s="26">
        <v>807709</v>
      </c>
      <c r="M78" s="32"/>
      <c r="N78" s="39">
        <v>4.62</v>
      </c>
      <c r="O78" s="6"/>
      <c r="P78" s="28"/>
      <c r="Q78" s="144">
        <v>0</v>
      </c>
      <c r="R78" s="144">
        <v>0</v>
      </c>
      <c r="S78" s="144">
        <f t="shared" ref="S78:S83" si="8">SUM(Q78:R78)</f>
        <v>0</v>
      </c>
      <c r="T78" s="6"/>
      <c r="U78" s="97" t="s">
        <v>320</v>
      </c>
      <c r="V78" s="118">
        <v>0</v>
      </c>
      <c r="W78" s="6"/>
    </row>
    <row r="79" spans="1:23" x14ac:dyDescent="0.2">
      <c r="A79" s="6" t="s">
        <v>328</v>
      </c>
      <c r="B79" s="8">
        <v>312</v>
      </c>
      <c r="C79" s="35" t="s">
        <v>27</v>
      </c>
      <c r="D79" s="26">
        <v>55025072.939999998</v>
      </c>
      <c r="E79" s="6"/>
      <c r="F79" s="37">
        <v>47848</v>
      </c>
      <c r="G79" s="26"/>
      <c r="H79" s="37" t="s">
        <v>28</v>
      </c>
      <c r="J79" s="38">
        <v>-5</v>
      </c>
      <c r="K79" s="6"/>
      <c r="L79" s="26">
        <v>1728640</v>
      </c>
      <c r="M79" s="32"/>
      <c r="N79" s="39">
        <v>3.14</v>
      </c>
      <c r="O79" s="6"/>
      <c r="P79" s="28"/>
      <c r="Q79" s="144">
        <v>0</v>
      </c>
      <c r="R79" s="144">
        <v>0</v>
      </c>
      <c r="S79" s="144">
        <f t="shared" si="8"/>
        <v>0</v>
      </c>
      <c r="T79" s="6"/>
      <c r="U79" s="97" t="s">
        <v>320</v>
      </c>
      <c r="V79" s="118">
        <v>0</v>
      </c>
      <c r="W79" s="6"/>
    </row>
    <row r="80" spans="1:23" x14ac:dyDescent="0.2">
      <c r="A80" s="6" t="s">
        <v>328</v>
      </c>
      <c r="B80" s="8">
        <v>314</v>
      </c>
      <c r="C80" s="35" t="s">
        <v>29</v>
      </c>
      <c r="D80" s="26">
        <v>9132027.1099999994</v>
      </c>
      <c r="E80" s="6"/>
      <c r="F80" s="37">
        <v>47848</v>
      </c>
      <c r="G80" s="26"/>
      <c r="H80" s="37" t="s">
        <v>30</v>
      </c>
      <c r="J80" s="38">
        <v>-6</v>
      </c>
      <c r="K80" s="6"/>
      <c r="L80" s="26">
        <v>337005</v>
      </c>
      <c r="M80" s="32"/>
      <c r="N80" s="39">
        <v>3.69</v>
      </c>
      <c r="O80" s="6"/>
      <c r="P80" s="28"/>
      <c r="Q80" s="144">
        <v>0</v>
      </c>
      <c r="R80" s="144">
        <v>0</v>
      </c>
      <c r="S80" s="144">
        <f t="shared" si="8"/>
        <v>0</v>
      </c>
      <c r="T80" s="6"/>
      <c r="U80" s="97" t="s">
        <v>320</v>
      </c>
      <c r="V80" s="118">
        <v>0</v>
      </c>
      <c r="W80" s="6"/>
    </row>
    <row r="81" spans="1:23" x14ac:dyDescent="0.2">
      <c r="A81" s="6" t="s">
        <v>328</v>
      </c>
      <c r="B81" s="8">
        <v>315</v>
      </c>
      <c r="C81" s="35" t="s">
        <v>31</v>
      </c>
      <c r="D81" s="26">
        <v>2506150.48</v>
      </c>
      <c r="E81" s="6"/>
      <c r="F81" s="37">
        <v>47848</v>
      </c>
      <c r="G81" s="26"/>
      <c r="H81" s="37" t="s">
        <v>32</v>
      </c>
      <c r="J81" s="38">
        <v>-5</v>
      </c>
      <c r="K81" s="6"/>
      <c r="L81" s="26">
        <v>43730</v>
      </c>
      <c r="M81" s="32"/>
      <c r="N81" s="39">
        <v>1.74</v>
      </c>
      <c r="O81" s="6"/>
      <c r="P81" s="28"/>
      <c r="Q81" s="144">
        <v>0</v>
      </c>
      <c r="R81" s="144">
        <v>0</v>
      </c>
      <c r="S81" s="144">
        <f t="shared" si="8"/>
        <v>0</v>
      </c>
      <c r="T81" s="6"/>
      <c r="U81" s="97" t="s">
        <v>320</v>
      </c>
      <c r="V81" s="118">
        <v>0</v>
      </c>
      <c r="W81" s="6"/>
    </row>
    <row r="82" spans="1:23" x14ac:dyDescent="0.2">
      <c r="A82" s="6" t="s">
        <v>328</v>
      </c>
      <c r="B82" s="8">
        <v>316</v>
      </c>
      <c r="C82" s="35" t="s">
        <v>33</v>
      </c>
      <c r="D82" s="26">
        <v>1157786.57</v>
      </c>
      <c r="E82" s="6"/>
      <c r="F82" s="37">
        <v>47848</v>
      </c>
      <c r="G82" s="26"/>
      <c r="H82" s="37" t="s">
        <v>34</v>
      </c>
      <c r="J82" s="38">
        <v>-6</v>
      </c>
      <c r="K82" s="6"/>
      <c r="L82" s="26">
        <v>37283</v>
      </c>
      <c r="M82" s="32"/>
      <c r="N82" s="39">
        <v>3.22</v>
      </c>
      <c r="O82" s="6"/>
      <c r="P82" s="28"/>
      <c r="Q82" s="144">
        <v>0</v>
      </c>
      <c r="R82" s="144">
        <v>0</v>
      </c>
      <c r="S82" s="144">
        <f t="shared" si="8"/>
        <v>0</v>
      </c>
      <c r="T82" s="6"/>
      <c r="U82" s="97" t="s">
        <v>320</v>
      </c>
      <c r="V82" s="118">
        <v>0</v>
      </c>
      <c r="W82" s="6"/>
    </row>
    <row r="83" spans="1:23" x14ac:dyDescent="0.2">
      <c r="B83" s="8"/>
      <c r="C83" s="70" t="s">
        <v>50</v>
      </c>
      <c r="D83" s="27">
        <f>SUM(D78:D82)</f>
        <v>85317975.00999999</v>
      </c>
      <c r="E83" s="40"/>
      <c r="F83" s="71"/>
      <c r="G83" s="26"/>
      <c r="J83" s="66"/>
      <c r="K83" s="40"/>
      <c r="L83" s="27">
        <f>SUM(L78:L82)</f>
        <v>2954367</v>
      </c>
      <c r="M83" s="32"/>
      <c r="N83" s="33">
        <v>3.46</v>
      </c>
      <c r="O83" s="6"/>
      <c r="P83" s="28"/>
      <c r="Q83" s="146">
        <v>0</v>
      </c>
      <c r="R83" s="146">
        <v>0</v>
      </c>
      <c r="S83" s="146">
        <f t="shared" si="8"/>
        <v>0</v>
      </c>
      <c r="T83" s="6"/>
      <c r="U83" s="97"/>
      <c r="V83" s="97"/>
      <c r="W83" s="6"/>
    </row>
    <row r="84" spans="1:23" x14ac:dyDescent="0.2">
      <c r="B84" s="8"/>
      <c r="C84" s="6"/>
      <c r="E84" s="6"/>
      <c r="F84" s="44"/>
      <c r="G84" s="28"/>
      <c r="J84" s="66"/>
      <c r="K84" s="6"/>
      <c r="L84" s="28"/>
      <c r="M84" s="32"/>
      <c r="N84" s="33"/>
      <c r="O84" s="6"/>
      <c r="P84" s="28"/>
      <c r="Q84" s="97"/>
      <c r="R84" s="97"/>
      <c r="S84" s="97"/>
      <c r="T84" s="6"/>
      <c r="U84" s="97"/>
      <c r="V84" s="97"/>
      <c r="W84" s="6"/>
    </row>
    <row r="85" spans="1:23" x14ac:dyDescent="0.2">
      <c r="B85" s="8"/>
      <c r="C85" s="34" t="s">
        <v>51</v>
      </c>
      <c r="E85" s="6"/>
      <c r="F85" s="44"/>
      <c r="G85" s="28"/>
      <c r="J85" s="66"/>
      <c r="K85" s="6"/>
      <c r="L85" s="28"/>
      <c r="M85" s="32"/>
      <c r="N85" s="33"/>
      <c r="O85" s="6"/>
      <c r="P85" s="28"/>
      <c r="Q85" s="97"/>
      <c r="R85" s="97"/>
      <c r="S85" s="97"/>
      <c r="T85" s="6"/>
      <c r="U85" s="97"/>
      <c r="V85" s="97"/>
      <c r="W85" s="6"/>
    </row>
    <row r="86" spans="1:23" x14ac:dyDescent="0.2">
      <c r="A86" s="6" t="s">
        <v>328</v>
      </c>
      <c r="B86" s="8">
        <v>310.2</v>
      </c>
      <c r="C86" s="35" t="s">
        <v>23</v>
      </c>
      <c r="D86" s="26">
        <v>246337.54</v>
      </c>
      <c r="E86" s="6"/>
      <c r="F86" s="37">
        <v>52231</v>
      </c>
      <c r="G86" s="26"/>
      <c r="H86" s="37" t="s">
        <v>24</v>
      </c>
      <c r="J86" s="38">
        <v>0</v>
      </c>
      <c r="K86" s="6"/>
      <c r="L86" s="26">
        <v>3972</v>
      </c>
      <c r="M86" s="32"/>
      <c r="N86" s="39">
        <v>1.61</v>
      </c>
      <c r="O86" s="6"/>
      <c r="P86" s="28"/>
      <c r="Q86" s="144">
        <v>0</v>
      </c>
      <c r="R86" s="144">
        <v>0</v>
      </c>
      <c r="S86" s="144">
        <f t="shared" ref="S86:S93" si="9">SUM(Q86:R86)</f>
        <v>0</v>
      </c>
      <c r="T86" s="6"/>
      <c r="U86" s="97" t="s">
        <v>320</v>
      </c>
      <c r="V86" s="118">
        <v>0</v>
      </c>
      <c r="W86" s="6"/>
    </row>
    <row r="87" spans="1:23" x14ac:dyDescent="0.2">
      <c r="A87" s="6" t="s">
        <v>328</v>
      </c>
      <c r="B87" s="8">
        <v>311</v>
      </c>
      <c r="C87" s="35" t="s">
        <v>25</v>
      </c>
      <c r="D87" s="26">
        <v>205687039.72</v>
      </c>
      <c r="E87" s="6"/>
      <c r="F87" s="37">
        <v>52231</v>
      </c>
      <c r="G87" s="26"/>
      <c r="H87" s="37" t="s">
        <v>26</v>
      </c>
      <c r="J87" s="38">
        <v>-7</v>
      </c>
      <c r="K87" s="6"/>
      <c r="L87" s="26">
        <v>3961970</v>
      </c>
      <c r="M87" s="32"/>
      <c r="N87" s="39">
        <v>1.93</v>
      </c>
      <c r="O87" s="6"/>
      <c r="P87" s="28"/>
      <c r="Q87" s="144">
        <v>0</v>
      </c>
      <c r="R87" s="144">
        <v>0</v>
      </c>
      <c r="S87" s="144">
        <f t="shared" si="9"/>
        <v>0</v>
      </c>
      <c r="T87" s="6"/>
      <c r="U87" s="97" t="s">
        <v>320</v>
      </c>
      <c r="V87" s="118">
        <v>0</v>
      </c>
      <c r="W87" s="6"/>
    </row>
    <row r="88" spans="1:23" x14ac:dyDescent="0.2">
      <c r="A88" s="6" t="s">
        <v>328</v>
      </c>
      <c r="B88" s="8">
        <v>312</v>
      </c>
      <c r="C88" s="35" t="s">
        <v>27</v>
      </c>
      <c r="D88" s="26">
        <v>702626566.22000003</v>
      </c>
      <c r="E88" s="6"/>
      <c r="F88" s="37">
        <v>52231</v>
      </c>
      <c r="G88" s="26"/>
      <c r="H88" s="37" t="s">
        <v>28</v>
      </c>
      <c r="J88" s="38">
        <v>-6</v>
      </c>
      <c r="K88" s="6"/>
      <c r="L88" s="26">
        <v>19619877</v>
      </c>
      <c r="M88" s="32"/>
      <c r="N88" s="39">
        <v>2.79</v>
      </c>
      <c r="O88" s="6"/>
      <c r="P88" s="28"/>
      <c r="Q88" s="144">
        <v>0</v>
      </c>
      <c r="R88" s="144">
        <v>0</v>
      </c>
      <c r="S88" s="144">
        <f t="shared" si="9"/>
        <v>0</v>
      </c>
      <c r="T88" s="6"/>
      <c r="U88" s="97" t="s">
        <v>320</v>
      </c>
      <c r="V88" s="118">
        <v>0</v>
      </c>
      <c r="W88" s="6"/>
    </row>
    <row r="89" spans="1:23" x14ac:dyDescent="0.2">
      <c r="A89" s="6" t="s">
        <v>328</v>
      </c>
      <c r="B89" s="8">
        <v>314</v>
      </c>
      <c r="C89" s="35" t="s">
        <v>29</v>
      </c>
      <c r="D89" s="26">
        <v>222126262</v>
      </c>
      <c r="E89" s="6"/>
      <c r="F89" s="37">
        <v>52231</v>
      </c>
      <c r="G89" s="26"/>
      <c r="H89" s="37" t="s">
        <v>30</v>
      </c>
      <c r="J89" s="38">
        <v>-8</v>
      </c>
      <c r="K89" s="6"/>
      <c r="L89" s="26">
        <v>7035448</v>
      </c>
      <c r="M89" s="32"/>
      <c r="N89" s="39">
        <v>3.17</v>
      </c>
      <c r="O89" s="6"/>
      <c r="P89" s="28"/>
      <c r="Q89" s="144">
        <v>0</v>
      </c>
      <c r="R89" s="144">
        <v>0</v>
      </c>
      <c r="S89" s="144">
        <f t="shared" si="9"/>
        <v>0</v>
      </c>
      <c r="T89" s="6"/>
      <c r="U89" s="97" t="s">
        <v>320</v>
      </c>
      <c r="V89" s="118">
        <v>0</v>
      </c>
      <c r="W89" s="6"/>
    </row>
    <row r="90" spans="1:23" x14ac:dyDescent="0.2">
      <c r="A90" s="6" t="s">
        <v>328</v>
      </c>
      <c r="B90" s="8">
        <v>315</v>
      </c>
      <c r="C90" s="35" t="s">
        <v>31</v>
      </c>
      <c r="D90" s="26">
        <v>97810676.689999998</v>
      </c>
      <c r="E90" s="6"/>
      <c r="F90" s="37">
        <v>52231</v>
      </c>
      <c r="G90" s="26"/>
      <c r="H90" s="37" t="s">
        <v>32</v>
      </c>
      <c r="J90" s="38">
        <v>-6</v>
      </c>
      <c r="K90" s="6"/>
      <c r="L90" s="26">
        <v>1923169</v>
      </c>
      <c r="M90" s="32"/>
      <c r="N90" s="39">
        <v>1.97</v>
      </c>
      <c r="O90" s="6"/>
      <c r="P90" s="28"/>
      <c r="Q90" s="144">
        <v>0</v>
      </c>
      <c r="R90" s="144">
        <v>0</v>
      </c>
      <c r="S90" s="144">
        <f t="shared" si="9"/>
        <v>0</v>
      </c>
      <c r="T90" s="6"/>
      <c r="U90" s="97" t="s">
        <v>320</v>
      </c>
      <c r="V90" s="118">
        <v>0</v>
      </c>
      <c r="W90" s="6"/>
    </row>
    <row r="91" spans="1:23" x14ac:dyDescent="0.2">
      <c r="A91" s="6" t="s">
        <v>328</v>
      </c>
      <c r="B91" s="8">
        <v>316</v>
      </c>
      <c r="C91" s="35" t="s">
        <v>33</v>
      </c>
      <c r="D91" s="26">
        <v>3507125.69</v>
      </c>
      <c r="E91" s="6"/>
      <c r="F91" s="37">
        <v>52231</v>
      </c>
      <c r="G91" s="26"/>
      <c r="H91" s="37" t="s">
        <v>34</v>
      </c>
      <c r="J91" s="38">
        <v>-8</v>
      </c>
      <c r="K91" s="6"/>
      <c r="L91" s="26">
        <v>107948</v>
      </c>
      <c r="M91" s="32"/>
      <c r="N91" s="39">
        <v>3.08</v>
      </c>
      <c r="O91" s="6"/>
      <c r="P91" s="28"/>
      <c r="Q91" s="144">
        <v>0</v>
      </c>
      <c r="R91" s="144">
        <v>0</v>
      </c>
      <c r="S91" s="144">
        <f t="shared" si="9"/>
        <v>0</v>
      </c>
      <c r="T91" s="6"/>
      <c r="U91" s="97" t="s">
        <v>320</v>
      </c>
      <c r="V91" s="118">
        <v>0</v>
      </c>
      <c r="W91" s="6"/>
    </row>
    <row r="92" spans="1:23" x14ac:dyDescent="0.2">
      <c r="B92" s="8"/>
      <c r="C92" s="35" t="s">
        <v>35</v>
      </c>
      <c r="D92" s="26"/>
      <c r="E92" s="6"/>
      <c r="F92" s="37"/>
      <c r="G92" s="26"/>
      <c r="H92" s="37"/>
      <c r="J92" s="38"/>
      <c r="K92" s="6"/>
      <c r="L92" s="26">
        <v>-5927184</v>
      </c>
      <c r="M92" s="32"/>
      <c r="N92" s="39"/>
      <c r="O92" s="6"/>
      <c r="P92" s="28"/>
      <c r="Q92" s="144">
        <v>0</v>
      </c>
      <c r="R92" s="144">
        <v>0</v>
      </c>
      <c r="S92" s="144">
        <f t="shared" si="9"/>
        <v>0</v>
      </c>
      <c r="T92" s="6"/>
      <c r="U92" s="97" t="s">
        <v>320</v>
      </c>
      <c r="V92" s="118">
        <v>0</v>
      </c>
      <c r="W92" s="6"/>
    </row>
    <row r="93" spans="1:23" x14ac:dyDescent="0.2">
      <c r="B93" s="8"/>
      <c r="C93" s="70" t="s">
        <v>52</v>
      </c>
      <c r="D93" s="27">
        <f>SUM(D86:D92)</f>
        <v>1232004007.8600001</v>
      </c>
      <c r="E93" s="40"/>
      <c r="F93" s="71"/>
      <c r="G93" s="26"/>
      <c r="J93" s="66"/>
      <c r="K93" s="40"/>
      <c r="L93" s="27">
        <f>SUM(L86:L92)</f>
        <v>26725200</v>
      </c>
      <c r="M93" s="32"/>
      <c r="N93" s="33">
        <v>2.17</v>
      </c>
      <c r="O93" s="6"/>
      <c r="P93" s="28"/>
      <c r="Q93" s="146">
        <v>0</v>
      </c>
      <c r="R93" s="146">
        <v>0</v>
      </c>
      <c r="S93" s="146">
        <f t="shared" si="9"/>
        <v>0</v>
      </c>
      <c r="T93" s="6"/>
      <c r="U93" s="97"/>
      <c r="V93" s="97"/>
      <c r="W93" s="6"/>
    </row>
    <row r="94" spans="1:23" x14ac:dyDescent="0.2">
      <c r="B94" s="8"/>
      <c r="C94" s="35"/>
      <c r="E94" s="6"/>
      <c r="F94" s="44"/>
      <c r="G94" s="28"/>
      <c r="J94" s="66"/>
      <c r="K94" s="6"/>
      <c r="L94" s="28"/>
      <c r="M94" s="32"/>
      <c r="N94" s="33"/>
      <c r="O94" s="6"/>
      <c r="P94" s="28"/>
      <c r="Q94" s="97"/>
      <c r="R94" s="97"/>
      <c r="S94" s="97"/>
      <c r="T94" s="6"/>
      <c r="U94" s="97"/>
      <c r="V94" s="97"/>
      <c r="W94" s="6"/>
    </row>
    <row r="95" spans="1:23" x14ac:dyDescent="0.2">
      <c r="A95" s="6" t="s">
        <v>328</v>
      </c>
      <c r="B95" s="8"/>
      <c r="C95" s="34" t="s">
        <v>53</v>
      </c>
      <c r="E95" s="6"/>
      <c r="F95" s="44"/>
      <c r="G95" s="28"/>
      <c r="J95" s="66"/>
      <c r="K95" s="6"/>
      <c r="L95" s="28"/>
      <c r="M95" s="32"/>
      <c r="N95" s="33"/>
      <c r="O95" s="6"/>
      <c r="P95" s="28"/>
      <c r="Q95" s="97"/>
      <c r="R95" s="97"/>
      <c r="S95" s="97"/>
      <c r="T95" s="6"/>
      <c r="U95" s="97"/>
      <c r="V95" s="97"/>
      <c r="W95" s="6"/>
    </row>
    <row r="96" spans="1:23" x14ac:dyDescent="0.2">
      <c r="A96" s="6" t="s">
        <v>328</v>
      </c>
      <c r="B96" s="8">
        <v>311</v>
      </c>
      <c r="C96" s="35" t="s">
        <v>25</v>
      </c>
      <c r="D96" s="26">
        <v>115994871.79000001</v>
      </c>
      <c r="E96" s="6"/>
      <c r="F96" s="37">
        <v>50040</v>
      </c>
      <c r="G96" s="26"/>
      <c r="H96" s="37" t="s">
        <v>26</v>
      </c>
      <c r="J96" s="38">
        <v>-7</v>
      </c>
      <c r="K96" s="6"/>
      <c r="L96" s="26">
        <v>2766681</v>
      </c>
      <c r="M96" s="32"/>
      <c r="N96" s="39">
        <v>2.39</v>
      </c>
      <c r="O96" s="6"/>
      <c r="P96" s="28"/>
      <c r="Q96" s="144">
        <v>0</v>
      </c>
      <c r="R96" s="144">
        <v>0</v>
      </c>
      <c r="S96" s="144">
        <f t="shared" ref="S96:S101" si="10">SUM(Q96:R96)</f>
        <v>0</v>
      </c>
      <c r="T96" s="6"/>
      <c r="U96" s="97" t="s">
        <v>320</v>
      </c>
      <c r="V96" s="118">
        <v>0</v>
      </c>
      <c r="W96" s="6"/>
    </row>
    <row r="97" spans="1:24" x14ac:dyDescent="0.2">
      <c r="A97" s="6" t="s">
        <v>328</v>
      </c>
      <c r="B97" s="8">
        <v>312</v>
      </c>
      <c r="C97" s="35" t="s">
        <v>27</v>
      </c>
      <c r="D97" s="26">
        <v>536092514.45999998</v>
      </c>
      <c r="E97" s="6"/>
      <c r="F97" s="37">
        <v>50040</v>
      </c>
      <c r="G97" s="26"/>
      <c r="H97" s="37" t="s">
        <v>28</v>
      </c>
      <c r="J97" s="38">
        <v>-6</v>
      </c>
      <c r="K97" s="6"/>
      <c r="L97" s="26">
        <v>19525452</v>
      </c>
      <c r="M97" s="32"/>
      <c r="N97" s="39">
        <v>3.64</v>
      </c>
      <c r="O97" s="6"/>
      <c r="P97" s="28"/>
      <c r="Q97" s="144">
        <v>0</v>
      </c>
      <c r="R97" s="144">
        <v>0</v>
      </c>
      <c r="S97" s="144">
        <f t="shared" si="10"/>
        <v>0</v>
      </c>
      <c r="T97" s="6"/>
      <c r="U97" s="97" t="s">
        <v>320</v>
      </c>
      <c r="V97" s="118">
        <v>0</v>
      </c>
      <c r="W97" s="6"/>
    </row>
    <row r="98" spans="1:24" x14ac:dyDescent="0.2">
      <c r="A98" s="6" t="s">
        <v>328</v>
      </c>
      <c r="B98" s="8">
        <v>314</v>
      </c>
      <c r="C98" s="35" t="s">
        <v>29</v>
      </c>
      <c r="D98" s="26">
        <v>120883824.42</v>
      </c>
      <c r="E98" s="6"/>
      <c r="F98" s="37">
        <v>50040</v>
      </c>
      <c r="G98" s="26"/>
      <c r="H98" s="37" t="s">
        <v>30</v>
      </c>
      <c r="J98" s="38">
        <v>-7</v>
      </c>
      <c r="K98" s="6"/>
      <c r="L98" s="26">
        <v>4152261</v>
      </c>
      <c r="M98" s="32"/>
      <c r="N98" s="39">
        <v>3.43</v>
      </c>
      <c r="O98" s="6"/>
      <c r="P98" s="28"/>
      <c r="Q98" s="144">
        <v>0</v>
      </c>
      <c r="R98" s="144">
        <v>0</v>
      </c>
      <c r="S98" s="144">
        <f t="shared" si="10"/>
        <v>0</v>
      </c>
      <c r="T98" s="6"/>
      <c r="U98" s="97" t="s">
        <v>320</v>
      </c>
      <c r="V98" s="118">
        <v>0</v>
      </c>
      <c r="W98" s="6"/>
    </row>
    <row r="99" spans="1:24" x14ac:dyDescent="0.2">
      <c r="A99" s="6" t="s">
        <v>328</v>
      </c>
      <c r="B99" s="8">
        <v>315</v>
      </c>
      <c r="C99" s="35" t="s">
        <v>31</v>
      </c>
      <c r="D99" s="26">
        <v>46144673.909999996</v>
      </c>
      <c r="E99" s="6"/>
      <c r="F99" s="37">
        <v>50040</v>
      </c>
      <c r="G99" s="26"/>
      <c r="H99" s="37" t="s">
        <v>32</v>
      </c>
      <c r="J99" s="38">
        <v>-6</v>
      </c>
      <c r="K99" s="6"/>
      <c r="L99" s="26">
        <v>1283203</v>
      </c>
      <c r="M99" s="32"/>
      <c r="N99" s="39">
        <v>2.78</v>
      </c>
      <c r="O99" s="6"/>
      <c r="P99" s="28"/>
      <c r="Q99" s="144">
        <v>0</v>
      </c>
      <c r="R99" s="144">
        <v>0</v>
      </c>
      <c r="S99" s="144">
        <f t="shared" si="10"/>
        <v>0</v>
      </c>
      <c r="T99" s="6"/>
      <c r="U99" s="97" t="s">
        <v>320</v>
      </c>
      <c r="V99" s="118">
        <v>0</v>
      </c>
      <c r="W99" s="6"/>
    </row>
    <row r="100" spans="1:24" x14ac:dyDescent="0.2">
      <c r="A100" s="6" t="s">
        <v>328</v>
      </c>
      <c r="B100" s="8">
        <v>316</v>
      </c>
      <c r="C100" s="35" t="s">
        <v>33</v>
      </c>
      <c r="D100" s="26">
        <v>2628590.1800000002</v>
      </c>
      <c r="E100" s="6"/>
      <c r="F100" s="37">
        <v>50040</v>
      </c>
      <c r="G100" s="26"/>
      <c r="H100" s="37" t="s">
        <v>34</v>
      </c>
      <c r="J100" s="38">
        <v>-7</v>
      </c>
      <c r="K100" s="6"/>
      <c r="L100" s="26">
        <v>103973</v>
      </c>
      <c r="M100" s="32"/>
      <c r="N100" s="39">
        <v>3.96</v>
      </c>
      <c r="O100" s="6"/>
      <c r="P100" s="28"/>
      <c r="Q100" s="144">
        <v>0</v>
      </c>
      <c r="R100" s="144">
        <v>0</v>
      </c>
      <c r="S100" s="144">
        <f t="shared" si="10"/>
        <v>0</v>
      </c>
      <c r="T100" s="6"/>
      <c r="U100" s="97" t="s">
        <v>320</v>
      </c>
      <c r="V100" s="118">
        <v>0</v>
      </c>
      <c r="W100" s="6"/>
    </row>
    <row r="101" spans="1:24" x14ac:dyDescent="0.2">
      <c r="B101" s="8"/>
      <c r="C101" s="70" t="s">
        <v>54</v>
      </c>
      <c r="D101" s="27">
        <f>SUM(D96:D100)</f>
        <v>821744474.75999987</v>
      </c>
      <c r="E101" s="40"/>
      <c r="F101" s="71"/>
      <c r="G101" s="26"/>
      <c r="J101" s="66"/>
      <c r="K101" s="40"/>
      <c r="L101" s="27">
        <f>SUM(L96:L100)</f>
        <v>27831570</v>
      </c>
      <c r="M101" s="32"/>
      <c r="N101" s="33">
        <v>3.39</v>
      </c>
      <c r="O101" s="6"/>
      <c r="P101" s="28"/>
      <c r="Q101" s="146">
        <v>0</v>
      </c>
      <c r="R101" s="146">
        <v>0</v>
      </c>
      <c r="S101" s="146">
        <f t="shared" si="10"/>
        <v>0</v>
      </c>
      <c r="T101" s="6"/>
      <c r="U101" s="97"/>
      <c r="V101" s="97"/>
      <c r="W101" s="6"/>
    </row>
    <row r="102" spans="1:24" x14ac:dyDescent="0.2">
      <c r="B102" s="8"/>
      <c r="C102" s="35"/>
      <c r="E102" s="6"/>
      <c r="F102" s="44"/>
      <c r="G102" s="28"/>
      <c r="J102" s="66"/>
      <c r="K102" s="6"/>
      <c r="L102" s="28"/>
      <c r="M102" s="32"/>
      <c r="N102" s="33"/>
      <c r="O102" s="6"/>
      <c r="P102" s="28"/>
      <c r="Q102" s="97"/>
      <c r="R102" s="97"/>
      <c r="S102" s="97"/>
      <c r="T102" s="6"/>
      <c r="U102" s="97"/>
      <c r="V102" s="97"/>
      <c r="W102" s="6"/>
    </row>
    <row r="103" spans="1:24" x14ac:dyDescent="0.2">
      <c r="B103" s="8"/>
      <c r="C103" s="34" t="s">
        <v>55</v>
      </c>
      <c r="E103" s="6"/>
      <c r="F103" s="44"/>
      <c r="G103" s="28"/>
      <c r="J103" s="66"/>
      <c r="K103" s="6"/>
      <c r="L103" s="28"/>
      <c r="M103" s="32"/>
      <c r="N103" s="33"/>
      <c r="O103" s="6"/>
      <c r="P103" s="28"/>
      <c r="Q103" s="97"/>
      <c r="R103" s="97"/>
      <c r="S103" s="97"/>
      <c r="T103" s="6"/>
      <c r="U103" s="97"/>
      <c r="V103" s="97"/>
      <c r="W103" s="6"/>
    </row>
    <row r="104" spans="1:24" x14ac:dyDescent="0.2">
      <c r="B104" s="8">
        <v>311</v>
      </c>
      <c r="C104" s="35" t="s">
        <v>25</v>
      </c>
      <c r="D104" s="26">
        <v>5711884.8499999996</v>
      </c>
      <c r="E104" s="6"/>
      <c r="F104" s="37">
        <v>42369</v>
      </c>
      <c r="G104" s="26"/>
      <c r="H104" s="37" t="s">
        <v>26</v>
      </c>
      <c r="J104" s="38">
        <v>0</v>
      </c>
      <c r="K104" s="6"/>
      <c r="L104" s="26">
        <v>366557</v>
      </c>
      <c r="M104" s="32"/>
      <c r="N104" s="39">
        <v>6.42</v>
      </c>
      <c r="O104" s="6"/>
      <c r="P104" s="26">
        <v>101364</v>
      </c>
      <c r="Q104" s="144">
        <v>0</v>
      </c>
      <c r="R104" s="144">
        <f>+V104*P104</f>
        <v>22542.99588783161</v>
      </c>
      <c r="S104" s="144">
        <f t="shared" ref="S104:S108" si="11">SUM(Q104:R104)</f>
        <v>22542.99588783161</v>
      </c>
      <c r="T104" s="6"/>
      <c r="U104" s="97" t="s">
        <v>316</v>
      </c>
      <c r="V104" s="147">
        <v>0.22239647101368937</v>
      </c>
      <c r="W104" s="6"/>
      <c r="X104" s="116"/>
    </row>
    <row r="105" spans="1:24" x14ac:dyDescent="0.2">
      <c r="B105" s="8">
        <v>312</v>
      </c>
      <c r="C105" s="35" t="s">
        <v>27</v>
      </c>
      <c r="D105" s="26">
        <v>5717447.0800000001</v>
      </c>
      <c r="E105" s="6"/>
      <c r="F105" s="37">
        <v>42369</v>
      </c>
      <c r="G105" s="26"/>
      <c r="H105" s="37" t="s">
        <v>28</v>
      </c>
      <c r="J105" s="38">
        <v>0</v>
      </c>
      <c r="K105" s="6"/>
      <c r="L105" s="26">
        <v>372396</v>
      </c>
      <c r="M105" s="32"/>
      <c r="N105" s="39">
        <v>6.51</v>
      </c>
      <c r="O105" s="6"/>
      <c r="P105" s="26">
        <v>101800</v>
      </c>
      <c r="Q105" s="144">
        <v>0</v>
      </c>
      <c r="R105" s="144">
        <f t="shared" ref="R105:R107" si="12">+V105*P105</f>
        <v>22639.960749193579</v>
      </c>
      <c r="S105" s="144">
        <f t="shared" si="11"/>
        <v>22639.960749193579</v>
      </c>
      <c r="T105" s="6"/>
      <c r="U105" s="97" t="s">
        <v>316</v>
      </c>
      <c r="V105" s="147">
        <v>0.22239647101368937</v>
      </c>
      <c r="W105" s="6"/>
    </row>
    <row r="106" spans="1:24" x14ac:dyDescent="0.2">
      <c r="B106" s="8">
        <v>314</v>
      </c>
      <c r="C106" s="35" t="s">
        <v>29</v>
      </c>
      <c r="D106" s="26">
        <v>18302388.07</v>
      </c>
      <c r="E106" s="6"/>
      <c r="F106" s="37">
        <v>42369</v>
      </c>
      <c r="G106" s="26"/>
      <c r="H106" s="37" t="s">
        <v>30</v>
      </c>
      <c r="J106" s="38">
        <v>0</v>
      </c>
      <c r="K106" s="6"/>
      <c r="L106" s="26">
        <v>1214959</v>
      </c>
      <c r="M106" s="32"/>
      <c r="N106" s="39">
        <v>6.64</v>
      </c>
      <c r="O106" s="6"/>
      <c r="P106" s="26">
        <v>343629</v>
      </c>
      <c r="Q106" s="144">
        <v>0</v>
      </c>
      <c r="R106" s="144">
        <f t="shared" si="12"/>
        <v>76421.876937963068</v>
      </c>
      <c r="S106" s="144">
        <f t="shared" si="11"/>
        <v>76421.876937963068</v>
      </c>
      <c r="T106" s="6"/>
      <c r="U106" s="97" t="s">
        <v>316</v>
      </c>
      <c r="V106" s="147">
        <v>0.22239647101368937</v>
      </c>
      <c r="W106" s="6"/>
    </row>
    <row r="107" spans="1:24" x14ac:dyDescent="0.2">
      <c r="B107" s="8">
        <v>315</v>
      </c>
      <c r="C107" s="35" t="s">
        <v>31</v>
      </c>
      <c r="D107" s="26">
        <v>4287195.1900000004</v>
      </c>
      <c r="E107" s="6"/>
      <c r="F107" s="37">
        <v>42369</v>
      </c>
      <c r="G107" s="26"/>
      <c r="H107" s="37" t="s">
        <v>32</v>
      </c>
      <c r="J107" s="38">
        <v>0</v>
      </c>
      <c r="K107" s="6"/>
      <c r="L107" s="26">
        <v>277846</v>
      </c>
      <c r="M107" s="32"/>
      <c r="N107" s="39">
        <v>6.48</v>
      </c>
      <c r="O107" s="6"/>
      <c r="P107" s="26">
        <v>76303</v>
      </c>
      <c r="Q107" s="144">
        <v>0</v>
      </c>
      <c r="R107" s="144">
        <f t="shared" si="12"/>
        <v>16969.517927757541</v>
      </c>
      <c r="S107" s="144">
        <f t="shared" si="11"/>
        <v>16969.517927757541</v>
      </c>
      <c r="T107" s="6"/>
      <c r="U107" s="97" t="s">
        <v>316</v>
      </c>
      <c r="V107" s="147">
        <v>0.22239647101368937</v>
      </c>
      <c r="W107" s="6"/>
    </row>
    <row r="108" spans="1:24" x14ac:dyDescent="0.2">
      <c r="B108" s="8"/>
      <c r="C108" s="70" t="s">
        <v>56</v>
      </c>
      <c r="D108" s="27">
        <f>SUM(D104:D107)</f>
        <v>34018915.189999998</v>
      </c>
      <c r="E108" s="40"/>
      <c r="F108" s="71"/>
      <c r="G108" s="26"/>
      <c r="J108" s="66"/>
      <c r="K108" s="40"/>
      <c r="L108" s="27">
        <f>SUM(L104:L107)</f>
        <v>2231758</v>
      </c>
      <c r="M108" s="32"/>
      <c r="N108" s="33">
        <v>6.56</v>
      </c>
      <c r="O108" s="6"/>
      <c r="P108" s="27">
        <f>SUM(P104:P107)</f>
        <v>623096</v>
      </c>
      <c r="Q108" s="146">
        <v>0</v>
      </c>
      <c r="R108" s="146">
        <f>SUM(R104:R107)</f>
        <v>138574.35150274579</v>
      </c>
      <c r="S108" s="146">
        <f t="shared" si="11"/>
        <v>138574.35150274579</v>
      </c>
      <c r="T108" s="6"/>
      <c r="U108" s="97"/>
      <c r="V108" s="97"/>
      <c r="W108" s="6"/>
    </row>
    <row r="109" spans="1:24" x14ac:dyDescent="0.2">
      <c r="B109" s="8"/>
      <c r="C109" s="35"/>
      <c r="E109" s="6"/>
      <c r="F109" s="44"/>
      <c r="G109" s="28"/>
      <c r="J109" s="66"/>
      <c r="K109" s="6"/>
      <c r="L109" s="28"/>
      <c r="M109" s="32"/>
      <c r="N109" s="33"/>
      <c r="O109" s="6"/>
      <c r="P109" s="28"/>
      <c r="Q109" s="97"/>
      <c r="R109" s="97"/>
      <c r="S109" s="97"/>
      <c r="T109" s="6"/>
      <c r="U109" s="97"/>
      <c r="V109" s="97"/>
      <c r="W109" s="6"/>
    </row>
    <row r="110" spans="1:24" x14ac:dyDescent="0.2">
      <c r="B110" s="8"/>
      <c r="C110" s="34" t="s">
        <v>57</v>
      </c>
      <c r="E110" s="6"/>
      <c r="F110" s="44"/>
      <c r="G110" s="28"/>
      <c r="J110" s="66"/>
      <c r="K110" s="6"/>
      <c r="L110" s="28"/>
      <c r="M110" s="32"/>
      <c r="N110" s="33"/>
      <c r="O110" s="6"/>
      <c r="P110" s="28"/>
      <c r="Q110" s="97"/>
      <c r="R110" s="97"/>
      <c r="S110" s="97"/>
      <c r="T110" s="6"/>
      <c r="U110" s="97"/>
      <c r="V110" s="97"/>
      <c r="W110" s="6"/>
    </row>
    <row r="111" spans="1:24" x14ac:dyDescent="0.2">
      <c r="B111" s="8">
        <v>310.2</v>
      </c>
      <c r="C111" s="35" t="s">
        <v>23</v>
      </c>
      <c r="D111" s="26">
        <v>281111.09999999998</v>
      </c>
      <c r="E111" s="6"/>
      <c r="F111" s="37">
        <v>50405</v>
      </c>
      <c r="G111" s="26"/>
      <c r="H111" s="37" t="s">
        <v>24</v>
      </c>
      <c r="J111" s="38">
        <v>0</v>
      </c>
      <c r="K111" s="6"/>
      <c r="L111" s="26">
        <v>3828</v>
      </c>
      <c r="M111" s="32"/>
      <c r="N111" s="39">
        <v>1.36</v>
      </c>
      <c r="O111" s="6"/>
      <c r="P111" s="26">
        <v>-186</v>
      </c>
      <c r="Q111" s="144">
        <v>0</v>
      </c>
      <c r="R111" s="148">
        <f>+V111*P111</f>
        <v>-39.766911139876903</v>
      </c>
      <c r="S111" s="144">
        <f t="shared" ref="S111:S117" si="13">SUM(Q111:R111)</f>
        <v>-39.766911139876903</v>
      </c>
      <c r="T111" s="6"/>
      <c r="U111" s="97" t="s">
        <v>317</v>
      </c>
      <c r="V111" s="147">
        <v>0.21380059752621991</v>
      </c>
      <c r="W111" s="6"/>
    </row>
    <row r="112" spans="1:24" x14ac:dyDescent="0.2">
      <c r="B112" s="8">
        <v>311</v>
      </c>
      <c r="C112" s="35" t="s">
        <v>25</v>
      </c>
      <c r="D112" s="26">
        <v>139335557.25</v>
      </c>
      <c r="E112" s="6"/>
      <c r="F112" s="37">
        <v>50405</v>
      </c>
      <c r="G112" s="26"/>
      <c r="H112" s="37" t="s">
        <v>26</v>
      </c>
      <c r="J112" s="38">
        <v>-8</v>
      </c>
      <c r="K112" s="6"/>
      <c r="L112" s="26">
        <v>2607794</v>
      </c>
      <c r="M112" s="32"/>
      <c r="N112" s="39">
        <v>1.87</v>
      </c>
      <c r="O112" s="6"/>
      <c r="P112" s="26">
        <v>-90379</v>
      </c>
      <c r="Q112" s="144">
        <v>0</v>
      </c>
      <c r="R112" s="144">
        <f t="shared" ref="R112:R116" si="14">+V112*P112</f>
        <v>-19323.084203822229</v>
      </c>
      <c r="S112" s="144">
        <f t="shared" si="13"/>
        <v>-19323.084203822229</v>
      </c>
      <c r="T112" s="6"/>
      <c r="U112" s="97" t="s">
        <v>317</v>
      </c>
      <c r="V112" s="147">
        <v>0.21380059752621991</v>
      </c>
      <c r="W112" s="6"/>
    </row>
    <row r="113" spans="1:23" x14ac:dyDescent="0.2">
      <c r="B113" s="8">
        <v>312</v>
      </c>
      <c r="C113" s="35" t="s">
        <v>27</v>
      </c>
      <c r="D113" s="26">
        <v>695882280.73000002</v>
      </c>
      <c r="E113" s="6"/>
      <c r="F113" s="37">
        <v>50405</v>
      </c>
      <c r="G113" s="26"/>
      <c r="H113" s="37" t="s">
        <v>28</v>
      </c>
      <c r="J113" s="38">
        <v>-7</v>
      </c>
      <c r="K113" s="6"/>
      <c r="L113" s="26">
        <v>19874604</v>
      </c>
      <c r="M113" s="32"/>
      <c r="N113" s="39">
        <v>2.86</v>
      </c>
      <c r="O113" s="6"/>
      <c r="P113" s="26">
        <v>-1022896</v>
      </c>
      <c r="Q113" s="144">
        <v>0</v>
      </c>
      <c r="R113" s="144">
        <f t="shared" si="14"/>
        <v>-218695.77600718025</v>
      </c>
      <c r="S113" s="144">
        <f t="shared" si="13"/>
        <v>-218695.77600718025</v>
      </c>
      <c r="T113" s="6"/>
      <c r="U113" s="97" t="s">
        <v>317</v>
      </c>
      <c r="V113" s="147">
        <v>0.21380059752621991</v>
      </c>
      <c r="W113" s="6"/>
    </row>
    <row r="114" spans="1:23" x14ac:dyDescent="0.2">
      <c r="B114" s="8">
        <v>314</v>
      </c>
      <c r="C114" s="35" t="s">
        <v>29</v>
      </c>
      <c r="D114" s="26">
        <v>212082398.66999999</v>
      </c>
      <c r="E114" s="6"/>
      <c r="F114" s="37">
        <v>50405</v>
      </c>
      <c r="G114" s="26"/>
      <c r="H114" s="37" t="s">
        <v>30</v>
      </c>
      <c r="J114" s="38">
        <v>-8</v>
      </c>
      <c r="K114" s="6"/>
      <c r="L114" s="26">
        <v>7117884</v>
      </c>
      <c r="M114" s="32"/>
      <c r="N114" s="39">
        <v>3.36</v>
      </c>
      <c r="O114" s="6"/>
      <c r="P114" s="26">
        <v>-204153</v>
      </c>
      <c r="Q114" s="144">
        <v>0</v>
      </c>
      <c r="R114" s="144">
        <f t="shared" si="14"/>
        <v>-43648.033386770374</v>
      </c>
      <c r="S114" s="144">
        <f t="shared" si="13"/>
        <v>-43648.033386770374</v>
      </c>
      <c r="T114" s="6"/>
      <c r="U114" s="97" t="s">
        <v>317</v>
      </c>
      <c r="V114" s="147">
        <v>0.21380059752621991</v>
      </c>
      <c r="W114" s="6"/>
    </row>
    <row r="115" spans="1:23" x14ac:dyDescent="0.2">
      <c r="B115" s="8">
        <v>315</v>
      </c>
      <c r="C115" s="35" t="s">
        <v>31</v>
      </c>
      <c r="D115" s="26">
        <v>58392863.579999998</v>
      </c>
      <c r="E115" s="6"/>
      <c r="F115" s="37">
        <v>50405</v>
      </c>
      <c r="G115" s="26"/>
      <c r="H115" s="37" t="s">
        <v>32</v>
      </c>
      <c r="J115" s="38">
        <v>-7</v>
      </c>
      <c r="K115" s="6"/>
      <c r="L115" s="26">
        <v>1128566</v>
      </c>
      <c r="M115" s="32"/>
      <c r="N115" s="39">
        <v>1.93</v>
      </c>
      <c r="O115" s="6"/>
      <c r="P115" s="26">
        <v>-25099</v>
      </c>
      <c r="Q115" s="144">
        <v>0</v>
      </c>
      <c r="R115" s="144">
        <f t="shared" si="14"/>
        <v>-5366.1811973105932</v>
      </c>
      <c r="S115" s="144">
        <f t="shared" si="13"/>
        <v>-5366.1811973105932</v>
      </c>
      <c r="T115" s="6"/>
      <c r="U115" s="97" t="s">
        <v>317</v>
      </c>
      <c r="V115" s="147">
        <v>0.21380059752621991</v>
      </c>
      <c r="W115" s="6"/>
    </row>
    <row r="116" spans="1:23" x14ac:dyDescent="0.2">
      <c r="B116" s="8">
        <v>316</v>
      </c>
      <c r="C116" s="35" t="s">
        <v>33</v>
      </c>
      <c r="D116" s="26">
        <v>3580470.8</v>
      </c>
      <c r="E116" s="6"/>
      <c r="F116" s="37">
        <v>50405</v>
      </c>
      <c r="G116" s="26"/>
      <c r="H116" s="37" t="s">
        <v>34</v>
      </c>
      <c r="J116" s="38">
        <v>-8</v>
      </c>
      <c r="K116" s="6"/>
      <c r="L116" s="26">
        <v>111544</v>
      </c>
      <c r="M116" s="32"/>
      <c r="N116" s="39">
        <v>3.12</v>
      </c>
      <c r="O116" s="6"/>
      <c r="P116" s="26">
        <v>-1573</v>
      </c>
      <c r="Q116" s="144">
        <v>0</v>
      </c>
      <c r="R116" s="144">
        <f t="shared" si="14"/>
        <v>-336.3083399087439</v>
      </c>
      <c r="S116" s="144">
        <f t="shared" si="13"/>
        <v>-336.3083399087439</v>
      </c>
      <c r="T116" s="6"/>
      <c r="U116" s="97" t="s">
        <v>317</v>
      </c>
      <c r="V116" s="147">
        <v>0.21380059752621991</v>
      </c>
      <c r="W116" s="6"/>
    </row>
    <row r="117" spans="1:23" x14ac:dyDescent="0.2">
      <c r="B117" s="8"/>
      <c r="C117" s="70" t="s">
        <v>58</v>
      </c>
      <c r="D117" s="27">
        <f>SUM(D111:D116)</f>
        <v>1109554682.1299999</v>
      </c>
      <c r="E117" s="40"/>
      <c r="F117" s="71"/>
      <c r="G117" s="26"/>
      <c r="J117" s="66"/>
      <c r="K117" s="40"/>
      <c r="L117" s="27">
        <f>SUM(L111:L116)</f>
        <v>30844220</v>
      </c>
      <c r="M117" s="32"/>
      <c r="N117" s="33">
        <v>2.78</v>
      </c>
      <c r="O117" s="6"/>
      <c r="P117" s="27">
        <f>SUM(P111:P116)</f>
        <v>-1344286</v>
      </c>
      <c r="Q117" s="146">
        <v>0</v>
      </c>
      <c r="R117" s="146">
        <f>SUM(R111:R116)</f>
        <v>-287409.15004613204</v>
      </c>
      <c r="S117" s="146">
        <f t="shared" si="13"/>
        <v>-287409.15004613204</v>
      </c>
      <c r="T117" s="6"/>
      <c r="U117" s="97"/>
      <c r="V117" s="97"/>
      <c r="W117" s="6"/>
    </row>
    <row r="118" spans="1:23" x14ac:dyDescent="0.2">
      <c r="B118" s="8"/>
      <c r="C118" s="35"/>
      <c r="E118" s="6"/>
      <c r="F118" s="44"/>
      <c r="G118" s="28"/>
      <c r="J118" s="66"/>
      <c r="K118" s="6"/>
      <c r="L118" s="28"/>
      <c r="M118" s="32"/>
      <c r="N118" s="33"/>
      <c r="O118" s="6"/>
      <c r="P118" s="28"/>
      <c r="Q118" s="97"/>
      <c r="R118" s="97"/>
      <c r="S118" s="97"/>
      <c r="T118" s="6"/>
      <c r="U118" s="97"/>
      <c r="V118" s="97"/>
      <c r="W118" s="6"/>
    </row>
    <row r="119" spans="1:23" x14ac:dyDescent="0.2">
      <c r="B119" s="8"/>
      <c r="C119" s="34" t="s">
        <v>59</v>
      </c>
      <c r="E119" s="6"/>
      <c r="F119" s="44"/>
      <c r="G119" s="28"/>
      <c r="J119" s="66"/>
      <c r="K119" s="6"/>
      <c r="L119" s="28"/>
      <c r="M119" s="32"/>
      <c r="N119" s="33"/>
      <c r="O119" s="6"/>
      <c r="P119" s="28"/>
      <c r="Q119" s="97"/>
      <c r="R119" s="97"/>
      <c r="S119" s="97"/>
      <c r="T119" s="6"/>
      <c r="U119" s="97"/>
      <c r="V119" s="97"/>
      <c r="W119" s="6"/>
    </row>
    <row r="120" spans="1:23" x14ac:dyDescent="0.2">
      <c r="A120" s="6" t="s">
        <v>328</v>
      </c>
      <c r="B120" s="8">
        <v>310.2</v>
      </c>
      <c r="C120" s="35" t="s">
        <v>23</v>
      </c>
      <c r="D120" s="26">
        <v>15015.87</v>
      </c>
      <c r="E120" s="6"/>
      <c r="F120" s="37">
        <v>47483</v>
      </c>
      <c r="G120" s="26"/>
      <c r="H120" s="37" t="s">
        <v>24</v>
      </c>
      <c r="J120" s="38">
        <v>0</v>
      </c>
      <c r="K120" s="6"/>
      <c r="L120" s="26">
        <v>218</v>
      </c>
      <c r="M120" s="32"/>
      <c r="N120" s="39">
        <v>1.45</v>
      </c>
      <c r="O120" s="6"/>
      <c r="P120" s="7"/>
      <c r="Q120" s="144">
        <v>0</v>
      </c>
      <c r="R120" s="144">
        <v>0</v>
      </c>
      <c r="S120" s="144">
        <f t="shared" ref="S120:S126" si="15">SUM(Q120:R120)</f>
        <v>0</v>
      </c>
      <c r="T120" s="6"/>
      <c r="U120" s="97" t="s">
        <v>320</v>
      </c>
      <c r="V120" s="118">
        <v>0</v>
      </c>
      <c r="W120" s="6"/>
    </row>
    <row r="121" spans="1:23" x14ac:dyDescent="0.2">
      <c r="A121" s="6" t="s">
        <v>328</v>
      </c>
      <c r="B121" s="8">
        <v>311</v>
      </c>
      <c r="C121" s="35" t="s">
        <v>25</v>
      </c>
      <c r="D121" s="26">
        <v>113466831.51000001</v>
      </c>
      <c r="E121" s="6"/>
      <c r="F121" s="37">
        <v>47483</v>
      </c>
      <c r="G121" s="26"/>
      <c r="H121" s="37" t="s">
        <v>26</v>
      </c>
      <c r="J121" s="38">
        <v>-5</v>
      </c>
      <c r="K121" s="6"/>
      <c r="L121" s="26">
        <v>4929732</v>
      </c>
      <c r="M121" s="32"/>
      <c r="N121" s="39">
        <v>4.34</v>
      </c>
      <c r="O121" s="6"/>
      <c r="P121" s="7"/>
      <c r="Q121" s="144">
        <v>0</v>
      </c>
      <c r="R121" s="144">
        <v>0</v>
      </c>
      <c r="S121" s="144">
        <f t="shared" si="15"/>
        <v>0</v>
      </c>
      <c r="T121" s="6"/>
      <c r="U121" s="97" t="s">
        <v>320</v>
      </c>
      <c r="V121" s="118">
        <v>0</v>
      </c>
      <c r="W121" s="6"/>
    </row>
    <row r="122" spans="1:23" x14ac:dyDescent="0.2">
      <c r="A122" s="6" t="s">
        <v>328</v>
      </c>
      <c r="B122" s="8">
        <v>312</v>
      </c>
      <c r="C122" s="35" t="s">
        <v>27</v>
      </c>
      <c r="D122" s="26">
        <v>516727023.29000002</v>
      </c>
      <c r="E122" s="6"/>
      <c r="F122" s="37">
        <v>47483</v>
      </c>
      <c r="G122" s="26"/>
      <c r="H122" s="37" t="s">
        <v>28</v>
      </c>
      <c r="J122" s="38">
        <v>-4</v>
      </c>
      <c r="K122" s="6"/>
      <c r="L122" s="26">
        <v>24835413</v>
      </c>
      <c r="M122" s="32"/>
      <c r="N122" s="39">
        <v>4.8099999999999996</v>
      </c>
      <c r="O122" s="6"/>
      <c r="P122" s="7"/>
      <c r="Q122" s="144">
        <v>0</v>
      </c>
      <c r="R122" s="144">
        <v>0</v>
      </c>
      <c r="S122" s="144">
        <f t="shared" si="15"/>
        <v>0</v>
      </c>
      <c r="T122" s="6"/>
      <c r="U122" s="97" t="s">
        <v>320</v>
      </c>
      <c r="V122" s="118">
        <v>0</v>
      </c>
      <c r="W122" s="6"/>
    </row>
    <row r="123" spans="1:23" x14ac:dyDescent="0.2">
      <c r="A123" s="6" t="s">
        <v>328</v>
      </c>
      <c r="B123" s="8">
        <v>314</v>
      </c>
      <c r="C123" s="35" t="s">
        <v>29</v>
      </c>
      <c r="D123" s="26">
        <v>77841079.959999993</v>
      </c>
      <c r="E123" s="6"/>
      <c r="F123" s="37">
        <v>47483</v>
      </c>
      <c r="G123" s="26"/>
      <c r="H123" s="37" t="s">
        <v>30</v>
      </c>
      <c r="J123" s="38">
        <v>-6</v>
      </c>
      <c r="K123" s="6"/>
      <c r="L123" s="26">
        <v>3245598</v>
      </c>
      <c r="M123" s="32"/>
      <c r="N123" s="39">
        <v>4.17</v>
      </c>
      <c r="O123" s="6"/>
      <c r="P123" s="7"/>
      <c r="Q123" s="144">
        <v>0</v>
      </c>
      <c r="R123" s="144">
        <v>0</v>
      </c>
      <c r="S123" s="144">
        <f t="shared" si="15"/>
        <v>0</v>
      </c>
      <c r="T123" s="6"/>
      <c r="U123" s="97" t="s">
        <v>320</v>
      </c>
      <c r="V123" s="118">
        <v>0</v>
      </c>
      <c r="W123" s="6"/>
    </row>
    <row r="124" spans="1:23" x14ac:dyDescent="0.2">
      <c r="A124" s="6" t="s">
        <v>328</v>
      </c>
      <c r="B124" s="8">
        <v>315</v>
      </c>
      <c r="C124" s="35" t="s">
        <v>31</v>
      </c>
      <c r="D124" s="26">
        <v>61140202.310000002</v>
      </c>
      <c r="E124" s="6"/>
      <c r="F124" s="37">
        <v>47483</v>
      </c>
      <c r="G124" s="26"/>
      <c r="H124" s="37" t="s">
        <v>32</v>
      </c>
      <c r="J124" s="38">
        <v>-4</v>
      </c>
      <c r="K124" s="6"/>
      <c r="L124" s="26">
        <v>3135107</v>
      </c>
      <c r="M124" s="32"/>
      <c r="N124" s="39">
        <v>5.13</v>
      </c>
      <c r="O124" s="6"/>
      <c r="P124" s="7"/>
      <c r="Q124" s="144">
        <v>0</v>
      </c>
      <c r="R124" s="144">
        <v>0</v>
      </c>
      <c r="S124" s="144">
        <f t="shared" si="15"/>
        <v>0</v>
      </c>
      <c r="T124" s="6"/>
      <c r="U124" s="97" t="s">
        <v>320</v>
      </c>
      <c r="V124" s="118">
        <v>0</v>
      </c>
      <c r="W124" s="6"/>
    </row>
    <row r="125" spans="1:23" x14ac:dyDescent="0.2">
      <c r="A125" s="6" t="s">
        <v>328</v>
      </c>
      <c r="B125" s="8">
        <v>316</v>
      </c>
      <c r="C125" s="35" t="s">
        <v>33</v>
      </c>
      <c r="D125" s="26">
        <v>1941066.52</v>
      </c>
      <c r="E125" s="6"/>
      <c r="F125" s="37">
        <v>47483</v>
      </c>
      <c r="G125" s="26"/>
      <c r="H125" s="37" t="s">
        <v>34</v>
      </c>
      <c r="J125" s="38">
        <v>-6</v>
      </c>
      <c r="K125" s="6"/>
      <c r="L125" s="26">
        <v>99920</v>
      </c>
      <c r="M125" s="32"/>
      <c r="N125" s="39">
        <v>5.15</v>
      </c>
      <c r="O125" s="6"/>
      <c r="P125" s="7"/>
      <c r="Q125" s="144">
        <v>0</v>
      </c>
      <c r="R125" s="144">
        <v>0</v>
      </c>
      <c r="S125" s="144">
        <f t="shared" si="15"/>
        <v>0</v>
      </c>
      <c r="T125" s="6"/>
      <c r="U125" s="97" t="s">
        <v>320</v>
      </c>
      <c r="V125" s="118">
        <v>0</v>
      </c>
      <c r="W125" s="6"/>
    </row>
    <row r="126" spans="1:23" x14ac:dyDescent="0.2">
      <c r="B126" s="8"/>
      <c r="C126" s="70" t="s">
        <v>60</v>
      </c>
      <c r="D126" s="27">
        <f>SUM(D120:D125)</f>
        <v>771131219.46000004</v>
      </c>
      <c r="E126" s="40"/>
      <c r="F126" s="71"/>
      <c r="G126" s="26"/>
      <c r="J126" s="66"/>
      <c r="K126" s="40"/>
      <c r="L126" s="27">
        <f>SUM(L120:L125)</f>
        <v>36245988</v>
      </c>
      <c r="M126" s="32"/>
      <c r="N126" s="33">
        <v>4.7</v>
      </c>
      <c r="O126" s="6"/>
      <c r="P126" s="7"/>
      <c r="Q126" s="146">
        <v>0</v>
      </c>
      <c r="R126" s="146">
        <v>0</v>
      </c>
      <c r="S126" s="146">
        <f t="shared" si="15"/>
        <v>0</v>
      </c>
      <c r="T126" s="6"/>
      <c r="U126" s="97"/>
      <c r="V126" s="97"/>
      <c r="W126" s="6"/>
    </row>
    <row r="127" spans="1:23" x14ac:dyDescent="0.2">
      <c r="B127" s="8"/>
      <c r="C127" s="6"/>
      <c r="D127" s="26"/>
      <c r="E127" s="6"/>
      <c r="F127" s="71"/>
      <c r="G127" s="26"/>
      <c r="J127" s="66"/>
      <c r="K127" s="6"/>
      <c r="L127" s="26"/>
      <c r="M127" s="32"/>
      <c r="N127" s="33"/>
      <c r="O127" s="6"/>
      <c r="P127" s="7"/>
      <c r="Q127" s="97"/>
      <c r="R127" s="97"/>
      <c r="S127" s="97"/>
      <c r="T127" s="6"/>
      <c r="U127" s="97"/>
      <c r="V127" s="97"/>
      <c r="W127" s="6"/>
    </row>
    <row r="128" spans="1:23" x14ac:dyDescent="0.2">
      <c r="B128" s="8"/>
      <c r="C128" s="34" t="s">
        <v>61</v>
      </c>
      <c r="D128" s="26"/>
      <c r="E128" s="6"/>
      <c r="F128" s="71"/>
      <c r="G128" s="26"/>
      <c r="J128" s="66"/>
      <c r="K128" s="6"/>
      <c r="L128" s="26"/>
      <c r="M128" s="32"/>
      <c r="N128" s="33"/>
      <c r="O128" s="6"/>
      <c r="P128" s="7"/>
      <c r="Q128" s="97"/>
      <c r="R128" s="97"/>
      <c r="S128" s="97"/>
      <c r="T128" s="6"/>
      <c r="U128" s="97"/>
      <c r="V128" s="97"/>
      <c r="W128" s="6"/>
    </row>
    <row r="129" spans="1:23" x14ac:dyDescent="0.2">
      <c r="A129" s="6" t="s">
        <v>328</v>
      </c>
      <c r="B129" s="8">
        <v>310.2</v>
      </c>
      <c r="C129" s="35" t="s">
        <v>23</v>
      </c>
      <c r="D129" s="26">
        <v>164796.79999999999</v>
      </c>
      <c r="E129" s="6"/>
      <c r="F129" s="37">
        <v>51135</v>
      </c>
      <c r="G129" s="26"/>
      <c r="H129" s="37" t="s">
        <v>24</v>
      </c>
      <c r="J129" s="38">
        <v>0</v>
      </c>
      <c r="K129" s="6"/>
      <c r="L129" s="26">
        <v>2726</v>
      </c>
      <c r="M129" s="32"/>
      <c r="N129" s="39">
        <v>1.65</v>
      </c>
      <c r="O129" s="6"/>
      <c r="P129" s="7"/>
      <c r="Q129" s="144">
        <v>0</v>
      </c>
      <c r="R129" s="144">
        <v>0</v>
      </c>
      <c r="S129" s="144">
        <f t="shared" ref="S129:S135" si="16">SUM(Q129:R129)</f>
        <v>0</v>
      </c>
      <c r="T129" s="6"/>
      <c r="U129" s="97" t="s">
        <v>320</v>
      </c>
      <c r="V129" s="118">
        <v>0</v>
      </c>
      <c r="W129" s="6"/>
    </row>
    <row r="130" spans="1:23" x14ac:dyDescent="0.2">
      <c r="A130" s="6" t="s">
        <v>328</v>
      </c>
      <c r="B130" s="8">
        <v>311</v>
      </c>
      <c r="C130" s="35" t="s">
        <v>25</v>
      </c>
      <c r="D130" s="26">
        <v>50999493.549999997</v>
      </c>
      <c r="E130" s="6"/>
      <c r="F130" s="37">
        <v>51135</v>
      </c>
      <c r="G130" s="26"/>
      <c r="H130" s="37" t="s">
        <v>26</v>
      </c>
      <c r="J130" s="38">
        <v>-5</v>
      </c>
      <c r="K130" s="6"/>
      <c r="L130" s="26">
        <v>1022798</v>
      </c>
      <c r="M130" s="32"/>
      <c r="N130" s="39">
        <v>2.0099999999999998</v>
      </c>
      <c r="O130" s="6"/>
      <c r="P130" s="7"/>
      <c r="Q130" s="144">
        <v>0</v>
      </c>
      <c r="R130" s="144">
        <v>0</v>
      </c>
      <c r="S130" s="144">
        <f t="shared" si="16"/>
        <v>0</v>
      </c>
      <c r="T130" s="6"/>
      <c r="U130" s="97" t="s">
        <v>320</v>
      </c>
      <c r="V130" s="118">
        <v>0</v>
      </c>
      <c r="W130" s="6"/>
    </row>
    <row r="131" spans="1:23" x14ac:dyDescent="0.2">
      <c r="A131" s="6" t="s">
        <v>328</v>
      </c>
      <c r="B131" s="8">
        <v>312</v>
      </c>
      <c r="C131" s="35" t="s">
        <v>27</v>
      </c>
      <c r="D131" s="26">
        <v>303169721.64999998</v>
      </c>
      <c r="E131" s="6"/>
      <c r="F131" s="37">
        <v>51135</v>
      </c>
      <c r="G131" s="26"/>
      <c r="H131" s="37" t="s">
        <v>28</v>
      </c>
      <c r="J131" s="38">
        <v>-4</v>
      </c>
      <c r="K131" s="6"/>
      <c r="L131" s="26">
        <v>9376339</v>
      </c>
      <c r="M131" s="32"/>
      <c r="N131" s="39">
        <v>3.09</v>
      </c>
      <c r="O131" s="6"/>
      <c r="P131" s="7"/>
      <c r="Q131" s="144">
        <v>0</v>
      </c>
      <c r="R131" s="144">
        <v>0</v>
      </c>
      <c r="S131" s="144">
        <f t="shared" si="16"/>
        <v>0</v>
      </c>
      <c r="T131" s="6"/>
      <c r="U131" s="97" t="s">
        <v>320</v>
      </c>
      <c r="V131" s="118">
        <v>0</v>
      </c>
      <c r="W131" s="6"/>
    </row>
    <row r="132" spans="1:23" x14ac:dyDescent="0.2">
      <c r="A132" s="6" t="s">
        <v>328</v>
      </c>
      <c r="B132" s="8">
        <v>314</v>
      </c>
      <c r="C132" s="35" t="s">
        <v>29</v>
      </c>
      <c r="D132" s="26">
        <v>62805875.159999996</v>
      </c>
      <c r="E132" s="6"/>
      <c r="F132" s="37">
        <v>51135</v>
      </c>
      <c r="G132" s="26"/>
      <c r="H132" s="37" t="s">
        <v>30</v>
      </c>
      <c r="J132" s="38">
        <v>-6</v>
      </c>
      <c r="K132" s="6"/>
      <c r="L132" s="26">
        <v>1958627</v>
      </c>
      <c r="M132" s="32"/>
      <c r="N132" s="39">
        <v>3.12</v>
      </c>
      <c r="O132" s="6"/>
      <c r="P132" s="7"/>
      <c r="Q132" s="144">
        <v>0</v>
      </c>
      <c r="R132" s="144">
        <v>0</v>
      </c>
      <c r="S132" s="144">
        <f t="shared" si="16"/>
        <v>0</v>
      </c>
      <c r="T132" s="6"/>
      <c r="U132" s="97" t="s">
        <v>320</v>
      </c>
      <c r="V132" s="118">
        <v>0</v>
      </c>
      <c r="W132" s="6"/>
    </row>
    <row r="133" spans="1:23" x14ac:dyDescent="0.2">
      <c r="A133" s="6" t="s">
        <v>328</v>
      </c>
      <c r="B133" s="8">
        <v>315</v>
      </c>
      <c r="C133" s="35" t="s">
        <v>31</v>
      </c>
      <c r="D133" s="26">
        <v>27951228.600000001</v>
      </c>
      <c r="E133" s="6"/>
      <c r="F133" s="37">
        <v>51135</v>
      </c>
      <c r="G133" s="26"/>
      <c r="H133" s="37" t="s">
        <v>32</v>
      </c>
      <c r="J133" s="38">
        <v>-4</v>
      </c>
      <c r="K133" s="6"/>
      <c r="L133" s="26">
        <v>681063</v>
      </c>
      <c r="M133" s="32"/>
      <c r="N133" s="39">
        <v>2.44</v>
      </c>
      <c r="O133" s="6"/>
      <c r="P133" s="7"/>
      <c r="Q133" s="144">
        <v>0</v>
      </c>
      <c r="R133" s="144">
        <v>0</v>
      </c>
      <c r="S133" s="144">
        <f t="shared" si="16"/>
        <v>0</v>
      </c>
      <c r="T133" s="6"/>
      <c r="U133" s="97" t="s">
        <v>320</v>
      </c>
      <c r="V133" s="118">
        <v>0</v>
      </c>
      <c r="W133" s="6"/>
    </row>
    <row r="134" spans="1:23" x14ac:dyDescent="0.2">
      <c r="A134" s="6" t="s">
        <v>328</v>
      </c>
      <c r="B134" s="8">
        <v>316</v>
      </c>
      <c r="C134" s="35" t="s">
        <v>33</v>
      </c>
      <c r="D134" s="26">
        <v>1195691.48</v>
      </c>
      <c r="E134" s="6"/>
      <c r="F134" s="37">
        <v>51135</v>
      </c>
      <c r="G134" s="26"/>
      <c r="H134" s="37" t="s">
        <v>34</v>
      </c>
      <c r="J134" s="38">
        <v>-6</v>
      </c>
      <c r="K134" s="6"/>
      <c r="L134" s="26">
        <v>48714</v>
      </c>
      <c r="M134" s="32"/>
      <c r="N134" s="39">
        <v>4.07</v>
      </c>
      <c r="O134" s="6"/>
      <c r="P134" s="7"/>
      <c r="Q134" s="144">
        <v>0</v>
      </c>
      <c r="R134" s="144">
        <v>0</v>
      </c>
      <c r="S134" s="144">
        <f t="shared" si="16"/>
        <v>0</v>
      </c>
      <c r="T134" s="6"/>
      <c r="U134" s="97" t="s">
        <v>320</v>
      </c>
      <c r="V134" s="118">
        <v>0</v>
      </c>
      <c r="W134" s="6"/>
    </row>
    <row r="135" spans="1:23" x14ac:dyDescent="0.2">
      <c r="B135" s="8"/>
      <c r="C135" s="70" t="s">
        <v>62</v>
      </c>
      <c r="D135" s="29">
        <f>SUM(D129:D134)</f>
        <v>446286807.24000001</v>
      </c>
      <c r="E135" s="6"/>
      <c r="F135" s="71"/>
      <c r="G135" s="26"/>
      <c r="J135" s="66"/>
      <c r="K135" s="6"/>
      <c r="L135" s="29">
        <f>SUM(L129:L134)</f>
        <v>13090267</v>
      </c>
      <c r="M135" s="32"/>
      <c r="N135" s="33">
        <v>2.93</v>
      </c>
      <c r="O135" s="6"/>
      <c r="P135" s="7"/>
      <c r="Q135" s="149">
        <v>0</v>
      </c>
      <c r="R135" s="149">
        <v>0</v>
      </c>
      <c r="S135" s="149">
        <f t="shared" si="16"/>
        <v>0</v>
      </c>
      <c r="T135" s="6"/>
      <c r="U135" s="6"/>
      <c r="V135" s="6"/>
      <c r="W135" s="6"/>
    </row>
    <row r="136" spans="1:23" x14ac:dyDescent="0.2">
      <c r="B136" s="8"/>
      <c r="C136" s="77"/>
      <c r="D136" s="27"/>
      <c r="E136" s="40"/>
      <c r="F136" s="71"/>
      <c r="G136" s="26"/>
      <c r="J136" s="66"/>
      <c r="K136" s="40"/>
      <c r="L136" s="27"/>
      <c r="M136" s="78"/>
      <c r="N136" s="39"/>
      <c r="O136" s="6"/>
      <c r="P136" s="7"/>
      <c r="Q136" s="97"/>
      <c r="R136" s="97"/>
      <c r="S136" s="97"/>
      <c r="T136" s="6"/>
      <c r="U136" s="6"/>
      <c r="V136" s="6"/>
      <c r="W136" s="6"/>
    </row>
    <row r="137" spans="1:23" x14ac:dyDescent="0.2">
      <c r="B137" s="9"/>
      <c r="C137" s="79" t="s">
        <v>63</v>
      </c>
      <c r="D137" s="30">
        <f>+D135+D126+D117+D108+D101+D93+D83+D75+D66+D57+D49+D40+D31+D23</f>
        <v>6765539384.6700001</v>
      </c>
      <c r="E137" s="80"/>
      <c r="F137" s="30"/>
      <c r="G137" s="26"/>
      <c r="J137" s="66"/>
      <c r="K137" s="80"/>
      <c r="L137" s="30">
        <f>+L135+L126+L117+L108+L101+L93+L83+L75+L66+L57+L49+L40+L31+L23</f>
        <v>273919371.76666665</v>
      </c>
      <c r="M137" s="81"/>
      <c r="N137" s="82">
        <v>4.05</v>
      </c>
      <c r="O137" s="6"/>
      <c r="P137" s="30">
        <f>+P135+P126+P117+P108+P101+P93+P83+P75+P66+P57+P49+P40+P31+P23</f>
        <v>-2528327.2999999998</v>
      </c>
      <c r="Q137" s="150">
        <f>+Q135+Q126+Q117+Q108+Q101+Q93+Q83+Q75+Q66+Q57+Q49+Q40+Q31+Q23</f>
        <v>0</v>
      </c>
      <c r="R137" s="150">
        <f>+R135+R126+R117+R108+R101+R93+R83+R75+R66+R57+R49+R40+R31+R23</f>
        <v>-550735.75670059305</v>
      </c>
      <c r="S137" s="150">
        <f>+S135+S126+S117+S108+S101+S93+S83+S75+S66+S57+S49+S40+S31+S23</f>
        <v>-550735.75670059305</v>
      </c>
      <c r="T137" s="6"/>
      <c r="U137" s="6"/>
      <c r="V137" s="6"/>
      <c r="W137" s="6"/>
    </row>
    <row r="138" spans="1:23" x14ac:dyDescent="0.2">
      <c r="B138" s="9"/>
      <c r="C138" s="77"/>
      <c r="D138" s="26"/>
      <c r="E138" s="6"/>
      <c r="F138" s="71"/>
      <c r="G138" s="26"/>
      <c r="J138" s="66"/>
      <c r="K138" s="6"/>
      <c r="L138" s="26"/>
      <c r="M138" s="32"/>
      <c r="N138" s="33"/>
      <c r="O138" s="6"/>
      <c r="P138" s="7"/>
      <c r="Q138" s="7"/>
      <c r="R138" s="7"/>
      <c r="S138" s="7"/>
      <c r="T138" s="6"/>
      <c r="U138" s="6"/>
      <c r="V138" s="6"/>
      <c r="W138" s="6"/>
    </row>
    <row r="139" spans="1:23" x14ac:dyDescent="0.2">
      <c r="B139" s="8">
        <v>310.3</v>
      </c>
      <c r="C139" s="35" t="s">
        <v>64</v>
      </c>
      <c r="D139" s="26"/>
      <c r="E139" s="6"/>
      <c r="F139" s="71"/>
      <c r="G139" s="26"/>
      <c r="J139" s="66"/>
      <c r="K139" s="6"/>
      <c r="L139" s="26"/>
      <c r="M139" s="32"/>
      <c r="N139" s="33"/>
      <c r="O139" s="6"/>
      <c r="P139" s="7"/>
      <c r="Q139" s="7"/>
      <c r="R139" s="7"/>
      <c r="S139" s="7"/>
      <c r="T139" s="6"/>
      <c r="U139" s="6"/>
      <c r="V139" s="6"/>
      <c r="W139" s="6"/>
    </row>
    <row r="140" spans="1:23" x14ac:dyDescent="0.2">
      <c r="B140" s="8"/>
      <c r="C140" s="35" t="s">
        <v>65</v>
      </c>
      <c r="D140" s="26">
        <v>865460.63</v>
      </c>
      <c r="E140" s="6"/>
      <c r="F140" s="37"/>
      <c r="G140" s="26"/>
      <c r="H140" s="37"/>
      <c r="J140" s="38"/>
      <c r="K140" s="6"/>
      <c r="L140" s="26"/>
      <c r="M140" s="36"/>
      <c r="N140" s="36"/>
      <c r="O140" s="6"/>
      <c r="P140" s="7"/>
      <c r="Q140" s="7"/>
      <c r="R140" s="7"/>
      <c r="S140" s="7"/>
      <c r="T140" s="6"/>
      <c r="U140" s="6"/>
      <c r="V140" s="6"/>
      <c r="W140" s="6"/>
    </row>
    <row r="141" spans="1:23" x14ac:dyDescent="0.2">
      <c r="B141" s="8"/>
      <c r="C141" s="35" t="s">
        <v>66</v>
      </c>
      <c r="D141" s="26">
        <v>9700996.6099999994</v>
      </c>
      <c r="E141" s="6"/>
      <c r="F141" s="37"/>
      <c r="G141" s="26"/>
      <c r="H141" s="37"/>
      <c r="J141" s="38"/>
      <c r="K141" s="6"/>
      <c r="L141" s="26"/>
      <c r="M141" s="36"/>
      <c r="N141" s="36"/>
      <c r="O141" s="6"/>
      <c r="P141" s="7"/>
      <c r="Q141" s="7"/>
      <c r="R141" s="7"/>
      <c r="S141" s="7"/>
      <c r="T141" s="6"/>
      <c r="U141" s="6"/>
      <c r="V141" s="6"/>
      <c r="W141" s="6"/>
    </row>
    <row r="142" spans="1:23" x14ac:dyDescent="0.2">
      <c r="B142" s="8"/>
      <c r="C142" s="35" t="s">
        <v>67</v>
      </c>
      <c r="D142" s="26">
        <v>8138.01</v>
      </c>
      <c r="E142" s="6"/>
      <c r="F142" s="37"/>
      <c r="G142" s="26"/>
      <c r="H142" s="37"/>
      <c r="J142" s="38"/>
      <c r="K142" s="6"/>
      <c r="L142" s="26"/>
      <c r="M142" s="36"/>
      <c r="N142" s="36"/>
      <c r="O142" s="6"/>
      <c r="P142" s="7"/>
      <c r="Q142" s="7"/>
      <c r="R142" s="7"/>
      <c r="S142" s="7"/>
      <c r="T142" s="6"/>
      <c r="U142" s="6"/>
      <c r="V142" s="6"/>
      <c r="W142" s="6"/>
    </row>
    <row r="143" spans="1:23" x14ac:dyDescent="0.2">
      <c r="B143" s="8"/>
      <c r="C143" s="35" t="s">
        <v>68</v>
      </c>
      <c r="D143" s="26">
        <v>24271831.300000001</v>
      </c>
      <c r="E143" s="6"/>
      <c r="F143" s="37"/>
      <c r="G143" s="26"/>
      <c r="H143" s="37"/>
      <c r="J143" s="38"/>
      <c r="K143" s="6"/>
      <c r="L143" s="26"/>
      <c r="M143" s="36"/>
      <c r="N143" s="36"/>
      <c r="O143" s="6"/>
      <c r="P143" s="7"/>
      <c r="Q143" s="7"/>
      <c r="R143" s="7"/>
      <c r="S143" s="7"/>
      <c r="T143" s="6"/>
      <c r="U143" s="6"/>
      <c r="V143" s="6"/>
      <c r="W143" s="6"/>
    </row>
    <row r="144" spans="1:23" x14ac:dyDescent="0.2">
      <c r="B144" s="8"/>
      <c r="C144" s="35" t="s">
        <v>69</v>
      </c>
      <c r="D144" s="26">
        <v>1471639</v>
      </c>
      <c r="E144" s="6"/>
      <c r="F144" s="37"/>
      <c r="G144" s="26"/>
      <c r="H144" s="37"/>
      <c r="J144" s="38"/>
      <c r="K144" s="6"/>
      <c r="L144" s="26"/>
      <c r="M144" s="36"/>
      <c r="N144" s="36"/>
      <c r="O144" s="6"/>
      <c r="P144" s="7"/>
      <c r="Q144" s="7"/>
      <c r="R144" s="7"/>
      <c r="S144" s="7"/>
      <c r="T144" s="6"/>
      <c r="U144" s="6"/>
      <c r="V144" s="6"/>
      <c r="W144" s="6"/>
    </row>
    <row r="145" spans="1:23" x14ac:dyDescent="0.2">
      <c r="B145" s="8"/>
      <c r="C145" s="35" t="s">
        <v>70</v>
      </c>
      <c r="D145" s="26">
        <v>171270</v>
      </c>
      <c r="E145" s="6"/>
      <c r="F145" s="37"/>
      <c r="G145" s="26"/>
      <c r="H145" s="37"/>
      <c r="J145" s="38"/>
      <c r="K145" s="6"/>
      <c r="L145" s="26"/>
      <c r="M145" s="36"/>
      <c r="N145" s="36"/>
      <c r="O145" s="6"/>
      <c r="P145" s="7"/>
      <c r="Q145" s="7"/>
      <c r="R145" s="7"/>
      <c r="S145" s="7"/>
      <c r="T145" s="6"/>
      <c r="U145" s="6"/>
      <c r="V145" s="6"/>
      <c r="W145" s="6"/>
    </row>
    <row r="146" spans="1:23" x14ac:dyDescent="0.2">
      <c r="B146" s="8"/>
      <c r="C146" s="35" t="s">
        <v>71</v>
      </c>
      <c r="D146" s="26">
        <v>690.97</v>
      </c>
      <c r="E146" s="6"/>
      <c r="F146" s="37"/>
      <c r="G146" s="26"/>
      <c r="H146" s="37"/>
      <c r="J146" s="38"/>
      <c r="K146" s="6"/>
      <c r="L146" s="26"/>
      <c r="M146" s="36"/>
      <c r="N146" s="36"/>
      <c r="O146" s="6"/>
      <c r="P146" s="7"/>
      <c r="Q146" s="7"/>
      <c r="R146" s="7"/>
      <c r="S146" s="7"/>
      <c r="T146" s="6"/>
      <c r="U146" s="6"/>
      <c r="V146" s="6"/>
      <c r="W146" s="6"/>
    </row>
    <row r="147" spans="1:23" x14ac:dyDescent="0.2">
      <c r="B147" s="8"/>
      <c r="C147" s="35" t="s">
        <v>72</v>
      </c>
      <c r="D147" s="31">
        <v>13496.8</v>
      </c>
      <c r="E147" s="6"/>
      <c r="F147" s="37"/>
      <c r="G147" s="26"/>
      <c r="H147" s="37"/>
      <c r="J147" s="38"/>
      <c r="K147" s="6"/>
      <c r="L147" s="26"/>
      <c r="M147" s="36"/>
      <c r="N147" s="36"/>
      <c r="O147" s="6"/>
      <c r="P147" s="7"/>
      <c r="Q147" s="7"/>
      <c r="R147" s="7"/>
      <c r="S147" s="7"/>
      <c r="T147" s="6"/>
      <c r="U147" s="6"/>
      <c r="V147" s="6"/>
      <c r="W147" s="6"/>
    </row>
    <row r="148" spans="1:23" x14ac:dyDescent="0.2">
      <c r="B148" s="8"/>
      <c r="C148" s="70" t="s">
        <v>73</v>
      </c>
      <c r="D148" s="29">
        <f>SUM(D140:D147)</f>
        <v>36503523.319999993</v>
      </c>
      <c r="E148" s="6"/>
      <c r="F148" s="37"/>
      <c r="G148" s="26"/>
      <c r="H148" s="37"/>
      <c r="I148" s="37"/>
      <c r="J148" s="38"/>
      <c r="K148" s="6"/>
      <c r="L148" s="26"/>
      <c r="M148" s="36"/>
      <c r="N148" s="36"/>
      <c r="O148" s="6"/>
      <c r="P148" s="7"/>
      <c r="Q148" s="7"/>
      <c r="R148" s="7"/>
      <c r="S148" s="7"/>
      <c r="T148" s="6"/>
      <c r="U148" s="6"/>
      <c r="V148" s="6"/>
      <c r="W148" s="6"/>
    </row>
    <row r="149" spans="1:23" x14ac:dyDescent="0.2">
      <c r="B149" s="8"/>
      <c r="C149" s="35"/>
      <c r="D149" s="26"/>
      <c r="E149" s="40"/>
      <c r="F149" s="37"/>
      <c r="G149" s="26"/>
      <c r="H149" s="37"/>
      <c r="I149" s="37"/>
      <c r="J149" s="38"/>
      <c r="K149" s="40"/>
      <c r="L149" s="26"/>
      <c r="M149" s="32"/>
      <c r="N149" s="33"/>
      <c r="O149" s="6"/>
      <c r="P149" s="7"/>
      <c r="Q149" s="7"/>
      <c r="R149" s="7"/>
      <c r="S149" s="7"/>
      <c r="T149" s="6"/>
      <c r="U149" s="6"/>
      <c r="V149" s="6"/>
      <c r="W149" s="6"/>
    </row>
    <row r="150" spans="1:23" x14ac:dyDescent="0.2">
      <c r="B150" s="9"/>
      <c r="C150" s="79" t="s">
        <v>74</v>
      </c>
      <c r="D150" s="30">
        <f>+D137+D148</f>
        <v>6802042907.9899998</v>
      </c>
      <c r="E150" s="80"/>
      <c r="F150" s="71"/>
      <c r="G150" s="26"/>
      <c r="J150" s="66"/>
      <c r="K150" s="80"/>
      <c r="L150" s="30">
        <f>+L137+L148</f>
        <v>273919371.76666665</v>
      </c>
      <c r="M150" s="81"/>
      <c r="N150" s="82">
        <v>4.03</v>
      </c>
      <c r="O150" s="6"/>
      <c r="P150" s="7"/>
      <c r="Q150" s="30">
        <f t="shared" ref="Q150:S150" si="17">+Q137+Q148</f>
        <v>0</v>
      </c>
      <c r="R150" s="30">
        <f t="shared" si="17"/>
        <v>-550735.75670059305</v>
      </c>
      <c r="S150" s="30">
        <f t="shared" si="17"/>
        <v>-550735.75670059305</v>
      </c>
      <c r="T150" s="6"/>
      <c r="U150" s="6"/>
      <c r="V150" s="83"/>
      <c r="W150" s="6"/>
    </row>
    <row r="151" spans="1:23" x14ac:dyDescent="0.2">
      <c r="B151" s="9"/>
      <c r="C151" s="77"/>
      <c r="D151" s="26"/>
      <c r="E151" s="40"/>
      <c r="F151" s="71"/>
      <c r="G151" s="26"/>
      <c r="J151" s="66"/>
      <c r="K151" s="40"/>
      <c r="L151" s="26"/>
      <c r="M151" s="32"/>
      <c r="N151" s="33"/>
      <c r="O151" s="6"/>
      <c r="P151" s="7"/>
      <c r="Q151" s="7"/>
      <c r="R151" s="7"/>
      <c r="S151" s="7"/>
      <c r="T151" s="6"/>
      <c r="U151" s="6"/>
      <c r="V151" s="6"/>
      <c r="W151" s="6"/>
    </row>
    <row r="152" spans="1:23" x14ac:dyDescent="0.2">
      <c r="B152" s="8"/>
      <c r="C152" s="6"/>
      <c r="E152" s="6"/>
      <c r="F152" s="44"/>
      <c r="G152" s="28"/>
      <c r="J152" s="66"/>
      <c r="K152" s="6"/>
      <c r="L152" s="28"/>
      <c r="M152" s="32"/>
      <c r="N152" s="33"/>
      <c r="O152" s="6"/>
      <c r="P152" s="7"/>
      <c r="Q152" s="7"/>
      <c r="R152" s="7"/>
      <c r="S152" s="7"/>
      <c r="T152" s="6"/>
      <c r="U152" s="6"/>
      <c r="V152" s="6"/>
      <c r="W152" s="6"/>
    </row>
    <row r="153" spans="1:23" x14ac:dyDescent="0.2">
      <c r="B153" s="84" t="s">
        <v>75</v>
      </c>
      <c r="C153" s="85"/>
      <c r="E153" s="6"/>
      <c r="F153" s="44"/>
      <c r="G153" s="28"/>
      <c r="J153" s="66"/>
      <c r="K153" s="6"/>
      <c r="L153" s="28"/>
      <c r="M153" s="32"/>
      <c r="N153" s="33"/>
      <c r="O153" s="6"/>
      <c r="P153" s="7"/>
      <c r="Q153" s="7"/>
      <c r="R153" s="7"/>
      <c r="S153" s="7"/>
      <c r="T153" s="6"/>
      <c r="U153" s="6"/>
      <c r="V153" s="6"/>
      <c r="W153" s="6"/>
    </row>
    <row r="154" spans="1:23" x14ac:dyDescent="0.2">
      <c r="B154" s="84"/>
      <c r="C154" s="85"/>
      <c r="E154" s="6"/>
      <c r="F154" s="44"/>
      <c r="G154" s="28"/>
      <c r="J154" s="66"/>
      <c r="K154" s="6"/>
      <c r="L154" s="28"/>
      <c r="M154" s="32"/>
      <c r="N154" s="33"/>
      <c r="O154" s="6"/>
      <c r="P154" s="7"/>
      <c r="Q154" s="7"/>
      <c r="R154" s="7"/>
      <c r="S154" s="7"/>
      <c r="T154" s="6"/>
      <c r="U154" s="6"/>
      <c r="V154" s="6"/>
      <c r="W154" s="6"/>
    </row>
    <row r="155" spans="1:23" x14ac:dyDescent="0.2">
      <c r="C155" s="86" t="s">
        <v>76</v>
      </c>
      <c r="E155" s="6"/>
      <c r="F155" s="44"/>
      <c r="G155" s="28"/>
      <c r="J155" s="66"/>
      <c r="K155" s="6"/>
      <c r="L155" s="28"/>
      <c r="M155" s="32"/>
      <c r="N155" s="33"/>
      <c r="O155" s="6"/>
      <c r="P155" s="7"/>
      <c r="Q155" s="7"/>
      <c r="R155" s="7"/>
      <c r="S155" s="7"/>
      <c r="T155" s="6"/>
      <c r="U155" s="6"/>
      <c r="V155" s="6"/>
      <c r="W155" s="6"/>
    </row>
    <row r="156" spans="1:23" x14ac:dyDescent="0.2">
      <c r="A156" s="6" t="s">
        <v>328</v>
      </c>
      <c r="B156" s="3">
        <v>330.2</v>
      </c>
      <c r="C156" s="4" t="s">
        <v>23</v>
      </c>
      <c r="D156" s="26">
        <v>28699.78</v>
      </c>
      <c r="E156" s="6"/>
      <c r="F156" s="37">
        <v>46752</v>
      </c>
      <c r="G156" s="26"/>
      <c r="H156" s="37" t="s">
        <v>24</v>
      </c>
      <c r="J156" s="38">
        <v>0</v>
      </c>
      <c r="K156" s="6"/>
      <c r="L156" s="26">
        <v>801</v>
      </c>
      <c r="M156" s="32"/>
      <c r="N156" s="39">
        <v>2.79</v>
      </c>
      <c r="O156" s="6"/>
      <c r="P156" s="7"/>
      <c r="Q156" s="7"/>
      <c r="R156" s="7"/>
      <c r="S156" s="7"/>
      <c r="T156" s="6"/>
      <c r="U156" s="6"/>
      <c r="V156" s="6"/>
      <c r="W156" s="6"/>
    </row>
    <row r="157" spans="1:23" x14ac:dyDescent="0.2">
      <c r="A157" s="6" t="s">
        <v>328</v>
      </c>
      <c r="B157" s="3">
        <v>331</v>
      </c>
      <c r="C157" s="35" t="s">
        <v>25</v>
      </c>
      <c r="D157" s="26">
        <v>1173118.1399999999</v>
      </c>
      <c r="E157" s="6"/>
      <c r="F157" s="37">
        <v>46752</v>
      </c>
      <c r="G157" s="26"/>
      <c r="H157" s="37" t="s">
        <v>26</v>
      </c>
      <c r="J157" s="38">
        <v>-2</v>
      </c>
      <c r="K157" s="6"/>
      <c r="L157" s="26">
        <v>39108</v>
      </c>
      <c r="M157" s="32"/>
      <c r="N157" s="39">
        <v>3.33</v>
      </c>
      <c r="O157" s="6"/>
      <c r="P157" s="7"/>
      <c r="Q157" s="7"/>
      <c r="R157" s="7"/>
      <c r="S157" s="7"/>
      <c r="T157" s="6"/>
      <c r="U157" s="6"/>
      <c r="V157" s="6"/>
      <c r="W157" s="6"/>
    </row>
    <row r="158" spans="1:23" x14ac:dyDescent="0.2">
      <c r="A158" s="6" t="s">
        <v>328</v>
      </c>
      <c r="B158" s="3">
        <v>332</v>
      </c>
      <c r="C158" s="4" t="s">
        <v>77</v>
      </c>
      <c r="D158" s="26">
        <v>29573678.59</v>
      </c>
      <c r="E158" s="6"/>
      <c r="F158" s="37">
        <v>46752</v>
      </c>
      <c r="G158" s="26"/>
      <c r="H158" s="37" t="s">
        <v>78</v>
      </c>
      <c r="J158" s="38">
        <v>-1</v>
      </c>
      <c r="K158" s="6"/>
      <c r="L158" s="26">
        <v>1830162</v>
      </c>
      <c r="M158" s="32"/>
      <c r="N158" s="39">
        <v>6.19</v>
      </c>
      <c r="O158" s="6"/>
      <c r="P158" s="7"/>
      <c r="Q158" s="7"/>
      <c r="R158" s="7"/>
      <c r="S158" s="7"/>
      <c r="T158" s="6"/>
      <c r="U158" s="6"/>
      <c r="V158" s="6"/>
      <c r="W158" s="6"/>
    </row>
    <row r="159" spans="1:23" x14ac:dyDescent="0.2">
      <c r="A159" s="6" t="s">
        <v>328</v>
      </c>
      <c r="B159" s="3">
        <v>333</v>
      </c>
      <c r="C159" s="4" t="s">
        <v>79</v>
      </c>
      <c r="D159" s="26">
        <v>2431402.09</v>
      </c>
      <c r="E159" s="6"/>
      <c r="F159" s="37">
        <v>46752</v>
      </c>
      <c r="G159" s="26"/>
      <c r="H159" s="37" t="s">
        <v>80</v>
      </c>
      <c r="J159" s="38">
        <v>-2</v>
      </c>
      <c r="K159" s="6"/>
      <c r="L159" s="26">
        <v>78004</v>
      </c>
      <c r="M159" s="32"/>
      <c r="N159" s="39">
        <v>3.21</v>
      </c>
      <c r="O159" s="6"/>
      <c r="P159" s="7"/>
      <c r="Q159" s="7"/>
      <c r="R159" s="7"/>
      <c r="S159" s="7"/>
      <c r="T159" s="6"/>
      <c r="U159" s="6"/>
      <c r="V159" s="6"/>
      <c r="W159" s="6"/>
    </row>
    <row r="160" spans="1:23" x14ac:dyDescent="0.2">
      <c r="A160" s="6" t="s">
        <v>328</v>
      </c>
      <c r="B160" s="3">
        <v>334</v>
      </c>
      <c r="C160" s="4" t="s">
        <v>31</v>
      </c>
      <c r="D160" s="26">
        <v>1358678.42</v>
      </c>
      <c r="E160" s="6"/>
      <c r="F160" s="37">
        <v>46752</v>
      </c>
      <c r="G160" s="26"/>
      <c r="H160" s="37" t="s">
        <v>81</v>
      </c>
      <c r="J160" s="38">
        <v>-3</v>
      </c>
      <c r="K160" s="6"/>
      <c r="L160" s="26">
        <v>51201</v>
      </c>
      <c r="M160" s="32"/>
      <c r="N160" s="39">
        <v>3.77</v>
      </c>
      <c r="O160" s="6"/>
      <c r="P160" s="7"/>
      <c r="Q160" s="7"/>
      <c r="R160" s="7"/>
      <c r="S160" s="7"/>
      <c r="T160" s="6"/>
      <c r="U160" s="6"/>
      <c r="V160" s="6"/>
      <c r="W160" s="6"/>
    </row>
    <row r="161" spans="1:23" x14ac:dyDescent="0.2">
      <c r="A161" s="6" t="s">
        <v>328</v>
      </c>
      <c r="B161" s="3">
        <v>335</v>
      </c>
      <c r="C161" s="35" t="s">
        <v>33</v>
      </c>
      <c r="D161" s="26">
        <v>8518.7999999999993</v>
      </c>
      <c r="E161" s="6"/>
      <c r="F161" s="37">
        <v>46752</v>
      </c>
      <c r="G161" s="26"/>
      <c r="H161" s="37" t="s">
        <v>82</v>
      </c>
      <c r="J161" s="38">
        <v>-1</v>
      </c>
      <c r="K161" s="6"/>
      <c r="L161" s="26">
        <v>240</v>
      </c>
      <c r="M161" s="32"/>
      <c r="N161" s="39">
        <v>2.82</v>
      </c>
      <c r="O161" s="6"/>
      <c r="P161" s="7"/>
      <c r="Q161" s="7"/>
      <c r="R161" s="7"/>
      <c r="S161" s="7"/>
      <c r="T161" s="6"/>
      <c r="U161" s="6"/>
      <c r="V161" s="6"/>
      <c r="W161" s="6"/>
    </row>
    <row r="162" spans="1:23" x14ac:dyDescent="0.2">
      <c r="A162" s="6" t="s">
        <v>328</v>
      </c>
      <c r="B162" s="3">
        <v>336</v>
      </c>
      <c r="C162" s="4" t="s">
        <v>83</v>
      </c>
      <c r="D162" s="26">
        <v>732.06</v>
      </c>
      <c r="E162" s="6"/>
      <c r="F162" s="37">
        <v>46752</v>
      </c>
      <c r="G162" s="26"/>
      <c r="H162" s="37" t="s">
        <v>26</v>
      </c>
      <c r="J162" s="38">
        <v>-5</v>
      </c>
      <c r="K162" s="6"/>
      <c r="L162" s="26">
        <v>12</v>
      </c>
      <c r="M162" s="32"/>
      <c r="N162" s="39">
        <v>1.64</v>
      </c>
      <c r="O162" s="6"/>
      <c r="P162" s="7"/>
      <c r="Q162" s="7"/>
      <c r="R162" s="7"/>
      <c r="S162" s="7"/>
      <c r="T162" s="6"/>
      <c r="U162" s="6"/>
      <c r="V162" s="6"/>
      <c r="W162" s="6"/>
    </row>
    <row r="163" spans="1:23" x14ac:dyDescent="0.2">
      <c r="C163" s="70" t="s">
        <v>84</v>
      </c>
      <c r="D163" s="27">
        <f>SUM(D156:D162)</f>
        <v>34574827.879999995</v>
      </c>
      <c r="E163" s="40"/>
      <c r="F163" s="71"/>
      <c r="G163" s="26"/>
      <c r="J163" s="66"/>
      <c r="K163" s="40"/>
      <c r="L163" s="27">
        <f>SUM(L156:L162)</f>
        <v>1999528</v>
      </c>
      <c r="M163" s="32"/>
      <c r="N163" s="33">
        <v>5.78</v>
      </c>
      <c r="O163" s="6"/>
      <c r="P163" s="7"/>
      <c r="Q163" s="7"/>
      <c r="R163" s="7"/>
      <c r="S163" s="7"/>
      <c r="T163" s="6"/>
      <c r="U163" s="6"/>
      <c r="V163" s="6"/>
      <c r="W163" s="6"/>
    </row>
    <row r="164" spans="1:23" x14ac:dyDescent="0.2">
      <c r="D164" s="26"/>
      <c r="E164" s="6"/>
      <c r="F164" s="71"/>
      <c r="G164" s="26"/>
      <c r="J164" s="66"/>
      <c r="K164" s="6"/>
      <c r="L164" s="28"/>
      <c r="M164" s="32"/>
      <c r="N164" s="33"/>
      <c r="O164" s="6"/>
      <c r="P164" s="7"/>
      <c r="Q164" s="7"/>
      <c r="R164" s="7"/>
      <c r="S164" s="7"/>
      <c r="T164" s="6"/>
      <c r="U164" s="6"/>
      <c r="V164" s="6"/>
      <c r="W164" s="6"/>
    </row>
    <row r="165" spans="1:23" x14ac:dyDescent="0.2">
      <c r="C165" s="86" t="s">
        <v>85</v>
      </c>
      <c r="E165" s="6"/>
      <c r="F165" s="44"/>
      <c r="G165" s="28"/>
      <c r="J165" s="66"/>
      <c r="K165" s="6"/>
      <c r="L165" s="28"/>
      <c r="M165" s="32"/>
      <c r="N165" s="33"/>
      <c r="O165" s="6"/>
      <c r="P165" s="7"/>
      <c r="Q165" s="7"/>
      <c r="R165" s="7"/>
      <c r="S165" s="7"/>
      <c r="T165" s="6"/>
      <c r="U165" s="6"/>
      <c r="V165" s="6"/>
      <c r="W165" s="6"/>
    </row>
    <row r="166" spans="1:23" x14ac:dyDescent="0.2">
      <c r="A166" s="6" t="s">
        <v>328</v>
      </c>
      <c r="B166" s="3">
        <v>330.2</v>
      </c>
      <c r="C166" s="4" t="s">
        <v>23</v>
      </c>
      <c r="D166" s="26">
        <v>5879.43</v>
      </c>
      <c r="E166" s="6"/>
      <c r="F166" s="37">
        <v>48944</v>
      </c>
      <c r="G166" s="26"/>
      <c r="H166" s="37" t="s">
        <v>24</v>
      </c>
      <c r="J166" s="38">
        <v>0</v>
      </c>
      <c r="K166" s="6"/>
      <c r="L166" s="26">
        <v>81</v>
      </c>
      <c r="M166" s="32"/>
      <c r="N166" s="39">
        <v>1.38</v>
      </c>
      <c r="O166" s="6"/>
      <c r="P166" s="7"/>
      <c r="Q166" s="7"/>
      <c r="R166" s="7"/>
      <c r="S166" s="7"/>
      <c r="T166" s="6"/>
      <c r="U166" s="6"/>
      <c r="V166" s="6"/>
      <c r="W166" s="6"/>
    </row>
    <row r="167" spans="1:23" x14ac:dyDescent="0.2">
      <c r="A167" s="6" t="s">
        <v>328</v>
      </c>
      <c r="B167" s="3">
        <v>331</v>
      </c>
      <c r="C167" s="35" t="s">
        <v>25</v>
      </c>
      <c r="D167" s="26">
        <v>4638270.5199999996</v>
      </c>
      <c r="E167" s="6"/>
      <c r="F167" s="37">
        <v>48944</v>
      </c>
      <c r="G167" s="26"/>
      <c r="H167" s="37" t="s">
        <v>26</v>
      </c>
      <c r="J167" s="38">
        <v>-3</v>
      </c>
      <c r="K167" s="6"/>
      <c r="L167" s="26">
        <v>143190</v>
      </c>
      <c r="M167" s="32"/>
      <c r="N167" s="39">
        <v>3.09</v>
      </c>
      <c r="O167" s="6"/>
      <c r="P167" s="7"/>
      <c r="Q167" s="7"/>
      <c r="R167" s="7"/>
      <c r="S167" s="7"/>
      <c r="T167" s="6"/>
      <c r="U167" s="6"/>
      <c r="V167" s="6"/>
      <c r="W167" s="6"/>
    </row>
    <row r="168" spans="1:23" x14ac:dyDescent="0.2">
      <c r="A168" s="6" t="s">
        <v>328</v>
      </c>
      <c r="B168" s="3">
        <v>332</v>
      </c>
      <c r="C168" s="4" t="s">
        <v>77</v>
      </c>
      <c r="D168" s="26">
        <v>28903985.300000001</v>
      </c>
      <c r="E168" s="6"/>
      <c r="F168" s="37">
        <v>48944</v>
      </c>
      <c r="G168" s="26"/>
      <c r="H168" s="37" t="s">
        <v>78</v>
      </c>
      <c r="J168" s="38">
        <v>-2</v>
      </c>
      <c r="K168" s="6"/>
      <c r="L168" s="26">
        <v>956665</v>
      </c>
      <c r="M168" s="32"/>
      <c r="N168" s="39">
        <v>3.31</v>
      </c>
      <c r="O168" s="6"/>
      <c r="P168" s="7"/>
      <c r="Q168" s="7"/>
      <c r="R168" s="7"/>
      <c r="S168" s="7"/>
      <c r="T168" s="6"/>
      <c r="U168" s="6"/>
      <c r="V168" s="6"/>
      <c r="W168" s="6"/>
    </row>
    <row r="169" spans="1:23" x14ac:dyDescent="0.2">
      <c r="A169" s="6" t="s">
        <v>328</v>
      </c>
      <c r="B169" s="3">
        <v>333</v>
      </c>
      <c r="C169" s="4" t="s">
        <v>79</v>
      </c>
      <c r="D169" s="26">
        <v>10637089.119999999</v>
      </c>
      <c r="E169" s="6"/>
      <c r="F169" s="37">
        <v>48944</v>
      </c>
      <c r="G169" s="26"/>
      <c r="H169" s="37" t="s">
        <v>80</v>
      </c>
      <c r="J169" s="38">
        <v>-4</v>
      </c>
      <c r="K169" s="6"/>
      <c r="L169" s="26">
        <v>372788</v>
      </c>
      <c r="M169" s="32"/>
      <c r="N169" s="39">
        <v>3.5</v>
      </c>
      <c r="O169" s="6"/>
      <c r="P169" s="7"/>
      <c r="Q169" s="7"/>
      <c r="R169" s="7"/>
      <c r="S169" s="7"/>
      <c r="T169" s="6"/>
      <c r="U169" s="6"/>
      <c r="V169" s="6"/>
      <c r="W169" s="6"/>
    </row>
    <row r="170" spans="1:23" x14ac:dyDescent="0.2">
      <c r="A170" s="6" t="s">
        <v>328</v>
      </c>
      <c r="B170" s="3">
        <v>334</v>
      </c>
      <c r="C170" s="4" t="s">
        <v>31</v>
      </c>
      <c r="D170" s="26">
        <v>4042608.89</v>
      </c>
      <c r="E170" s="6"/>
      <c r="F170" s="37">
        <v>48944</v>
      </c>
      <c r="G170" s="26"/>
      <c r="H170" s="37" t="s">
        <v>81</v>
      </c>
      <c r="J170" s="38">
        <v>-4</v>
      </c>
      <c r="K170" s="6"/>
      <c r="L170" s="26">
        <v>153325</v>
      </c>
      <c r="M170" s="32"/>
      <c r="N170" s="39">
        <v>3.79</v>
      </c>
      <c r="O170" s="6"/>
      <c r="P170" s="7"/>
      <c r="Q170" s="7"/>
      <c r="R170" s="7"/>
      <c r="S170" s="7"/>
      <c r="T170" s="6"/>
      <c r="U170" s="6"/>
      <c r="V170" s="6"/>
      <c r="W170" s="6"/>
    </row>
    <row r="171" spans="1:23" x14ac:dyDescent="0.2">
      <c r="A171" s="6" t="s">
        <v>328</v>
      </c>
      <c r="B171" s="3">
        <v>335</v>
      </c>
      <c r="C171" s="35" t="s">
        <v>33</v>
      </c>
      <c r="D171" s="26">
        <v>80931.81</v>
      </c>
      <c r="E171" s="6"/>
      <c r="F171" s="37">
        <v>48944</v>
      </c>
      <c r="G171" s="26"/>
      <c r="H171" s="37" t="s">
        <v>82</v>
      </c>
      <c r="J171" s="38">
        <v>-1</v>
      </c>
      <c r="K171" s="6"/>
      <c r="L171" s="26">
        <v>2213</v>
      </c>
      <c r="M171" s="32"/>
      <c r="N171" s="39">
        <v>2.73</v>
      </c>
      <c r="O171" s="6"/>
      <c r="P171" s="7"/>
      <c r="Q171" s="7"/>
      <c r="R171" s="7"/>
      <c r="S171" s="7"/>
      <c r="T171" s="6"/>
      <c r="U171" s="6"/>
      <c r="V171" s="6"/>
      <c r="W171" s="6"/>
    </row>
    <row r="172" spans="1:23" x14ac:dyDescent="0.2">
      <c r="A172" s="6" t="s">
        <v>328</v>
      </c>
      <c r="B172" s="3">
        <v>336</v>
      </c>
      <c r="C172" s="4" t="s">
        <v>83</v>
      </c>
      <c r="D172" s="26">
        <v>594627.68999999994</v>
      </c>
      <c r="E172" s="6"/>
      <c r="F172" s="37">
        <v>48944</v>
      </c>
      <c r="G172" s="26"/>
      <c r="H172" s="37" t="s">
        <v>26</v>
      </c>
      <c r="J172" s="38">
        <v>-3</v>
      </c>
      <c r="K172" s="6"/>
      <c r="L172" s="26">
        <v>17478</v>
      </c>
      <c r="M172" s="32"/>
      <c r="N172" s="39">
        <v>2.94</v>
      </c>
      <c r="O172" s="6"/>
      <c r="P172" s="7"/>
      <c r="Q172" s="7"/>
      <c r="R172" s="7"/>
      <c r="S172" s="7"/>
      <c r="T172" s="6"/>
      <c r="U172" s="6"/>
      <c r="V172" s="6"/>
      <c r="W172" s="6"/>
    </row>
    <row r="173" spans="1:23" x14ac:dyDescent="0.2">
      <c r="C173" s="70" t="s">
        <v>86</v>
      </c>
      <c r="D173" s="27">
        <f>SUM(D166:D172)</f>
        <v>48903392.759999998</v>
      </c>
      <c r="E173" s="40"/>
      <c r="F173" s="71"/>
      <c r="G173" s="26"/>
      <c r="J173" s="66"/>
      <c r="K173" s="40"/>
      <c r="L173" s="27">
        <f>SUM(L166:L172)</f>
        <v>1645740</v>
      </c>
      <c r="M173" s="32"/>
      <c r="N173" s="33">
        <v>3.37</v>
      </c>
      <c r="O173" s="6"/>
      <c r="P173" s="7"/>
      <c r="Q173" s="7"/>
      <c r="R173" s="7"/>
      <c r="S173" s="7"/>
      <c r="T173" s="6"/>
      <c r="U173" s="6"/>
      <c r="V173" s="6"/>
      <c r="W173" s="6"/>
    </row>
    <row r="174" spans="1:23" x14ac:dyDescent="0.2">
      <c r="E174" s="6"/>
      <c r="F174" s="44"/>
      <c r="G174" s="28"/>
      <c r="J174" s="66"/>
      <c r="K174" s="6"/>
      <c r="L174" s="28"/>
      <c r="M174" s="32"/>
      <c r="N174" s="33"/>
      <c r="O174" s="6"/>
      <c r="P174" s="7"/>
      <c r="Q174" s="7"/>
      <c r="R174" s="7"/>
      <c r="S174" s="7"/>
      <c r="T174" s="6"/>
      <c r="U174" s="6"/>
      <c r="V174" s="6"/>
      <c r="W174" s="6"/>
    </row>
    <row r="175" spans="1:23" x14ac:dyDescent="0.2">
      <c r="C175" s="86" t="s">
        <v>87</v>
      </c>
      <c r="E175" s="6"/>
      <c r="F175" s="44"/>
      <c r="G175" s="28"/>
      <c r="J175" s="66"/>
      <c r="K175" s="6"/>
      <c r="L175" s="28"/>
      <c r="M175" s="32"/>
      <c r="N175" s="33"/>
      <c r="O175" s="6"/>
      <c r="P175" s="7"/>
      <c r="Q175" s="7"/>
      <c r="R175" s="7"/>
      <c r="S175" s="7"/>
      <c r="T175" s="6"/>
      <c r="U175" s="6"/>
      <c r="V175" s="6"/>
      <c r="W175" s="6"/>
    </row>
    <row r="176" spans="1:23" x14ac:dyDescent="0.2">
      <c r="A176" s="6" t="s">
        <v>328</v>
      </c>
      <c r="B176" s="3">
        <v>331</v>
      </c>
      <c r="C176" s="35" t="s">
        <v>25</v>
      </c>
      <c r="D176" s="26">
        <v>56572.92</v>
      </c>
      <c r="E176" s="6"/>
      <c r="F176" s="37">
        <v>42735</v>
      </c>
      <c r="G176" s="26"/>
      <c r="H176" s="37" t="s">
        <v>26</v>
      </c>
      <c r="J176" s="38">
        <v>0</v>
      </c>
      <c r="K176" s="6"/>
      <c r="L176" s="26">
        <v>1180</v>
      </c>
      <c r="M176" s="32"/>
      <c r="N176" s="39">
        <v>2.09</v>
      </c>
      <c r="O176" s="6"/>
      <c r="P176" s="7"/>
      <c r="Q176" s="7"/>
      <c r="R176" s="7"/>
      <c r="S176" s="7"/>
      <c r="T176" s="6"/>
      <c r="U176" s="6"/>
      <c r="V176" s="6"/>
      <c r="W176" s="6"/>
    </row>
    <row r="177" spans="1:23" x14ac:dyDescent="0.2">
      <c r="A177" s="6" t="s">
        <v>328</v>
      </c>
      <c r="B177" s="3">
        <v>332</v>
      </c>
      <c r="C177" s="4" t="s">
        <v>77</v>
      </c>
      <c r="D177" s="26">
        <v>530917.02</v>
      </c>
      <c r="E177" s="6"/>
      <c r="F177" s="37">
        <v>42735</v>
      </c>
      <c r="G177" s="26"/>
      <c r="H177" s="37" t="s">
        <v>78</v>
      </c>
      <c r="J177" s="38">
        <v>0</v>
      </c>
      <c r="K177" s="6"/>
      <c r="L177" s="26">
        <v>93670</v>
      </c>
      <c r="M177" s="32"/>
      <c r="N177" s="39">
        <v>17.64</v>
      </c>
      <c r="O177" s="6"/>
      <c r="P177" s="7"/>
      <c r="Q177" s="7"/>
      <c r="R177" s="7"/>
      <c r="S177" s="7"/>
      <c r="T177" s="6"/>
      <c r="U177" s="6"/>
      <c r="V177" s="6"/>
      <c r="W177" s="6"/>
    </row>
    <row r="178" spans="1:23" x14ac:dyDescent="0.2">
      <c r="A178" s="6" t="s">
        <v>328</v>
      </c>
      <c r="B178" s="3">
        <v>333</v>
      </c>
      <c r="C178" s="4" t="s">
        <v>79</v>
      </c>
      <c r="D178" s="26">
        <v>94984.56</v>
      </c>
      <c r="E178" s="6"/>
      <c r="F178" s="37">
        <v>42735</v>
      </c>
      <c r="G178" s="26"/>
      <c r="H178" s="37" t="s">
        <v>80</v>
      </c>
      <c r="J178" s="38">
        <v>-1</v>
      </c>
      <c r="K178" s="6"/>
      <c r="L178" s="26">
        <v>6454</v>
      </c>
      <c r="M178" s="32"/>
      <c r="N178" s="39">
        <v>6.79</v>
      </c>
      <c r="O178" s="6"/>
      <c r="P178" s="7"/>
      <c r="Q178" s="7"/>
      <c r="R178" s="7"/>
      <c r="S178" s="7"/>
      <c r="T178" s="6"/>
      <c r="U178" s="6"/>
      <c r="V178" s="6"/>
      <c r="W178" s="6"/>
    </row>
    <row r="179" spans="1:23" x14ac:dyDescent="0.2">
      <c r="A179" s="6" t="s">
        <v>328</v>
      </c>
      <c r="B179" s="3">
        <v>334</v>
      </c>
      <c r="C179" s="4" t="s">
        <v>31</v>
      </c>
      <c r="D179" s="26">
        <v>614724.52</v>
      </c>
      <c r="E179" s="6"/>
      <c r="F179" s="37">
        <v>42735</v>
      </c>
      <c r="G179" s="26"/>
      <c r="H179" s="37" t="s">
        <v>81</v>
      </c>
      <c r="J179" s="38">
        <v>0</v>
      </c>
      <c r="K179" s="6"/>
      <c r="L179" s="26">
        <v>21715</v>
      </c>
      <c r="M179" s="32"/>
      <c r="N179" s="39">
        <v>3.53</v>
      </c>
      <c r="O179" s="6"/>
      <c r="P179" s="7"/>
      <c r="Q179" s="7"/>
      <c r="R179" s="7"/>
      <c r="S179" s="7"/>
      <c r="T179" s="6"/>
      <c r="U179" s="6"/>
      <c r="V179" s="6"/>
      <c r="W179" s="6"/>
    </row>
    <row r="180" spans="1:23" x14ac:dyDescent="0.2">
      <c r="A180" s="6" t="s">
        <v>328</v>
      </c>
      <c r="B180" s="3">
        <v>335</v>
      </c>
      <c r="C180" s="35" t="s">
        <v>33</v>
      </c>
      <c r="D180" s="26">
        <v>15205.65</v>
      </c>
      <c r="E180" s="6"/>
      <c r="F180" s="37">
        <v>42735</v>
      </c>
      <c r="G180" s="26"/>
      <c r="H180" s="37" t="s">
        <v>82</v>
      </c>
      <c r="J180" s="38">
        <v>0</v>
      </c>
      <c r="K180" s="6"/>
      <c r="L180" s="26">
        <v>514</v>
      </c>
      <c r="M180" s="32"/>
      <c r="N180" s="39">
        <v>3.38</v>
      </c>
      <c r="O180" s="6"/>
      <c r="P180" s="7"/>
      <c r="Q180" s="7"/>
      <c r="R180" s="7"/>
      <c r="S180" s="7"/>
      <c r="T180" s="6"/>
      <c r="U180" s="6"/>
      <c r="V180" s="6"/>
      <c r="W180" s="6"/>
    </row>
    <row r="181" spans="1:23" x14ac:dyDescent="0.2">
      <c r="A181" s="6" t="s">
        <v>328</v>
      </c>
      <c r="B181" s="3">
        <v>336</v>
      </c>
      <c r="C181" s="4" t="s">
        <v>83</v>
      </c>
      <c r="D181" s="26">
        <v>172.45</v>
      </c>
      <c r="E181" s="6"/>
      <c r="F181" s="37">
        <v>42735</v>
      </c>
      <c r="G181" s="26"/>
      <c r="H181" s="37" t="s">
        <v>26</v>
      </c>
      <c r="J181" s="38">
        <v>0</v>
      </c>
      <c r="K181" s="6"/>
      <c r="L181" s="26">
        <v>0</v>
      </c>
      <c r="M181" s="32"/>
      <c r="N181" s="39">
        <v>0</v>
      </c>
      <c r="O181" s="6"/>
      <c r="P181" s="7"/>
      <c r="Q181" s="7"/>
      <c r="R181" s="7"/>
      <c r="S181" s="7"/>
      <c r="T181" s="6"/>
      <c r="U181" s="6"/>
      <c r="V181" s="6"/>
      <c r="W181" s="6"/>
    </row>
    <row r="182" spans="1:23" x14ac:dyDescent="0.2">
      <c r="C182" s="70" t="s">
        <v>88</v>
      </c>
      <c r="D182" s="27">
        <f>SUM(D175:D181)</f>
        <v>1312577.1199999999</v>
      </c>
      <c r="E182" s="40"/>
      <c r="F182" s="71"/>
      <c r="G182" s="26"/>
      <c r="J182" s="66"/>
      <c r="K182" s="40"/>
      <c r="L182" s="27">
        <f>SUM(L175:L181)</f>
        <v>123533</v>
      </c>
      <c r="M182" s="32"/>
      <c r="N182" s="33">
        <v>9.41</v>
      </c>
      <c r="O182" s="6"/>
      <c r="P182" s="7"/>
      <c r="Q182" s="7"/>
      <c r="R182" s="7"/>
      <c r="S182" s="7"/>
      <c r="T182" s="6"/>
      <c r="U182" s="6"/>
      <c r="V182" s="6"/>
      <c r="W182" s="6"/>
    </row>
    <row r="183" spans="1:23" x14ac:dyDescent="0.2">
      <c r="E183" s="6"/>
      <c r="F183" s="44"/>
      <c r="G183" s="28"/>
      <c r="J183" s="66"/>
      <c r="K183" s="6"/>
      <c r="L183" s="28"/>
      <c r="M183" s="32"/>
      <c r="N183" s="33"/>
      <c r="O183" s="6"/>
      <c r="P183" s="7"/>
      <c r="Q183" s="7"/>
      <c r="R183" s="7"/>
      <c r="S183" s="7"/>
      <c r="T183" s="6"/>
      <c r="U183" s="6"/>
      <c r="V183" s="6"/>
      <c r="W183" s="6"/>
    </row>
    <row r="184" spans="1:23" x14ac:dyDescent="0.2">
      <c r="C184" s="86" t="s">
        <v>89</v>
      </c>
      <c r="E184" s="6"/>
      <c r="F184" s="44"/>
      <c r="G184" s="28"/>
      <c r="J184" s="66"/>
      <c r="K184" s="6"/>
      <c r="L184" s="28"/>
      <c r="M184" s="32"/>
      <c r="N184" s="33"/>
      <c r="O184" s="6"/>
      <c r="P184" s="7"/>
      <c r="Q184" s="7"/>
      <c r="R184" s="7"/>
      <c r="S184" s="7"/>
      <c r="T184" s="6"/>
      <c r="U184" s="6"/>
      <c r="V184" s="6"/>
      <c r="W184" s="6"/>
    </row>
    <row r="185" spans="1:23" x14ac:dyDescent="0.2">
      <c r="A185" s="6" t="s">
        <v>328</v>
      </c>
      <c r="B185" s="3">
        <v>331</v>
      </c>
      <c r="C185" s="35" t="s">
        <v>25</v>
      </c>
      <c r="D185" s="26">
        <v>603481.94999999995</v>
      </c>
      <c r="E185" s="6"/>
      <c r="F185" s="37">
        <v>56249</v>
      </c>
      <c r="G185" s="26"/>
      <c r="H185" s="37" t="s">
        <v>26</v>
      </c>
      <c r="J185" s="38">
        <v>-5</v>
      </c>
      <c r="K185" s="6"/>
      <c r="L185" s="26">
        <v>8525</v>
      </c>
      <c r="M185" s="32"/>
      <c r="N185" s="39">
        <v>1.41</v>
      </c>
      <c r="O185" s="6"/>
      <c r="P185" s="7"/>
      <c r="Q185" s="7"/>
      <c r="R185" s="7"/>
      <c r="S185" s="7"/>
      <c r="T185" s="6"/>
      <c r="U185" s="6"/>
      <c r="V185" s="6"/>
      <c r="W185" s="6"/>
    </row>
    <row r="186" spans="1:23" x14ac:dyDescent="0.2">
      <c r="A186" s="6" t="s">
        <v>328</v>
      </c>
      <c r="B186" s="3">
        <v>332</v>
      </c>
      <c r="C186" s="4" t="s">
        <v>77</v>
      </c>
      <c r="D186" s="26">
        <v>4681574.38</v>
      </c>
      <c r="E186" s="6"/>
      <c r="F186" s="37">
        <v>56249</v>
      </c>
      <c r="G186" s="26"/>
      <c r="H186" s="37" t="s">
        <v>78</v>
      </c>
      <c r="J186" s="38">
        <v>-4</v>
      </c>
      <c r="K186" s="6"/>
      <c r="L186" s="26">
        <v>60407</v>
      </c>
      <c r="M186" s="32"/>
      <c r="N186" s="39">
        <v>1.29</v>
      </c>
      <c r="O186" s="6"/>
      <c r="P186" s="7"/>
      <c r="Q186" s="7"/>
      <c r="R186" s="7"/>
      <c r="S186" s="7"/>
      <c r="T186" s="6"/>
      <c r="U186" s="6"/>
      <c r="V186" s="6"/>
      <c r="W186" s="6"/>
    </row>
    <row r="187" spans="1:23" x14ac:dyDescent="0.2">
      <c r="A187" s="6" t="s">
        <v>328</v>
      </c>
      <c r="B187" s="3">
        <v>333</v>
      </c>
      <c r="C187" s="4" t="s">
        <v>79</v>
      </c>
      <c r="D187" s="26">
        <v>1488399.02</v>
      </c>
      <c r="E187" s="6"/>
      <c r="F187" s="37">
        <v>56249</v>
      </c>
      <c r="G187" s="26"/>
      <c r="H187" s="37" t="s">
        <v>80</v>
      </c>
      <c r="J187" s="38">
        <v>-8</v>
      </c>
      <c r="K187" s="6"/>
      <c r="L187" s="26">
        <v>21795</v>
      </c>
      <c r="M187" s="32"/>
      <c r="N187" s="39">
        <v>1.46</v>
      </c>
      <c r="O187" s="6"/>
      <c r="P187" s="7"/>
      <c r="Q187" s="7"/>
      <c r="R187" s="7"/>
      <c r="S187" s="7"/>
      <c r="T187" s="6"/>
      <c r="U187" s="6"/>
      <c r="V187" s="6"/>
      <c r="W187" s="6"/>
    </row>
    <row r="188" spans="1:23" x14ac:dyDescent="0.2">
      <c r="A188" s="6" t="s">
        <v>328</v>
      </c>
      <c r="B188" s="3">
        <v>334</v>
      </c>
      <c r="C188" s="4" t="s">
        <v>31</v>
      </c>
      <c r="D188" s="26">
        <v>295205.77</v>
      </c>
      <c r="E188" s="6"/>
      <c r="F188" s="37">
        <v>56249</v>
      </c>
      <c r="G188" s="26"/>
      <c r="H188" s="37" t="s">
        <v>81</v>
      </c>
      <c r="J188" s="38">
        <v>-8</v>
      </c>
      <c r="K188" s="6"/>
      <c r="L188" s="26">
        <v>4475</v>
      </c>
      <c r="M188" s="32"/>
      <c r="N188" s="39">
        <v>1.52</v>
      </c>
      <c r="O188" s="6"/>
      <c r="P188" s="7"/>
      <c r="Q188" s="7"/>
      <c r="R188" s="7"/>
      <c r="S188" s="7"/>
      <c r="T188" s="6"/>
      <c r="U188" s="6"/>
      <c r="V188" s="6"/>
      <c r="W188" s="6"/>
    </row>
    <row r="189" spans="1:23" x14ac:dyDescent="0.2">
      <c r="A189" s="6" t="s">
        <v>328</v>
      </c>
      <c r="B189" s="3">
        <v>336</v>
      </c>
      <c r="C189" s="4" t="s">
        <v>83</v>
      </c>
      <c r="D189" s="26">
        <v>231345.98</v>
      </c>
      <c r="E189" s="6"/>
      <c r="F189" s="37">
        <v>56249</v>
      </c>
      <c r="G189" s="26"/>
      <c r="H189" s="37" t="s">
        <v>26</v>
      </c>
      <c r="J189" s="38">
        <v>-4</v>
      </c>
      <c r="K189" s="6"/>
      <c r="L189" s="26">
        <v>4932</v>
      </c>
      <c r="M189" s="32"/>
      <c r="N189" s="39">
        <v>2.13</v>
      </c>
      <c r="O189" s="6"/>
      <c r="P189" s="7"/>
      <c r="Q189" s="7"/>
      <c r="R189" s="7"/>
      <c r="S189" s="7"/>
      <c r="T189" s="6"/>
      <c r="U189" s="6"/>
      <c r="V189" s="6"/>
      <c r="W189" s="6"/>
    </row>
    <row r="190" spans="1:23" x14ac:dyDescent="0.2">
      <c r="C190" s="70" t="s">
        <v>90</v>
      </c>
      <c r="D190" s="27">
        <f>SUM(D183:D189)</f>
        <v>7300007.0999999996</v>
      </c>
      <c r="E190" s="40"/>
      <c r="F190" s="71"/>
      <c r="G190" s="26"/>
      <c r="J190" s="66"/>
      <c r="K190" s="40"/>
      <c r="L190" s="27">
        <f>SUM(L183:L189)</f>
        <v>100134</v>
      </c>
      <c r="M190" s="32"/>
      <c r="N190" s="33">
        <v>1.37</v>
      </c>
      <c r="O190" s="6"/>
      <c r="P190" s="7"/>
      <c r="Q190" s="7"/>
      <c r="R190" s="7"/>
      <c r="S190" s="7"/>
      <c r="T190" s="6"/>
      <c r="U190" s="6"/>
      <c r="V190" s="6"/>
      <c r="W190" s="6"/>
    </row>
    <row r="191" spans="1:23" x14ac:dyDescent="0.2">
      <c r="E191" s="6"/>
      <c r="F191" s="44"/>
      <c r="G191" s="28"/>
      <c r="J191" s="66"/>
      <c r="K191" s="6"/>
      <c r="L191" s="28"/>
      <c r="M191" s="32"/>
      <c r="N191" s="33"/>
      <c r="O191" s="6"/>
      <c r="P191" s="7"/>
      <c r="Q191" s="7"/>
      <c r="R191" s="7"/>
      <c r="S191" s="7"/>
      <c r="T191" s="6"/>
      <c r="U191" s="6"/>
      <c r="V191" s="6"/>
      <c r="W191" s="6"/>
    </row>
    <row r="192" spans="1:23" x14ac:dyDescent="0.2">
      <c r="C192" s="86" t="s">
        <v>91</v>
      </c>
      <c r="E192" s="6"/>
      <c r="F192" s="44"/>
      <c r="G192" s="28"/>
      <c r="J192" s="66"/>
      <c r="K192" s="6"/>
      <c r="L192" s="28"/>
      <c r="M192" s="32"/>
      <c r="N192" s="33"/>
      <c r="O192" s="6"/>
      <c r="P192" s="7"/>
      <c r="Q192" s="7"/>
      <c r="R192" s="7"/>
      <c r="S192" s="7"/>
      <c r="T192" s="6"/>
      <c r="U192" s="6"/>
      <c r="V192" s="6"/>
      <c r="W192" s="6"/>
    </row>
    <row r="193" spans="1:23" x14ac:dyDescent="0.2">
      <c r="A193" s="6" t="s">
        <v>328</v>
      </c>
      <c r="B193" s="3">
        <v>330.2</v>
      </c>
      <c r="C193" s="4" t="s">
        <v>23</v>
      </c>
      <c r="D193" s="26"/>
      <c r="E193" s="6"/>
      <c r="F193" s="37"/>
      <c r="G193" s="26"/>
      <c r="H193" s="37" t="s">
        <v>92</v>
      </c>
      <c r="J193" s="38"/>
      <c r="K193" s="6"/>
      <c r="L193" s="26"/>
      <c r="M193" s="32"/>
      <c r="N193" s="36"/>
      <c r="O193" s="6"/>
      <c r="P193" s="7"/>
      <c r="Q193" s="7"/>
      <c r="R193" s="7"/>
      <c r="S193" s="7"/>
      <c r="T193" s="6"/>
      <c r="U193" s="6"/>
      <c r="V193" s="6"/>
      <c r="W193" s="6"/>
    </row>
    <row r="194" spans="1:23" x14ac:dyDescent="0.2">
      <c r="A194" s="6" t="s">
        <v>328</v>
      </c>
      <c r="B194" s="3">
        <v>330.4</v>
      </c>
      <c r="C194" s="4" t="s">
        <v>93</v>
      </c>
      <c r="D194" s="26"/>
      <c r="E194" s="6"/>
      <c r="F194" s="37"/>
      <c r="G194" s="26"/>
      <c r="H194" s="37" t="s">
        <v>92</v>
      </c>
      <c r="J194" s="38"/>
      <c r="K194" s="6"/>
      <c r="L194" s="26"/>
      <c r="M194" s="32"/>
      <c r="N194" s="36"/>
      <c r="O194" s="6"/>
      <c r="P194" s="7"/>
      <c r="Q194" s="7"/>
      <c r="R194" s="7"/>
      <c r="S194" s="7"/>
      <c r="T194" s="6"/>
      <c r="U194" s="6"/>
      <c r="V194" s="6"/>
      <c r="W194" s="6"/>
    </row>
    <row r="195" spans="1:23" x14ac:dyDescent="0.2">
      <c r="A195" s="6" t="s">
        <v>328</v>
      </c>
      <c r="B195" s="3">
        <v>331</v>
      </c>
      <c r="C195" s="35" t="s">
        <v>25</v>
      </c>
      <c r="D195" s="26"/>
      <c r="E195" s="6"/>
      <c r="F195" s="37"/>
      <c r="G195" s="26"/>
      <c r="H195" s="37" t="s">
        <v>92</v>
      </c>
      <c r="J195" s="38"/>
      <c r="K195" s="6"/>
      <c r="L195" s="26"/>
      <c r="M195" s="32"/>
      <c r="N195" s="36"/>
      <c r="O195" s="6"/>
      <c r="P195" s="7"/>
      <c r="Q195" s="7"/>
      <c r="R195" s="7"/>
      <c r="S195" s="7"/>
      <c r="T195" s="6"/>
      <c r="U195" s="6"/>
      <c r="V195" s="6"/>
      <c r="W195" s="6"/>
    </row>
    <row r="196" spans="1:23" x14ac:dyDescent="0.2">
      <c r="A196" s="6" t="s">
        <v>328</v>
      </c>
      <c r="B196" s="3">
        <v>332</v>
      </c>
      <c r="C196" s="4" t="s">
        <v>77</v>
      </c>
      <c r="D196" s="26"/>
      <c r="E196" s="6"/>
      <c r="F196" s="37"/>
      <c r="G196" s="26"/>
      <c r="H196" s="37" t="s">
        <v>92</v>
      </c>
      <c r="J196" s="38"/>
      <c r="K196" s="6"/>
      <c r="L196" s="26"/>
      <c r="M196" s="32"/>
      <c r="N196" s="36"/>
      <c r="O196" s="6"/>
      <c r="P196" s="7"/>
      <c r="Q196" s="7"/>
      <c r="R196" s="7"/>
      <c r="S196" s="7"/>
      <c r="T196" s="6"/>
      <c r="U196" s="6"/>
      <c r="V196" s="6"/>
      <c r="W196" s="6"/>
    </row>
    <row r="197" spans="1:23" x14ac:dyDescent="0.2">
      <c r="A197" s="6" t="s">
        <v>328</v>
      </c>
      <c r="B197" s="3">
        <v>333</v>
      </c>
      <c r="C197" s="4" t="s">
        <v>79</v>
      </c>
      <c r="D197" s="26"/>
      <c r="E197" s="6"/>
      <c r="F197" s="37"/>
      <c r="G197" s="26"/>
      <c r="H197" s="37" t="s">
        <v>92</v>
      </c>
      <c r="J197" s="38"/>
      <c r="K197" s="6"/>
      <c r="L197" s="26"/>
      <c r="M197" s="32"/>
      <c r="N197" s="36"/>
      <c r="O197" s="6"/>
      <c r="P197" s="7"/>
      <c r="Q197" s="7"/>
      <c r="R197" s="7"/>
      <c r="S197" s="7"/>
      <c r="T197" s="6"/>
      <c r="U197" s="6"/>
      <c r="V197" s="6"/>
      <c r="W197" s="6"/>
    </row>
    <row r="198" spans="1:23" x14ac:dyDescent="0.2">
      <c r="A198" s="6" t="s">
        <v>328</v>
      </c>
      <c r="B198" s="3">
        <v>334</v>
      </c>
      <c r="C198" s="4" t="s">
        <v>31</v>
      </c>
      <c r="D198" s="26"/>
      <c r="E198" s="6"/>
      <c r="F198" s="37"/>
      <c r="G198" s="26"/>
      <c r="H198" s="37" t="s">
        <v>92</v>
      </c>
      <c r="J198" s="38"/>
      <c r="K198" s="6"/>
      <c r="L198" s="26"/>
      <c r="M198" s="32"/>
      <c r="N198" s="36"/>
      <c r="O198" s="6"/>
      <c r="P198" s="7"/>
      <c r="Q198" s="7"/>
      <c r="R198" s="7"/>
      <c r="S198" s="7"/>
      <c r="T198" s="6"/>
      <c r="U198" s="6"/>
      <c r="V198" s="6"/>
      <c r="W198" s="6"/>
    </row>
    <row r="199" spans="1:23" x14ac:dyDescent="0.2">
      <c r="A199" s="6" t="s">
        <v>328</v>
      </c>
      <c r="B199" s="3">
        <v>335</v>
      </c>
      <c r="C199" s="35" t="s">
        <v>33</v>
      </c>
      <c r="D199" s="26"/>
      <c r="E199" s="6"/>
      <c r="F199" s="37"/>
      <c r="G199" s="26"/>
      <c r="H199" s="37" t="s">
        <v>92</v>
      </c>
      <c r="J199" s="38"/>
      <c r="K199" s="6"/>
      <c r="L199" s="26"/>
      <c r="M199" s="32"/>
      <c r="N199" s="36"/>
      <c r="O199" s="6"/>
      <c r="P199" s="7"/>
      <c r="Q199" s="7"/>
      <c r="R199" s="7"/>
      <c r="S199" s="7"/>
      <c r="T199" s="6"/>
      <c r="U199" s="6"/>
      <c r="V199" s="6"/>
      <c r="W199" s="6"/>
    </row>
    <row r="200" spans="1:23" x14ac:dyDescent="0.2">
      <c r="A200" s="6" t="s">
        <v>328</v>
      </c>
      <c r="B200" s="3">
        <v>336</v>
      </c>
      <c r="C200" s="4" t="s">
        <v>83</v>
      </c>
      <c r="D200" s="26"/>
      <c r="E200" s="6"/>
      <c r="F200" s="37"/>
      <c r="G200" s="26"/>
      <c r="H200" s="37" t="s">
        <v>92</v>
      </c>
      <c r="J200" s="38"/>
      <c r="K200" s="6"/>
      <c r="L200" s="26"/>
      <c r="M200" s="32"/>
      <c r="N200" s="36"/>
      <c r="O200" s="6"/>
      <c r="P200" s="7"/>
      <c r="Q200" s="7"/>
      <c r="R200" s="7"/>
      <c r="S200" s="7"/>
      <c r="T200" s="6"/>
      <c r="U200" s="6"/>
      <c r="V200" s="6"/>
      <c r="W200" s="6"/>
    </row>
    <row r="201" spans="1:23" x14ac:dyDescent="0.2">
      <c r="C201" s="70" t="s">
        <v>94</v>
      </c>
      <c r="D201" s="27">
        <v>0</v>
      </c>
      <c r="E201" s="40"/>
      <c r="F201" s="71"/>
      <c r="G201" s="26"/>
      <c r="J201" s="66"/>
      <c r="K201" s="40"/>
      <c r="L201" s="26"/>
      <c r="M201" s="32"/>
      <c r="N201" s="5"/>
      <c r="O201" s="6"/>
      <c r="P201" s="7"/>
      <c r="Q201" s="7"/>
      <c r="R201" s="7"/>
      <c r="S201" s="7"/>
      <c r="T201" s="6"/>
      <c r="U201" s="6"/>
      <c r="V201" s="6"/>
      <c r="W201" s="6"/>
    </row>
    <row r="202" spans="1:23" x14ac:dyDescent="0.2">
      <c r="E202" s="6"/>
      <c r="F202" s="44"/>
      <c r="G202" s="28"/>
      <c r="J202" s="66"/>
      <c r="K202" s="6"/>
      <c r="L202" s="28"/>
      <c r="M202" s="32"/>
      <c r="N202" s="33"/>
      <c r="O202" s="6"/>
      <c r="P202" s="7"/>
      <c r="Q202" s="7"/>
      <c r="R202" s="7"/>
      <c r="S202" s="7"/>
      <c r="T202" s="6"/>
      <c r="U202" s="6"/>
      <c r="V202" s="6"/>
      <c r="W202" s="6"/>
    </row>
    <row r="203" spans="1:23" x14ac:dyDescent="0.2">
      <c r="C203" s="86" t="s">
        <v>95</v>
      </c>
      <c r="E203" s="6"/>
      <c r="F203" s="44"/>
      <c r="G203" s="28"/>
      <c r="J203" s="66"/>
      <c r="K203" s="6"/>
      <c r="L203" s="28"/>
      <c r="M203" s="32"/>
      <c r="N203" s="33"/>
      <c r="O203" s="6"/>
      <c r="P203" s="7"/>
      <c r="Q203" s="7"/>
      <c r="R203" s="7"/>
      <c r="S203" s="7"/>
      <c r="T203" s="6"/>
      <c r="U203" s="6"/>
      <c r="V203" s="6"/>
      <c r="W203" s="6"/>
    </row>
    <row r="204" spans="1:23" x14ac:dyDescent="0.2">
      <c r="A204" s="6" t="s">
        <v>328</v>
      </c>
      <c r="B204" s="3">
        <v>330.3</v>
      </c>
      <c r="C204" s="4" t="s">
        <v>64</v>
      </c>
      <c r="D204" s="26">
        <v>4818.3100000000004</v>
      </c>
      <c r="E204" s="6"/>
      <c r="F204" s="37">
        <v>45657</v>
      </c>
      <c r="G204" s="26"/>
      <c r="H204" s="37" t="s">
        <v>24</v>
      </c>
      <c r="J204" s="38">
        <v>0</v>
      </c>
      <c r="K204" s="6"/>
      <c r="L204" s="26">
        <v>150</v>
      </c>
      <c r="M204" s="32"/>
      <c r="N204" s="39">
        <v>3.11</v>
      </c>
      <c r="O204" s="6"/>
      <c r="P204" s="7"/>
      <c r="Q204" s="7"/>
      <c r="R204" s="7"/>
      <c r="S204" s="7"/>
      <c r="T204" s="6"/>
      <c r="U204" s="6"/>
      <c r="V204" s="6"/>
      <c r="W204" s="6"/>
    </row>
    <row r="205" spans="1:23" x14ac:dyDescent="0.2">
      <c r="A205" s="6" t="s">
        <v>328</v>
      </c>
      <c r="B205" s="3">
        <v>330.4</v>
      </c>
      <c r="C205" s="4" t="s">
        <v>93</v>
      </c>
      <c r="D205" s="26">
        <v>90968.42</v>
      </c>
      <c r="E205" s="6"/>
      <c r="F205" s="37">
        <v>45657</v>
      </c>
      <c r="G205" s="26"/>
      <c r="H205" s="37" t="s">
        <v>24</v>
      </c>
      <c r="J205" s="38">
        <v>0</v>
      </c>
      <c r="K205" s="6"/>
      <c r="L205" s="26">
        <v>3031</v>
      </c>
      <c r="M205" s="32"/>
      <c r="N205" s="39">
        <v>3.33</v>
      </c>
      <c r="O205" s="6"/>
      <c r="P205" s="7"/>
      <c r="Q205" s="7"/>
      <c r="R205" s="7"/>
      <c r="S205" s="7"/>
      <c r="T205" s="6"/>
      <c r="U205" s="6"/>
      <c r="V205" s="6"/>
      <c r="W205" s="6"/>
    </row>
    <row r="206" spans="1:23" x14ac:dyDescent="0.2">
      <c r="A206" s="6" t="s">
        <v>328</v>
      </c>
      <c r="B206" s="3">
        <v>331</v>
      </c>
      <c r="C206" s="35" t="s">
        <v>25</v>
      </c>
      <c r="D206" s="26">
        <v>3948380.27</v>
      </c>
      <c r="E206" s="6"/>
      <c r="F206" s="37">
        <v>45657</v>
      </c>
      <c r="G206" s="26"/>
      <c r="H206" s="37" t="s">
        <v>26</v>
      </c>
      <c r="J206" s="38">
        <v>-1</v>
      </c>
      <c r="K206" s="6"/>
      <c r="L206" s="26">
        <v>199880</v>
      </c>
      <c r="M206" s="32"/>
      <c r="N206" s="39">
        <v>5.0599999999999996</v>
      </c>
      <c r="O206" s="6"/>
      <c r="P206" s="7"/>
      <c r="Q206" s="7"/>
      <c r="R206" s="7"/>
      <c r="S206" s="7"/>
      <c r="T206" s="6"/>
      <c r="U206" s="6"/>
      <c r="V206" s="6"/>
      <c r="W206" s="6"/>
    </row>
    <row r="207" spans="1:23" x14ac:dyDescent="0.2">
      <c r="A207" s="6" t="s">
        <v>328</v>
      </c>
      <c r="B207" s="3">
        <v>332</v>
      </c>
      <c r="C207" s="4" t="s">
        <v>77</v>
      </c>
      <c r="D207" s="26">
        <v>7511397.5999999996</v>
      </c>
      <c r="E207" s="6"/>
      <c r="F207" s="37">
        <v>45657</v>
      </c>
      <c r="G207" s="26"/>
      <c r="H207" s="37" t="s">
        <v>78</v>
      </c>
      <c r="J207" s="38">
        <v>-1</v>
      </c>
      <c r="K207" s="6"/>
      <c r="L207" s="26">
        <v>376502</v>
      </c>
      <c r="M207" s="32"/>
      <c r="N207" s="39">
        <v>5.01</v>
      </c>
      <c r="O207" s="6"/>
      <c r="P207" s="7"/>
      <c r="Q207" s="7"/>
      <c r="R207" s="7"/>
      <c r="S207" s="7"/>
      <c r="T207" s="6"/>
      <c r="U207" s="6"/>
      <c r="V207" s="6"/>
      <c r="W207" s="6"/>
    </row>
    <row r="208" spans="1:23" x14ac:dyDescent="0.2">
      <c r="A208" s="6" t="s">
        <v>328</v>
      </c>
      <c r="B208" s="3">
        <v>333</v>
      </c>
      <c r="C208" s="4" t="s">
        <v>79</v>
      </c>
      <c r="D208" s="26">
        <v>11967826.220000001</v>
      </c>
      <c r="E208" s="6"/>
      <c r="F208" s="37">
        <v>45657</v>
      </c>
      <c r="G208" s="26"/>
      <c r="H208" s="37" t="s">
        <v>80</v>
      </c>
      <c r="J208" s="38">
        <v>-1</v>
      </c>
      <c r="K208" s="6"/>
      <c r="L208" s="26">
        <v>859713</v>
      </c>
      <c r="M208" s="32"/>
      <c r="N208" s="39">
        <v>7.18</v>
      </c>
      <c r="O208" s="6"/>
      <c r="P208" s="7"/>
      <c r="Q208" s="7"/>
      <c r="R208" s="7"/>
      <c r="S208" s="7"/>
      <c r="T208" s="6"/>
      <c r="U208" s="6"/>
      <c r="V208" s="6"/>
      <c r="W208" s="6"/>
    </row>
    <row r="209" spans="1:23" x14ac:dyDescent="0.2">
      <c r="A209" s="6" t="s">
        <v>328</v>
      </c>
      <c r="B209" s="3">
        <v>334</v>
      </c>
      <c r="C209" s="4" t="s">
        <v>31</v>
      </c>
      <c r="D209" s="26">
        <v>2534260.56</v>
      </c>
      <c r="E209" s="6"/>
      <c r="F209" s="37">
        <v>45657</v>
      </c>
      <c r="G209" s="26"/>
      <c r="H209" s="37" t="s">
        <v>81</v>
      </c>
      <c r="J209" s="38">
        <v>-2</v>
      </c>
      <c r="K209" s="6"/>
      <c r="L209" s="26">
        <v>184817</v>
      </c>
      <c r="M209" s="32"/>
      <c r="N209" s="39">
        <v>7.29</v>
      </c>
      <c r="O209" s="6"/>
      <c r="P209" s="7"/>
      <c r="Q209" s="7"/>
      <c r="R209" s="7"/>
      <c r="S209" s="7"/>
      <c r="T209" s="6"/>
      <c r="U209" s="6"/>
      <c r="V209" s="6"/>
      <c r="W209" s="6"/>
    </row>
    <row r="210" spans="1:23" x14ac:dyDescent="0.2">
      <c r="A210" s="6" t="s">
        <v>328</v>
      </c>
      <c r="B210" s="3">
        <v>335</v>
      </c>
      <c r="C210" s="35" t="s">
        <v>33</v>
      </c>
      <c r="D210" s="26">
        <v>12376.95</v>
      </c>
      <c r="E210" s="6"/>
      <c r="F210" s="37">
        <v>45657</v>
      </c>
      <c r="G210" s="26"/>
      <c r="H210" s="37" t="s">
        <v>82</v>
      </c>
      <c r="J210" s="38">
        <v>-1</v>
      </c>
      <c r="K210" s="6"/>
      <c r="L210" s="26">
        <v>560</v>
      </c>
      <c r="M210" s="32"/>
      <c r="N210" s="39">
        <v>4.5199999999999996</v>
      </c>
      <c r="O210" s="6"/>
      <c r="P210" s="7"/>
      <c r="Q210" s="7"/>
      <c r="R210" s="7"/>
      <c r="S210" s="7"/>
      <c r="T210" s="6"/>
      <c r="U210" s="6"/>
      <c r="V210" s="6"/>
      <c r="W210" s="6"/>
    </row>
    <row r="211" spans="1:23" x14ac:dyDescent="0.2">
      <c r="A211" s="6" t="s">
        <v>328</v>
      </c>
      <c r="B211" s="3">
        <v>336</v>
      </c>
      <c r="C211" s="4" t="s">
        <v>83</v>
      </c>
      <c r="D211" s="26">
        <v>569198.54</v>
      </c>
      <c r="E211" s="6"/>
      <c r="F211" s="37">
        <v>45657</v>
      </c>
      <c r="G211" s="26"/>
      <c r="H211" s="37" t="s">
        <v>26</v>
      </c>
      <c r="J211" s="38">
        <v>-1</v>
      </c>
      <c r="K211" s="6"/>
      <c r="L211" s="26">
        <v>25849</v>
      </c>
      <c r="M211" s="32"/>
      <c r="N211" s="39">
        <v>4.54</v>
      </c>
      <c r="O211" s="6"/>
      <c r="P211" s="7"/>
      <c r="Q211" s="7"/>
      <c r="R211" s="7"/>
      <c r="S211" s="7"/>
      <c r="T211" s="6"/>
      <c r="U211" s="6"/>
      <c r="V211" s="6"/>
      <c r="W211" s="6"/>
    </row>
    <row r="212" spans="1:23" x14ac:dyDescent="0.2">
      <c r="C212" s="70" t="s">
        <v>96</v>
      </c>
      <c r="D212" s="27">
        <f>SUM(D204:D211)</f>
        <v>26639226.869999997</v>
      </c>
      <c r="E212" s="40"/>
      <c r="F212" s="71"/>
      <c r="G212" s="26"/>
      <c r="J212" s="66"/>
      <c r="K212" s="40"/>
      <c r="L212" s="27">
        <f>SUM(L204:L211)</f>
        <v>1650502</v>
      </c>
      <c r="M212" s="32"/>
      <c r="N212" s="33">
        <v>6.2</v>
      </c>
      <c r="O212" s="6"/>
      <c r="P212" s="7"/>
      <c r="Q212" s="7"/>
      <c r="R212" s="7"/>
      <c r="S212" s="7"/>
      <c r="T212" s="6"/>
      <c r="U212" s="6"/>
      <c r="V212" s="6"/>
      <c r="W212" s="6"/>
    </row>
    <row r="213" spans="1:23" x14ac:dyDescent="0.2">
      <c r="E213" s="6"/>
      <c r="F213" s="44"/>
      <c r="G213" s="28"/>
      <c r="J213" s="66"/>
      <c r="K213" s="6"/>
      <c r="L213" s="28"/>
      <c r="M213" s="32"/>
      <c r="N213" s="33"/>
      <c r="O213" s="6"/>
      <c r="P213" s="7"/>
      <c r="Q213" s="7"/>
      <c r="R213" s="7"/>
      <c r="S213" s="7"/>
      <c r="T213" s="6"/>
      <c r="U213" s="6"/>
      <c r="V213" s="6"/>
      <c r="W213" s="6"/>
    </row>
    <row r="214" spans="1:23" x14ac:dyDescent="0.2">
      <c r="C214" s="86" t="s">
        <v>97</v>
      </c>
      <c r="E214" s="6"/>
      <c r="F214" s="44"/>
      <c r="G214" s="28"/>
      <c r="J214" s="66"/>
      <c r="K214" s="6"/>
      <c r="L214" s="28"/>
      <c r="M214" s="32"/>
      <c r="N214" s="33"/>
      <c r="O214" s="6"/>
      <c r="P214" s="7"/>
      <c r="Q214" s="7"/>
      <c r="R214" s="7"/>
      <c r="S214" s="7"/>
      <c r="T214" s="6"/>
      <c r="U214" s="6"/>
      <c r="V214" s="6"/>
      <c r="W214" s="6"/>
    </row>
    <row r="215" spans="1:23" x14ac:dyDescent="0.2">
      <c r="A215" s="6" t="s">
        <v>328</v>
      </c>
      <c r="B215" s="3">
        <v>330.2</v>
      </c>
      <c r="C215" s="4" t="s">
        <v>23</v>
      </c>
      <c r="D215" s="26">
        <v>12122.48</v>
      </c>
      <c r="E215" s="6"/>
      <c r="F215" s="37">
        <v>46022</v>
      </c>
      <c r="G215" s="26"/>
      <c r="H215" s="37" t="s">
        <v>24</v>
      </c>
      <c r="J215" s="38">
        <v>0</v>
      </c>
      <c r="K215" s="6"/>
      <c r="L215" s="26">
        <v>0</v>
      </c>
      <c r="M215" s="32"/>
      <c r="N215" s="36">
        <v>0</v>
      </c>
      <c r="O215" s="6"/>
      <c r="P215" s="7"/>
      <c r="Q215" s="7"/>
      <c r="R215" s="7"/>
      <c r="S215" s="7"/>
      <c r="T215" s="6"/>
      <c r="U215" s="6"/>
      <c r="V215" s="6"/>
      <c r="W215" s="6"/>
    </row>
    <row r="216" spans="1:23" x14ac:dyDescent="0.2">
      <c r="A216" s="6" t="s">
        <v>328</v>
      </c>
      <c r="B216" s="3">
        <v>331</v>
      </c>
      <c r="C216" s="35" t="s">
        <v>25</v>
      </c>
      <c r="D216" s="26">
        <v>137764.98000000001</v>
      </c>
      <c r="E216" s="6"/>
      <c r="F216" s="37">
        <v>46022</v>
      </c>
      <c r="G216" s="26"/>
      <c r="H216" s="37" t="s">
        <v>26</v>
      </c>
      <c r="J216" s="38">
        <v>-1</v>
      </c>
      <c r="K216" s="6"/>
      <c r="L216" s="26">
        <v>1800</v>
      </c>
      <c r="M216" s="32"/>
      <c r="N216" s="39">
        <v>1.31</v>
      </c>
      <c r="O216" s="6"/>
      <c r="P216" s="7"/>
      <c r="Q216" s="7"/>
      <c r="R216" s="7"/>
      <c r="S216" s="7"/>
      <c r="T216" s="6"/>
      <c r="U216" s="6"/>
      <c r="V216" s="6"/>
      <c r="W216" s="6"/>
    </row>
    <row r="217" spans="1:23" x14ac:dyDescent="0.2">
      <c r="A217" s="6" t="s">
        <v>328</v>
      </c>
      <c r="B217" s="3">
        <v>332</v>
      </c>
      <c r="C217" s="4" t="s">
        <v>77</v>
      </c>
      <c r="D217" s="26">
        <v>1222846.07</v>
      </c>
      <c r="E217" s="6"/>
      <c r="F217" s="37">
        <v>46022</v>
      </c>
      <c r="G217" s="26"/>
      <c r="H217" s="37" t="s">
        <v>78</v>
      </c>
      <c r="J217" s="38">
        <v>-1</v>
      </c>
      <c r="K217" s="6"/>
      <c r="L217" s="26">
        <v>15337</v>
      </c>
      <c r="M217" s="32"/>
      <c r="N217" s="39">
        <v>1.25</v>
      </c>
      <c r="O217" s="6"/>
      <c r="P217" s="7"/>
      <c r="Q217" s="7"/>
      <c r="R217" s="7"/>
      <c r="S217" s="7"/>
      <c r="T217" s="6"/>
      <c r="U217" s="6"/>
      <c r="V217" s="6"/>
      <c r="W217" s="6"/>
    </row>
    <row r="218" spans="1:23" x14ac:dyDescent="0.2">
      <c r="A218" s="6" t="s">
        <v>328</v>
      </c>
      <c r="B218" s="3">
        <v>333</v>
      </c>
      <c r="C218" s="4" t="s">
        <v>79</v>
      </c>
      <c r="D218" s="26">
        <v>247700.95</v>
      </c>
      <c r="E218" s="6"/>
      <c r="F218" s="37">
        <v>46022</v>
      </c>
      <c r="G218" s="26"/>
      <c r="H218" s="37" t="s">
        <v>80</v>
      </c>
      <c r="J218" s="38">
        <v>-4</v>
      </c>
      <c r="K218" s="6"/>
      <c r="L218" s="26">
        <v>765</v>
      </c>
      <c r="M218" s="32"/>
      <c r="N218" s="39">
        <v>0.31</v>
      </c>
      <c r="O218" s="6"/>
      <c r="P218" s="7"/>
      <c r="Q218" s="7"/>
      <c r="R218" s="7"/>
      <c r="S218" s="7"/>
      <c r="T218" s="6"/>
      <c r="U218" s="6"/>
      <c r="V218" s="6"/>
      <c r="W218" s="6"/>
    </row>
    <row r="219" spans="1:23" x14ac:dyDescent="0.2">
      <c r="A219" s="6" t="s">
        <v>328</v>
      </c>
      <c r="B219" s="3">
        <v>334</v>
      </c>
      <c r="C219" s="4" t="s">
        <v>31</v>
      </c>
      <c r="D219" s="26">
        <v>96830.29</v>
      </c>
      <c r="E219" s="6"/>
      <c r="F219" s="37">
        <v>46022</v>
      </c>
      <c r="G219" s="26"/>
      <c r="H219" s="37" t="s">
        <v>81</v>
      </c>
      <c r="J219" s="38">
        <v>-2</v>
      </c>
      <c r="K219" s="6"/>
      <c r="L219" s="26">
        <v>2592</v>
      </c>
      <c r="M219" s="32"/>
      <c r="N219" s="39">
        <v>2.68</v>
      </c>
      <c r="O219" s="6"/>
      <c r="P219" s="7"/>
      <c r="Q219" s="7"/>
      <c r="R219" s="7"/>
      <c r="S219" s="7"/>
      <c r="T219" s="6"/>
      <c r="U219" s="6"/>
      <c r="V219" s="6"/>
      <c r="W219" s="6"/>
    </row>
    <row r="220" spans="1:23" x14ac:dyDescent="0.2">
      <c r="A220" s="6" t="s">
        <v>328</v>
      </c>
      <c r="B220" s="3">
        <v>336</v>
      </c>
      <c r="C220" s="4" t="s">
        <v>83</v>
      </c>
      <c r="D220" s="26">
        <v>105338.24000000001</v>
      </c>
      <c r="E220" s="6"/>
      <c r="F220" s="37">
        <v>46022</v>
      </c>
      <c r="G220" s="26"/>
      <c r="H220" s="37" t="s">
        <v>26</v>
      </c>
      <c r="J220" s="38">
        <v>-1</v>
      </c>
      <c r="K220" s="6"/>
      <c r="L220" s="26">
        <v>3118</v>
      </c>
      <c r="M220" s="32"/>
      <c r="N220" s="39">
        <v>2.96</v>
      </c>
      <c r="O220" s="6"/>
      <c r="P220" s="7"/>
      <c r="Q220" s="7"/>
      <c r="R220" s="7"/>
      <c r="S220" s="7"/>
      <c r="T220" s="6"/>
      <c r="U220" s="6"/>
      <c r="V220" s="6"/>
      <c r="W220" s="6"/>
    </row>
    <row r="221" spans="1:23" x14ac:dyDescent="0.2">
      <c r="C221" s="70" t="s">
        <v>98</v>
      </c>
      <c r="D221" s="27">
        <f>SUM(D215:D220)</f>
        <v>1822603.01</v>
      </c>
      <c r="E221" s="40"/>
      <c r="F221" s="87"/>
      <c r="G221" s="88"/>
      <c r="J221" s="66"/>
      <c r="K221" s="40"/>
      <c r="L221" s="27">
        <f>SUM(L215:L220)</f>
        <v>23612</v>
      </c>
      <c r="M221" s="32"/>
      <c r="N221" s="33">
        <v>1.3</v>
      </c>
      <c r="O221" s="6"/>
      <c r="P221" s="7"/>
      <c r="Q221" s="7"/>
      <c r="R221" s="7"/>
      <c r="S221" s="7"/>
      <c r="T221" s="6"/>
      <c r="U221" s="6"/>
      <c r="V221" s="6"/>
      <c r="W221" s="6"/>
    </row>
    <row r="222" spans="1:23" x14ac:dyDescent="0.2">
      <c r="C222" s="6"/>
      <c r="E222" s="6"/>
      <c r="F222" s="6"/>
      <c r="J222" s="66"/>
      <c r="K222" s="6"/>
      <c r="L222" s="28"/>
      <c r="M222" s="32"/>
      <c r="N222" s="33"/>
      <c r="O222" s="6"/>
      <c r="P222" s="7"/>
      <c r="Q222" s="7"/>
      <c r="R222" s="7"/>
      <c r="S222" s="7"/>
      <c r="T222" s="6"/>
      <c r="U222" s="6"/>
      <c r="V222" s="6"/>
      <c r="W222" s="6"/>
    </row>
    <row r="223" spans="1:23" x14ac:dyDescent="0.2">
      <c r="C223" s="86" t="s">
        <v>99</v>
      </c>
      <c r="E223" s="6"/>
      <c r="F223" s="44"/>
      <c r="G223" s="28"/>
      <c r="J223" s="66"/>
      <c r="K223" s="6"/>
      <c r="L223" s="28"/>
      <c r="M223" s="32"/>
      <c r="N223" s="33"/>
      <c r="O223" s="6"/>
      <c r="P223" s="7"/>
      <c r="Q223" s="7"/>
      <c r="R223" s="7"/>
      <c r="S223" s="7"/>
      <c r="T223" s="6"/>
      <c r="U223" s="6"/>
      <c r="V223" s="6"/>
      <c r="W223" s="6"/>
    </row>
    <row r="224" spans="1:23" x14ac:dyDescent="0.2">
      <c r="A224" s="6" t="s">
        <v>328</v>
      </c>
      <c r="B224" s="3">
        <v>331</v>
      </c>
      <c r="C224" s="35" t="s">
        <v>25</v>
      </c>
      <c r="D224" s="26"/>
      <c r="E224" s="6"/>
      <c r="F224" s="37"/>
      <c r="G224" s="26"/>
      <c r="H224" s="37" t="s">
        <v>92</v>
      </c>
      <c r="J224" s="38"/>
      <c r="K224" s="6"/>
      <c r="L224" s="26"/>
      <c r="M224" s="32"/>
      <c r="N224" s="36"/>
      <c r="O224" s="6"/>
      <c r="P224" s="7"/>
      <c r="Q224" s="7"/>
      <c r="R224" s="7"/>
      <c r="S224" s="7"/>
      <c r="T224" s="6"/>
      <c r="U224" s="6"/>
      <c r="V224" s="6"/>
      <c r="W224" s="6"/>
    </row>
    <row r="225" spans="1:23" x14ac:dyDescent="0.2">
      <c r="A225" s="6" t="s">
        <v>328</v>
      </c>
      <c r="B225" s="3">
        <v>332</v>
      </c>
      <c r="C225" s="4" t="s">
        <v>77</v>
      </c>
      <c r="D225" s="26"/>
      <c r="E225" s="6"/>
      <c r="F225" s="37"/>
      <c r="G225" s="26"/>
      <c r="H225" s="37" t="s">
        <v>92</v>
      </c>
      <c r="J225" s="38"/>
      <c r="K225" s="6"/>
      <c r="L225" s="26"/>
      <c r="M225" s="32"/>
      <c r="N225" s="36"/>
      <c r="O225" s="6"/>
      <c r="P225" s="7"/>
      <c r="Q225" s="7"/>
      <c r="R225" s="7"/>
      <c r="S225" s="7"/>
      <c r="T225" s="6"/>
      <c r="U225" s="6"/>
      <c r="V225" s="6"/>
      <c r="W225" s="6"/>
    </row>
    <row r="226" spans="1:23" x14ac:dyDescent="0.2">
      <c r="A226" s="6" t="s">
        <v>328</v>
      </c>
      <c r="B226" s="3">
        <v>333</v>
      </c>
      <c r="C226" s="4" t="s">
        <v>79</v>
      </c>
      <c r="D226" s="26"/>
      <c r="E226" s="6"/>
      <c r="F226" s="37"/>
      <c r="G226" s="26"/>
      <c r="H226" s="37" t="s">
        <v>92</v>
      </c>
      <c r="J226" s="38"/>
      <c r="K226" s="6"/>
      <c r="L226" s="26"/>
      <c r="M226" s="32"/>
      <c r="N226" s="36"/>
      <c r="O226" s="6"/>
      <c r="P226" s="7"/>
      <c r="Q226" s="7"/>
      <c r="R226" s="7"/>
      <c r="S226" s="7"/>
      <c r="T226" s="6"/>
      <c r="U226" s="6"/>
      <c r="V226" s="6"/>
      <c r="W226" s="6"/>
    </row>
    <row r="227" spans="1:23" x14ac:dyDescent="0.2">
      <c r="A227" s="6" t="s">
        <v>328</v>
      </c>
      <c r="B227" s="3">
        <v>334</v>
      </c>
      <c r="C227" s="4" t="s">
        <v>31</v>
      </c>
      <c r="D227" s="26"/>
      <c r="E227" s="6"/>
      <c r="F227" s="37"/>
      <c r="G227" s="26"/>
      <c r="H227" s="37" t="s">
        <v>92</v>
      </c>
      <c r="J227" s="38"/>
      <c r="K227" s="6"/>
      <c r="L227" s="26"/>
      <c r="M227" s="32"/>
      <c r="N227" s="36"/>
      <c r="O227" s="6"/>
      <c r="P227" s="7"/>
      <c r="Q227" s="7"/>
      <c r="R227" s="7"/>
      <c r="S227" s="7"/>
      <c r="T227" s="6"/>
      <c r="U227" s="6"/>
      <c r="V227" s="6"/>
      <c r="W227" s="6"/>
    </row>
    <row r="228" spans="1:23" x14ac:dyDescent="0.2">
      <c r="A228" s="6" t="s">
        <v>328</v>
      </c>
      <c r="B228" s="3">
        <v>336</v>
      </c>
      <c r="C228" s="4" t="s">
        <v>83</v>
      </c>
      <c r="D228" s="26"/>
      <c r="E228" s="6"/>
      <c r="F228" s="37"/>
      <c r="G228" s="26"/>
      <c r="H228" s="37" t="s">
        <v>92</v>
      </c>
      <c r="J228" s="38"/>
      <c r="K228" s="6"/>
      <c r="L228" s="26"/>
      <c r="M228" s="32"/>
      <c r="N228" s="36"/>
      <c r="O228" s="6"/>
      <c r="P228" s="7"/>
      <c r="Q228" s="7"/>
      <c r="R228" s="7"/>
      <c r="S228" s="7"/>
      <c r="T228" s="6"/>
      <c r="U228" s="6"/>
      <c r="V228" s="6"/>
      <c r="W228" s="6"/>
    </row>
    <row r="229" spans="1:23" x14ac:dyDescent="0.2">
      <c r="C229" s="70" t="s">
        <v>100</v>
      </c>
      <c r="D229" s="27">
        <v>0</v>
      </c>
      <c r="E229" s="40"/>
      <c r="F229" s="71"/>
      <c r="G229" s="26"/>
      <c r="J229" s="66"/>
      <c r="K229" s="40"/>
      <c r="L229" s="26"/>
      <c r="M229" s="32"/>
      <c r="N229" s="5"/>
      <c r="O229" s="6"/>
      <c r="P229" s="7"/>
      <c r="Q229" s="7"/>
      <c r="R229" s="7"/>
      <c r="S229" s="7"/>
      <c r="T229" s="6"/>
      <c r="U229" s="6"/>
      <c r="V229" s="6"/>
      <c r="W229" s="6"/>
    </row>
    <row r="230" spans="1:23" x14ac:dyDescent="0.2">
      <c r="C230" s="6"/>
      <c r="E230" s="6"/>
      <c r="F230" s="6"/>
      <c r="J230" s="66"/>
      <c r="K230" s="6"/>
      <c r="L230" s="28"/>
      <c r="M230" s="32"/>
      <c r="N230" s="33"/>
      <c r="O230" s="6"/>
      <c r="P230" s="7"/>
      <c r="Q230" s="7"/>
      <c r="R230" s="7"/>
      <c r="S230" s="7"/>
      <c r="T230" s="6"/>
      <c r="U230" s="6"/>
      <c r="V230" s="6"/>
      <c r="W230" s="6"/>
    </row>
    <row r="231" spans="1:23" x14ac:dyDescent="0.2">
      <c r="C231" s="86" t="s">
        <v>101</v>
      </c>
      <c r="E231" s="6"/>
      <c r="F231" s="44"/>
      <c r="G231" s="28"/>
      <c r="J231" s="66"/>
      <c r="K231" s="6"/>
      <c r="L231" s="28"/>
      <c r="M231" s="32"/>
      <c r="N231" s="33"/>
      <c r="O231" s="6"/>
      <c r="P231" s="7"/>
      <c r="Q231" s="7"/>
      <c r="R231" s="7"/>
      <c r="S231" s="7"/>
      <c r="T231" s="6"/>
      <c r="U231" s="6"/>
      <c r="V231" s="6"/>
      <c r="W231" s="6"/>
    </row>
    <row r="232" spans="1:23" x14ac:dyDescent="0.2">
      <c r="A232" s="6" t="s">
        <v>328</v>
      </c>
      <c r="B232" s="3">
        <v>331</v>
      </c>
      <c r="C232" s="35" t="s">
        <v>25</v>
      </c>
      <c r="D232" s="26">
        <v>532427.64</v>
      </c>
      <c r="E232" s="6"/>
      <c r="F232" s="37">
        <v>47848</v>
      </c>
      <c r="G232" s="26"/>
      <c r="H232" s="37" t="s">
        <v>26</v>
      </c>
      <c r="J232" s="38">
        <v>-2</v>
      </c>
      <c r="K232" s="6"/>
      <c r="L232" s="26">
        <v>23538</v>
      </c>
      <c r="M232" s="32"/>
      <c r="N232" s="39">
        <v>4.42</v>
      </c>
      <c r="O232" s="6"/>
      <c r="P232" s="7"/>
      <c r="Q232" s="7"/>
      <c r="R232" s="7"/>
      <c r="S232" s="7"/>
      <c r="T232" s="6"/>
      <c r="U232" s="6"/>
      <c r="V232" s="6"/>
      <c r="W232" s="6"/>
    </row>
    <row r="233" spans="1:23" x14ac:dyDescent="0.2">
      <c r="A233" s="6" t="s">
        <v>328</v>
      </c>
      <c r="B233" s="3">
        <v>332</v>
      </c>
      <c r="C233" s="4" t="s">
        <v>77</v>
      </c>
      <c r="D233" s="26">
        <v>3759568.18</v>
      </c>
      <c r="E233" s="6"/>
      <c r="F233" s="37">
        <v>47848</v>
      </c>
      <c r="G233" s="26"/>
      <c r="H233" s="37" t="s">
        <v>78</v>
      </c>
      <c r="J233" s="38">
        <v>-1</v>
      </c>
      <c r="K233" s="6"/>
      <c r="L233" s="26">
        <v>135424</v>
      </c>
      <c r="M233" s="32"/>
      <c r="N233" s="39">
        <v>3.6</v>
      </c>
      <c r="O233" s="6"/>
      <c r="P233" s="7"/>
      <c r="Q233" s="7"/>
      <c r="R233" s="7"/>
      <c r="S233" s="7"/>
      <c r="T233" s="6"/>
      <c r="U233" s="6"/>
      <c r="V233" s="6"/>
      <c r="W233" s="6"/>
    </row>
    <row r="234" spans="1:23" x14ac:dyDescent="0.2">
      <c r="A234" s="6" t="s">
        <v>328</v>
      </c>
      <c r="B234" s="3">
        <v>333</v>
      </c>
      <c r="C234" s="4" t="s">
        <v>79</v>
      </c>
      <c r="D234" s="26">
        <v>715247.3</v>
      </c>
      <c r="E234" s="6"/>
      <c r="F234" s="37">
        <v>47848</v>
      </c>
      <c r="G234" s="26"/>
      <c r="H234" s="37" t="s">
        <v>80</v>
      </c>
      <c r="J234" s="38">
        <v>-4</v>
      </c>
      <c r="K234" s="6"/>
      <c r="L234" s="26">
        <v>21901</v>
      </c>
      <c r="M234" s="32"/>
      <c r="N234" s="39">
        <v>3.06</v>
      </c>
      <c r="O234" s="6"/>
      <c r="P234" s="7"/>
      <c r="Q234" s="7"/>
      <c r="R234" s="7"/>
      <c r="S234" s="7"/>
      <c r="T234" s="6"/>
      <c r="U234" s="6"/>
      <c r="V234" s="6"/>
      <c r="W234" s="6"/>
    </row>
    <row r="235" spans="1:23" x14ac:dyDescent="0.2">
      <c r="A235" s="6" t="s">
        <v>328</v>
      </c>
      <c r="B235" s="3">
        <v>334</v>
      </c>
      <c r="C235" s="4" t="s">
        <v>31</v>
      </c>
      <c r="D235" s="26">
        <v>206747.71</v>
      </c>
      <c r="E235" s="6"/>
      <c r="F235" s="37">
        <v>47848</v>
      </c>
      <c r="G235" s="26"/>
      <c r="H235" s="37" t="s">
        <v>81</v>
      </c>
      <c r="J235" s="38">
        <v>-3</v>
      </c>
      <c r="K235" s="6"/>
      <c r="L235" s="26">
        <v>7498</v>
      </c>
      <c r="M235" s="32"/>
      <c r="N235" s="39">
        <v>3.63</v>
      </c>
      <c r="O235" s="6"/>
      <c r="P235" s="7"/>
      <c r="Q235" s="7"/>
      <c r="R235" s="7"/>
      <c r="S235" s="7"/>
      <c r="T235" s="6"/>
      <c r="U235" s="6"/>
      <c r="V235" s="6"/>
      <c r="W235" s="6"/>
    </row>
    <row r="236" spans="1:23" x14ac:dyDescent="0.2">
      <c r="A236" s="6" t="s">
        <v>328</v>
      </c>
      <c r="B236" s="3">
        <v>335</v>
      </c>
      <c r="C236" s="35" t="s">
        <v>33</v>
      </c>
      <c r="D236" s="26">
        <v>1385.35</v>
      </c>
      <c r="E236" s="6"/>
      <c r="F236" s="37">
        <v>47848</v>
      </c>
      <c r="G236" s="26"/>
      <c r="H236" s="37" t="s">
        <v>82</v>
      </c>
      <c r="J236" s="38">
        <v>-2</v>
      </c>
      <c r="K236" s="6"/>
      <c r="L236" s="26">
        <v>34</v>
      </c>
      <c r="M236" s="32"/>
      <c r="N236" s="39">
        <v>2.4500000000000002</v>
      </c>
      <c r="O236" s="6"/>
      <c r="P236" s="7"/>
      <c r="Q236" s="7"/>
      <c r="R236" s="7"/>
      <c r="S236" s="7"/>
      <c r="T236" s="6"/>
      <c r="U236" s="6"/>
      <c r="V236" s="6"/>
      <c r="W236" s="6"/>
    </row>
    <row r="237" spans="1:23" x14ac:dyDescent="0.2">
      <c r="C237" s="70" t="s">
        <v>102</v>
      </c>
      <c r="D237" s="27">
        <f>SUM(D232:D236)</f>
        <v>5215376.18</v>
      </c>
      <c r="E237" s="40"/>
      <c r="F237" s="71"/>
      <c r="G237" s="26"/>
      <c r="J237" s="66"/>
      <c r="K237" s="40"/>
      <c r="L237" s="27">
        <f>SUM(L232:L236)</f>
        <v>188395</v>
      </c>
      <c r="M237" s="32"/>
      <c r="N237" s="33">
        <v>3.61</v>
      </c>
      <c r="O237" s="6"/>
      <c r="P237" s="7"/>
      <c r="Q237" s="7"/>
      <c r="R237" s="7"/>
      <c r="S237" s="7"/>
      <c r="T237" s="6"/>
      <c r="U237" s="6"/>
      <c r="V237" s="6"/>
      <c r="W237" s="6"/>
    </row>
    <row r="238" spans="1:23" x14ac:dyDescent="0.2">
      <c r="E238" s="6"/>
      <c r="F238" s="44"/>
      <c r="G238" s="28"/>
      <c r="J238" s="66"/>
      <c r="K238" s="6"/>
      <c r="L238" s="28"/>
      <c r="M238" s="32"/>
      <c r="N238" s="33"/>
      <c r="O238" s="6"/>
      <c r="P238" s="7"/>
      <c r="Q238" s="7"/>
      <c r="R238" s="7"/>
      <c r="S238" s="7"/>
      <c r="T238" s="6"/>
      <c r="U238" s="6"/>
      <c r="V238" s="6"/>
      <c r="W238" s="6"/>
    </row>
    <row r="239" spans="1:23" x14ac:dyDescent="0.2">
      <c r="C239" s="86" t="s">
        <v>103</v>
      </c>
      <c r="E239" s="6"/>
      <c r="F239" s="44"/>
      <c r="G239" s="28"/>
      <c r="J239" s="66"/>
      <c r="K239" s="6"/>
      <c r="L239" s="28"/>
      <c r="M239" s="32"/>
      <c r="N239" s="33"/>
      <c r="O239" s="6"/>
      <c r="P239" s="7"/>
      <c r="Q239" s="7"/>
      <c r="R239" s="7"/>
      <c r="S239" s="7"/>
      <c r="T239" s="6"/>
      <c r="U239" s="6"/>
      <c r="V239" s="6"/>
      <c r="W239" s="6"/>
    </row>
    <row r="240" spans="1:23" x14ac:dyDescent="0.2">
      <c r="A240" s="6" t="s">
        <v>328</v>
      </c>
      <c r="B240" s="3">
        <v>330.2</v>
      </c>
      <c r="C240" s="4" t="s">
        <v>23</v>
      </c>
      <c r="D240" s="26">
        <v>638992.96</v>
      </c>
      <c r="E240" s="6"/>
      <c r="F240" s="37">
        <v>44196</v>
      </c>
      <c r="G240" s="26"/>
      <c r="H240" s="37" t="s">
        <v>24</v>
      </c>
      <c r="J240" s="38">
        <v>0</v>
      </c>
      <c r="K240" s="6"/>
      <c r="L240" s="26">
        <v>44883</v>
      </c>
      <c r="M240" s="32"/>
      <c r="N240" s="39">
        <v>7.02</v>
      </c>
      <c r="O240" s="6"/>
      <c r="P240" s="7"/>
      <c r="Q240" s="7"/>
      <c r="R240" s="7"/>
      <c r="S240" s="7"/>
      <c r="T240" s="6"/>
      <c r="U240" s="6"/>
      <c r="V240" s="6"/>
      <c r="W240" s="6"/>
    </row>
    <row r="241" spans="1:23" x14ac:dyDescent="0.2">
      <c r="A241" s="6" t="s">
        <v>328</v>
      </c>
      <c r="B241" s="3">
        <v>330.4</v>
      </c>
      <c r="C241" s="4" t="s">
        <v>93</v>
      </c>
      <c r="D241" s="26">
        <v>252509.75</v>
      </c>
      <c r="E241" s="6"/>
      <c r="F241" s="37">
        <v>44196</v>
      </c>
      <c r="G241" s="26"/>
      <c r="H241" s="37" t="s">
        <v>24</v>
      </c>
      <c r="J241" s="38">
        <v>0</v>
      </c>
      <c r="K241" s="6"/>
      <c r="L241" s="26">
        <v>13315</v>
      </c>
      <c r="M241" s="32"/>
      <c r="N241" s="39">
        <v>5.27</v>
      </c>
      <c r="O241" s="6"/>
      <c r="P241" s="7"/>
      <c r="Q241" s="7"/>
      <c r="R241" s="7"/>
      <c r="S241" s="7"/>
      <c r="T241" s="6"/>
      <c r="U241" s="6"/>
      <c r="V241" s="6"/>
      <c r="W241" s="6"/>
    </row>
    <row r="242" spans="1:23" x14ac:dyDescent="0.2">
      <c r="A242" s="6" t="s">
        <v>328</v>
      </c>
      <c r="B242" s="3">
        <v>331</v>
      </c>
      <c r="C242" s="35" t="s">
        <v>25</v>
      </c>
      <c r="D242" s="26">
        <v>897708.24</v>
      </c>
      <c r="E242" s="6"/>
      <c r="F242" s="37">
        <v>44196</v>
      </c>
      <c r="G242" s="26"/>
      <c r="H242" s="37" t="s">
        <v>26</v>
      </c>
      <c r="J242" s="38">
        <v>-1</v>
      </c>
      <c r="K242" s="6"/>
      <c r="L242" s="26">
        <v>70648</v>
      </c>
      <c r="M242" s="32"/>
      <c r="N242" s="39">
        <v>7.87</v>
      </c>
      <c r="O242" s="6"/>
      <c r="P242" s="7"/>
      <c r="Q242" s="7"/>
      <c r="R242" s="7"/>
      <c r="S242" s="7"/>
      <c r="T242" s="6"/>
      <c r="U242" s="6"/>
      <c r="V242" s="6"/>
      <c r="W242" s="6"/>
    </row>
    <row r="243" spans="1:23" x14ac:dyDescent="0.2">
      <c r="A243" s="6" t="s">
        <v>328</v>
      </c>
      <c r="B243" s="3">
        <v>332</v>
      </c>
      <c r="C243" s="4" t="s">
        <v>77</v>
      </c>
      <c r="D243" s="26">
        <v>11715921.25</v>
      </c>
      <c r="E243" s="6"/>
      <c r="F243" s="37">
        <v>44196</v>
      </c>
      <c r="G243" s="26"/>
      <c r="H243" s="37" t="s">
        <v>78</v>
      </c>
      <c r="J243" s="38">
        <v>-1</v>
      </c>
      <c r="K243" s="6"/>
      <c r="L243" s="26">
        <v>678026</v>
      </c>
      <c r="M243" s="32"/>
      <c r="N243" s="39">
        <v>5.79</v>
      </c>
      <c r="O243" s="6"/>
      <c r="P243" s="7"/>
      <c r="Q243" s="7"/>
      <c r="R243" s="7"/>
      <c r="S243" s="7"/>
      <c r="T243" s="6"/>
      <c r="U243" s="6"/>
      <c r="V243" s="6"/>
      <c r="W243" s="6"/>
    </row>
    <row r="244" spans="1:23" x14ac:dyDescent="0.2">
      <c r="A244" s="6" t="s">
        <v>328</v>
      </c>
      <c r="B244" s="3">
        <v>333</v>
      </c>
      <c r="C244" s="4" t="s">
        <v>79</v>
      </c>
      <c r="D244" s="26">
        <v>277224.64</v>
      </c>
      <c r="E244" s="6"/>
      <c r="F244" s="37">
        <v>44196</v>
      </c>
      <c r="G244" s="26"/>
      <c r="H244" s="37" t="s">
        <v>80</v>
      </c>
      <c r="J244" s="38">
        <v>-3</v>
      </c>
      <c r="K244" s="6"/>
      <c r="L244" s="26">
        <v>16198</v>
      </c>
      <c r="M244" s="32"/>
      <c r="N244" s="39">
        <v>5.84</v>
      </c>
      <c r="O244" s="6"/>
      <c r="P244" s="7"/>
      <c r="Q244" s="7"/>
      <c r="R244" s="7"/>
      <c r="S244" s="7"/>
      <c r="T244" s="6"/>
      <c r="U244" s="6"/>
      <c r="V244" s="6"/>
      <c r="W244" s="6"/>
    </row>
    <row r="245" spans="1:23" x14ac:dyDescent="0.2">
      <c r="A245" s="6" t="s">
        <v>328</v>
      </c>
      <c r="B245" s="3">
        <v>334</v>
      </c>
      <c r="C245" s="4" t="s">
        <v>31</v>
      </c>
      <c r="D245" s="26">
        <v>836614.03</v>
      </c>
      <c r="E245" s="6"/>
      <c r="F245" s="37">
        <v>44196</v>
      </c>
      <c r="G245" s="26"/>
      <c r="H245" s="37" t="s">
        <v>81</v>
      </c>
      <c r="J245" s="38">
        <v>-1</v>
      </c>
      <c r="K245" s="6"/>
      <c r="L245" s="26">
        <v>69633</v>
      </c>
      <c r="M245" s="32"/>
      <c r="N245" s="39">
        <v>8.32</v>
      </c>
      <c r="O245" s="6"/>
      <c r="P245" s="7"/>
      <c r="Q245" s="7"/>
      <c r="R245" s="7"/>
      <c r="S245" s="7"/>
      <c r="T245" s="6"/>
      <c r="U245" s="6"/>
      <c r="V245" s="6"/>
      <c r="W245" s="6"/>
    </row>
    <row r="246" spans="1:23" x14ac:dyDescent="0.2">
      <c r="A246" s="6" t="s">
        <v>328</v>
      </c>
      <c r="B246" s="3">
        <v>335</v>
      </c>
      <c r="C246" s="35" t="s">
        <v>33</v>
      </c>
      <c r="D246" s="26">
        <v>60488.69</v>
      </c>
      <c r="E246" s="6"/>
      <c r="F246" s="37">
        <v>44196</v>
      </c>
      <c r="G246" s="26"/>
      <c r="H246" s="37" t="s">
        <v>82</v>
      </c>
      <c r="J246" s="38">
        <v>-1</v>
      </c>
      <c r="K246" s="6"/>
      <c r="L246" s="26">
        <v>4184</v>
      </c>
      <c r="M246" s="32"/>
      <c r="N246" s="39">
        <v>6.92</v>
      </c>
      <c r="O246" s="6"/>
      <c r="P246" s="7"/>
      <c r="Q246" s="7"/>
      <c r="R246" s="7"/>
      <c r="S246" s="7"/>
      <c r="T246" s="6"/>
      <c r="U246" s="6"/>
      <c r="V246" s="6"/>
      <c r="W246" s="6"/>
    </row>
    <row r="247" spans="1:23" x14ac:dyDescent="0.2">
      <c r="A247" s="6" t="s">
        <v>328</v>
      </c>
      <c r="B247" s="3">
        <v>336</v>
      </c>
      <c r="C247" s="4" t="s">
        <v>83</v>
      </c>
      <c r="D247" s="26">
        <v>239834.16</v>
      </c>
      <c r="E247" s="6"/>
      <c r="F247" s="37">
        <v>44196</v>
      </c>
      <c r="G247" s="26"/>
      <c r="H247" s="37" t="s">
        <v>26</v>
      </c>
      <c r="J247" s="38">
        <v>-1</v>
      </c>
      <c r="K247" s="6"/>
      <c r="L247" s="26">
        <v>17779</v>
      </c>
      <c r="M247" s="32"/>
      <c r="N247" s="39">
        <v>7.41</v>
      </c>
      <c r="O247" s="6"/>
      <c r="P247" s="7"/>
      <c r="Q247" s="7"/>
      <c r="R247" s="7"/>
      <c r="S247" s="7"/>
      <c r="T247" s="6"/>
      <c r="U247" s="6"/>
      <c r="V247" s="6"/>
      <c r="W247" s="6"/>
    </row>
    <row r="248" spans="1:23" x14ac:dyDescent="0.2">
      <c r="C248" s="70" t="s">
        <v>104</v>
      </c>
      <c r="D248" s="27">
        <f>SUM(D240:D247)</f>
        <v>14919293.719999999</v>
      </c>
      <c r="E248" s="40"/>
      <c r="F248" s="71"/>
      <c r="G248" s="26"/>
      <c r="J248" s="66"/>
      <c r="K248" s="40"/>
      <c r="L248" s="27">
        <f>SUM(L240:L247)</f>
        <v>914666</v>
      </c>
      <c r="M248" s="32"/>
      <c r="N248" s="33">
        <v>6.13</v>
      </c>
      <c r="O248" s="6"/>
      <c r="P248" s="7"/>
      <c r="Q248" s="7"/>
      <c r="R248" s="7"/>
      <c r="S248" s="7"/>
      <c r="T248" s="6"/>
      <c r="U248" s="6"/>
      <c r="V248" s="6"/>
      <c r="W248" s="6"/>
    </row>
    <row r="249" spans="1:23" x14ac:dyDescent="0.2">
      <c r="E249" s="6"/>
      <c r="F249" s="44"/>
      <c r="G249" s="28"/>
      <c r="J249" s="66"/>
      <c r="K249" s="6"/>
      <c r="L249" s="28"/>
      <c r="M249" s="32"/>
      <c r="N249" s="33"/>
      <c r="O249" s="6"/>
      <c r="P249" s="7"/>
      <c r="Q249" s="7"/>
      <c r="R249" s="7"/>
      <c r="S249" s="7"/>
      <c r="T249" s="6"/>
      <c r="U249" s="6"/>
      <c r="V249" s="6"/>
      <c r="W249" s="6"/>
    </row>
    <row r="250" spans="1:23" x14ac:dyDescent="0.2">
      <c r="C250" s="86" t="s">
        <v>105</v>
      </c>
      <c r="E250" s="6"/>
      <c r="F250" s="44"/>
      <c r="G250" s="28"/>
      <c r="J250" s="66"/>
      <c r="K250" s="6"/>
      <c r="L250" s="28"/>
      <c r="M250" s="32"/>
      <c r="N250" s="33"/>
      <c r="O250" s="6"/>
      <c r="P250" s="7"/>
      <c r="Q250" s="7"/>
      <c r="R250" s="7"/>
      <c r="S250" s="7"/>
      <c r="T250" s="6"/>
      <c r="U250" s="6"/>
      <c r="V250" s="6"/>
      <c r="W250" s="6"/>
    </row>
    <row r="251" spans="1:23" x14ac:dyDescent="0.2">
      <c r="A251" s="6" t="s">
        <v>328</v>
      </c>
      <c r="B251" s="3">
        <v>330.2</v>
      </c>
      <c r="C251" s="4" t="s">
        <v>23</v>
      </c>
      <c r="D251" s="26">
        <v>40941.300000000003</v>
      </c>
      <c r="E251" s="6"/>
      <c r="F251" s="37">
        <v>43830</v>
      </c>
      <c r="G251" s="26"/>
      <c r="H251" s="37" t="s">
        <v>24</v>
      </c>
      <c r="J251" s="38">
        <v>0</v>
      </c>
      <c r="K251" s="6"/>
      <c r="L251" s="26">
        <v>2233</v>
      </c>
      <c r="M251" s="32"/>
      <c r="N251" s="39">
        <v>5.45</v>
      </c>
      <c r="O251" s="6"/>
      <c r="P251" s="7"/>
      <c r="Q251" s="7"/>
      <c r="R251" s="7"/>
      <c r="S251" s="7"/>
      <c r="T251" s="6"/>
      <c r="U251" s="6"/>
      <c r="V251" s="6"/>
      <c r="W251" s="6"/>
    </row>
    <row r="252" spans="1:23" x14ac:dyDescent="0.2">
      <c r="A252" s="6" t="s">
        <v>328</v>
      </c>
      <c r="B252" s="3">
        <v>330.4</v>
      </c>
      <c r="C252" s="4" t="s">
        <v>93</v>
      </c>
      <c r="D252" s="26">
        <v>1029.5</v>
      </c>
      <c r="E252" s="6"/>
      <c r="F252" s="37">
        <v>43830</v>
      </c>
      <c r="G252" s="26"/>
      <c r="H252" s="37" t="s">
        <v>24</v>
      </c>
      <c r="J252" s="38">
        <v>0</v>
      </c>
      <c r="K252" s="6"/>
      <c r="L252" s="26">
        <v>56</v>
      </c>
      <c r="M252" s="32"/>
      <c r="N252" s="39">
        <v>5.44</v>
      </c>
      <c r="O252" s="6"/>
      <c r="P252" s="7"/>
      <c r="Q252" s="7"/>
      <c r="R252" s="7"/>
      <c r="S252" s="7"/>
      <c r="T252" s="6"/>
      <c r="U252" s="6"/>
      <c r="V252" s="6"/>
      <c r="W252" s="6"/>
    </row>
    <row r="253" spans="1:23" x14ac:dyDescent="0.2">
      <c r="A253" s="6" t="s">
        <v>328</v>
      </c>
      <c r="B253" s="3">
        <v>331</v>
      </c>
      <c r="C253" s="35" t="s">
        <v>25</v>
      </c>
      <c r="D253" s="26">
        <v>13695979.66</v>
      </c>
      <c r="E253" s="6"/>
      <c r="F253" s="37">
        <v>43830</v>
      </c>
      <c r="G253" s="26"/>
      <c r="H253" s="37" t="s">
        <v>24</v>
      </c>
      <c r="J253" s="38">
        <v>0</v>
      </c>
      <c r="K253" s="6"/>
      <c r="L253" s="26">
        <v>1138372</v>
      </c>
      <c r="M253" s="32"/>
      <c r="N253" s="39">
        <v>8.31</v>
      </c>
      <c r="O253" s="6"/>
      <c r="P253" s="7"/>
      <c r="Q253" s="7"/>
      <c r="R253" s="7"/>
      <c r="S253" s="7"/>
      <c r="T253" s="6"/>
      <c r="U253" s="6"/>
      <c r="V253" s="6"/>
      <c r="W253" s="6"/>
    </row>
    <row r="254" spans="1:23" x14ac:dyDescent="0.2">
      <c r="A254" s="6" t="s">
        <v>328</v>
      </c>
      <c r="B254" s="3">
        <v>332</v>
      </c>
      <c r="C254" s="4" t="s">
        <v>77</v>
      </c>
      <c r="D254" s="26">
        <v>34075662.460000001</v>
      </c>
      <c r="E254" s="6"/>
      <c r="F254" s="37">
        <v>43830</v>
      </c>
      <c r="G254" s="26"/>
      <c r="H254" s="37" t="s">
        <v>24</v>
      </c>
      <c r="J254" s="38">
        <v>0</v>
      </c>
      <c r="K254" s="6"/>
      <c r="L254" s="26">
        <v>2425041</v>
      </c>
      <c r="M254" s="32"/>
      <c r="N254" s="39">
        <v>7.12</v>
      </c>
      <c r="O254" s="6"/>
      <c r="P254" s="7"/>
      <c r="Q254" s="7"/>
      <c r="R254" s="7"/>
      <c r="S254" s="7"/>
      <c r="T254" s="6"/>
      <c r="U254" s="6"/>
      <c r="V254" s="6"/>
      <c r="W254" s="6"/>
    </row>
    <row r="255" spans="1:23" x14ac:dyDescent="0.2">
      <c r="A255" s="6" t="s">
        <v>328</v>
      </c>
      <c r="B255" s="3">
        <v>333</v>
      </c>
      <c r="C255" s="4" t="s">
        <v>79</v>
      </c>
      <c r="D255" s="26">
        <v>17786161.609999999</v>
      </c>
      <c r="E255" s="6"/>
      <c r="F255" s="37">
        <v>43830</v>
      </c>
      <c r="G255" s="26"/>
      <c r="H255" s="37" t="s">
        <v>24</v>
      </c>
      <c r="J255" s="38">
        <v>0</v>
      </c>
      <c r="K255" s="6"/>
      <c r="L255" s="26">
        <v>1392722</v>
      </c>
      <c r="M255" s="32"/>
      <c r="N255" s="39">
        <v>7.83</v>
      </c>
      <c r="O255" s="6"/>
      <c r="P255" s="7"/>
      <c r="Q255" s="7"/>
      <c r="R255" s="7"/>
      <c r="S255" s="7"/>
      <c r="T255" s="6"/>
      <c r="U255" s="6"/>
      <c r="V255" s="6"/>
      <c r="W255" s="6"/>
    </row>
    <row r="256" spans="1:23" x14ac:dyDescent="0.2">
      <c r="A256" s="6" t="s">
        <v>328</v>
      </c>
      <c r="B256" s="3">
        <v>334</v>
      </c>
      <c r="C256" s="4" t="s">
        <v>31</v>
      </c>
      <c r="D256" s="26">
        <v>16047648.01</v>
      </c>
      <c r="E256" s="6"/>
      <c r="F256" s="37">
        <v>43830</v>
      </c>
      <c r="G256" s="26"/>
      <c r="H256" s="37" t="s">
        <v>24</v>
      </c>
      <c r="J256" s="38">
        <v>0</v>
      </c>
      <c r="K256" s="6"/>
      <c r="L256" s="26">
        <v>1491231</v>
      </c>
      <c r="M256" s="32"/>
      <c r="N256" s="39">
        <v>9.2899999999999991</v>
      </c>
      <c r="O256" s="6"/>
      <c r="P256" s="7"/>
      <c r="Q256" s="7"/>
      <c r="R256" s="7"/>
      <c r="S256" s="7"/>
      <c r="T256" s="6"/>
      <c r="U256" s="6"/>
      <c r="V256" s="6"/>
      <c r="W256" s="6"/>
    </row>
    <row r="257" spans="1:23" x14ac:dyDescent="0.2">
      <c r="A257" s="6" t="s">
        <v>328</v>
      </c>
      <c r="B257" s="3">
        <v>335</v>
      </c>
      <c r="C257" s="35" t="s">
        <v>33</v>
      </c>
      <c r="D257" s="26">
        <v>173066.89</v>
      </c>
      <c r="E257" s="6"/>
      <c r="F257" s="37">
        <v>43830</v>
      </c>
      <c r="G257" s="26"/>
      <c r="H257" s="37" t="s">
        <v>24</v>
      </c>
      <c r="J257" s="38">
        <v>0</v>
      </c>
      <c r="K257" s="6"/>
      <c r="L257" s="26">
        <v>11137</v>
      </c>
      <c r="M257" s="32"/>
      <c r="N257" s="39">
        <v>6.44</v>
      </c>
      <c r="O257" s="6"/>
      <c r="P257" s="7"/>
      <c r="Q257" s="7"/>
      <c r="R257" s="7"/>
      <c r="S257" s="7"/>
      <c r="T257" s="6"/>
      <c r="U257" s="6"/>
      <c r="V257" s="6"/>
      <c r="W257" s="6"/>
    </row>
    <row r="258" spans="1:23" x14ac:dyDescent="0.2">
      <c r="A258" s="6" t="s">
        <v>328</v>
      </c>
      <c r="B258" s="3">
        <v>336</v>
      </c>
      <c r="C258" s="4" t="s">
        <v>83</v>
      </c>
      <c r="D258" s="26">
        <v>2547856.13</v>
      </c>
      <c r="E258" s="6"/>
      <c r="F258" s="37">
        <v>43830</v>
      </c>
      <c r="G258" s="26"/>
      <c r="H258" s="37" t="s">
        <v>24</v>
      </c>
      <c r="J258" s="38">
        <v>0</v>
      </c>
      <c r="K258" s="6"/>
      <c r="L258" s="26">
        <v>190487</v>
      </c>
      <c r="M258" s="32"/>
      <c r="N258" s="39">
        <v>7.48</v>
      </c>
      <c r="O258" s="6"/>
      <c r="P258" s="7"/>
      <c r="Q258" s="7"/>
      <c r="R258" s="7"/>
      <c r="S258" s="7"/>
      <c r="T258" s="6"/>
      <c r="U258" s="6"/>
      <c r="V258" s="6"/>
      <c r="W258" s="6"/>
    </row>
    <row r="259" spans="1:23" x14ac:dyDescent="0.2">
      <c r="C259" s="70" t="s">
        <v>106</v>
      </c>
      <c r="D259" s="27">
        <f>SUM(D251:D258)</f>
        <v>84368345.560000002</v>
      </c>
      <c r="E259" s="40"/>
      <c r="F259" s="71"/>
      <c r="G259" s="26"/>
      <c r="J259" s="66"/>
      <c r="K259" s="40"/>
      <c r="L259" s="27">
        <f>SUM(L251:L258)</f>
        <v>6651279</v>
      </c>
      <c r="M259" s="32"/>
      <c r="N259" s="33">
        <v>7.88</v>
      </c>
      <c r="O259" s="6"/>
      <c r="P259" s="7"/>
      <c r="Q259" s="7"/>
      <c r="R259" s="7"/>
      <c r="S259" s="7"/>
      <c r="T259" s="6"/>
      <c r="U259" s="6"/>
      <c r="V259" s="6"/>
      <c r="W259" s="6"/>
    </row>
    <row r="260" spans="1:23" x14ac:dyDescent="0.2">
      <c r="E260" s="6"/>
      <c r="F260" s="44"/>
      <c r="G260" s="28"/>
      <c r="J260" s="66"/>
      <c r="K260" s="6"/>
      <c r="L260" s="28"/>
      <c r="M260" s="32"/>
      <c r="N260" s="33"/>
      <c r="O260" s="6"/>
      <c r="P260" s="7"/>
      <c r="Q260" s="7"/>
      <c r="R260" s="7"/>
      <c r="S260" s="7"/>
      <c r="T260" s="6"/>
      <c r="U260" s="6"/>
      <c r="V260" s="6"/>
      <c r="W260" s="6"/>
    </row>
    <row r="261" spans="1:23" x14ac:dyDescent="0.2">
      <c r="C261" s="86" t="s">
        <v>107</v>
      </c>
      <c r="E261" s="6"/>
      <c r="F261" s="44"/>
      <c r="G261" s="28"/>
      <c r="J261" s="66"/>
      <c r="K261" s="6"/>
      <c r="L261" s="28"/>
      <c r="M261" s="32"/>
      <c r="N261" s="33"/>
      <c r="O261" s="6"/>
      <c r="P261" s="7"/>
      <c r="Q261" s="7"/>
      <c r="R261" s="7"/>
      <c r="S261" s="7"/>
      <c r="T261" s="6"/>
      <c r="U261" s="6"/>
      <c r="V261" s="6"/>
      <c r="W261" s="6"/>
    </row>
    <row r="262" spans="1:23" x14ac:dyDescent="0.2">
      <c r="A262" s="6" t="s">
        <v>328</v>
      </c>
      <c r="B262" s="3">
        <v>331</v>
      </c>
      <c r="C262" s="35" t="s">
        <v>25</v>
      </c>
      <c r="D262" s="26">
        <v>446366.87</v>
      </c>
      <c r="E262" s="6"/>
      <c r="F262" s="37">
        <v>46022</v>
      </c>
      <c r="G262" s="26"/>
      <c r="H262" s="37" t="s">
        <v>26</v>
      </c>
      <c r="J262" s="38">
        <v>-1</v>
      </c>
      <c r="K262" s="6"/>
      <c r="L262" s="26">
        <v>15406</v>
      </c>
      <c r="M262" s="32"/>
      <c r="N262" s="39">
        <v>3.45</v>
      </c>
      <c r="O262" s="6"/>
      <c r="P262" s="7"/>
      <c r="Q262" s="7"/>
      <c r="R262" s="7"/>
      <c r="S262" s="7"/>
      <c r="T262" s="6"/>
      <c r="U262" s="6"/>
      <c r="V262" s="6"/>
      <c r="W262" s="6"/>
    </row>
    <row r="263" spans="1:23" x14ac:dyDescent="0.2">
      <c r="A263" s="6" t="s">
        <v>328</v>
      </c>
      <c r="B263" s="3">
        <v>332</v>
      </c>
      <c r="C263" s="4" t="s">
        <v>77</v>
      </c>
      <c r="D263" s="26">
        <v>956229.4</v>
      </c>
      <c r="E263" s="6"/>
      <c r="F263" s="37">
        <v>46022</v>
      </c>
      <c r="G263" s="26"/>
      <c r="H263" s="37" t="s">
        <v>78</v>
      </c>
      <c r="J263" s="38">
        <v>-1</v>
      </c>
      <c r="K263" s="6"/>
      <c r="L263" s="26">
        <v>38512</v>
      </c>
      <c r="M263" s="32"/>
      <c r="N263" s="39">
        <v>4.03</v>
      </c>
      <c r="O263" s="6"/>
      <c r="P263" s="7"/>
      <c r="Q263" s="7"/>
      <c r="R263" s="7"/>
      <c r="S263" s="7"/>
      <c r="T263" s="6"/>
      <c r="U263" s="6"/>
      <c r="V263" s="6"/>
      <c r="W263" s="6"/>
    </row>
    <row r="264" spans="1:23" x14ac:dyDescent="0.2">
      <c r="A264" s="6" t="s">
        <v>328</v>
      </c>
      <c r="B264" s="3">
        <v>333</v>
      </c>
      <c r="C264" s="4" t="s">
        <v>79</v>
      </c>
      <c r="D264" s="26">
        <v>1060034.98</v>
      </c>
      <c r="E264" s="6"/>
      <c r="F264" s="37">
        <v>46022</v>
      </c>
      <c r="G264" s="26"/>
      <c r="H264" s="37" t="s">
        <v>80</v>
      </c>
      <c r="J264" s="38">
        <v>-2</v>
      </c>
      <c r="K264" s="6"/>
      <c r="L264" s="26">
        <v>35563</v>
      </c>
      <c r="M264" s="32"/>
      <c r="N264" s="39">
        <v>3.35</v>
      </c>
      <c r="O264" s="6"/>
      <c r="P264" s="7"/>
      <c r="Q264" s="7"/>
      <c r="R264" s="7"/>
      <c r="S264" s="7"/>
      <c r="T264" s="6"/>
      <c r="U264" s="6"/>
      <c r="V264" s="6"/>
      <c r="W264" s="6"/>
    </row>
    <row r="265" spans="1:23" x14ac:dyDescent="0.2">
      <c r="A265" s="6" t="s">
        <v>328</v>
      </c>
      <c r="B265" s="3">
        <v>334</v>
      </c>
      <c r="C265" s="4" t="s">
        <v>31</v>
      </c>
      <c r="D265" s="26">
        <v>257823.55</v>
      </c>
      <c r="E265" s="6"/>
      <c r="F265" s="37">
        <v>46022</v>
      </c>
      <c r="G265" s="26"/>
      <c r="H265" s="37" t="s">
        <v>81</v>
      </c>
      <c r="J265" s="38">
        <v>-2</v>
      </c>
      <c r="K265" s="6"/>
      <c r="L265" s="26">
        <v>12972</v>
      </c>
      <c r="M265" s="32"/>
      <c r="N265" s="39">
        <v>5.03</v>
      </c>
      <c r="O265" s="6"/>
      <c r="P265" s="7"/>
      <c r="Q265" s="7"/>
      <c r="R265" s="7"/>
      <c r="S265" s="7"/>
      <c r="T265" s="6"/>
      <c r="U265" s="6"/>
      <c r="V265" s="6"/>
      <c r="W265" s="6"/>
    </row>
    <row r="266" spans="1:23" x14ac:dyDescent="0.2">
      <c r="A266" s="6" t="s">
        <v>328</v>
      </c>
      <c r="B266" s="3">
        <v>336</v>
      </c>
      <c r="C266" s="4" t="s">
        <v>83</v>
      </c>
      <c r="D266" s="26">
        <v>64973.32</v>
      </c>
      <c r="E266" s="6"/>
      <c r="F266" s="37">
        <v>46022</v>
      </c>
      <c r="G266" s="26"/>
      <c r="H266" s="37" t="s">
        <v>26</v>
      </c>
      <c r="J266" s="38">
        <v>-1</v>
      </c>
      <c r="K266" s="6"/>
      <c r="L266" s="26">
        <v>1995</v>
      </c>
      <c r="M266" s="32"/>
      <c r="N266" s="39">
        <v>3.07</v>
      </c>
      <c r="O266" s="6"/>
      <c r="P266" s="7"/>
      <c r="Q266" s="7"/>
      <c r="R266" s="7"/>
      <c r="S266" s="7"/>
      <c r="T266" s="6"/>
      <c r="U266" s="6"/>
      <c r="V266" s="6"/>
      <c r="W266" s="6"/>
    </row>
    <row r="267" spans="1:23" x14ac:dyDescent="0.2">
      <c r="C267" s="70" t="s">
        <v>108</v>
      </c>
      <c r="D267" s="27">
        <f>SUM(D262:D266)</f>
        <v>2785428.1199999996</v>
      </c>
      <c r="E267" s="40"/>
      <c r="F267" s="71"/>
      <c r="G267" s="26"/>
      <c r="J267" s="66"/>
      <c r="K267" s="40"/>
      <c r="L267" s="27">
        <f>SUM(L262:L266)</f>
        <v>104448</v>
      </c>
      <c r="M267" s="32"/>
      <c r="N267" s="33">
        <v>3.75</v>
      </c>
      <c r="O267" s="6"/>
      <c r="P267" s="7"/>
      <c r="Q267" s="7"/>
      <c r="R267" s="7"/>
      <c r="S267" s="7"/>
      <c r="T267" s="6"/>
      <c r="U267" s="6"/>
      <c r="V267" s="6"/>
      <c r="W267" s="6"/>
    </row>
    <row r="268" spans="1:23" x14ac:dyDescent="0.2">
      <c r="C268" s="6"/>
      <c r="E268" s="6"/>
      <c r="F268" s="44"/>
      <c r="G268" s="28"/>
      <c r="J268" s="66"/>
      <c r="K268" s="6"/>
      <c r="L268" s="28"/>
      <c r="M268" s="32"/>
      <c r="N268" s="33"/>
      <c r="O268" s="6"/>
      <c r="P268" s="7"/>
      <c r="Q268" s="7"/>
      <c r="R268" s="7"/>
      <c r="S268" s="7"/>
      <c r="T268" s="6"/>
      <c r="U268" s="6"/>
      <c r="V268" s="6"/>
      <c r="W268" s="6"/>
    </row>
    <row r="269" spans="1:23" x14ac:dyDescent="0.2">
      <c r="A269" s="6" t="s">
        <v>328</v>
      </c>
      <c r="C269" s="86" t="s">
        <v>109</v>
      </c>
      <c r="E269" s="6"/>
      <c r="F269" s="44"/>
      <c r="G269" s="28"/>
      <c r="J269" s="66"/>
      <c r="K269" s="6"/>
      <c r="L269" s="28"/>
      <c r="M269" s="32"/>
      <c r="N269" s="33"/>
      <c r="O269" s="6"/>
      <c r="P269" s="7"/>
      <c r="Q269" s="7"/>
      <c r="R269" s="7"/>
      <c r="S269" s="7"/>
      <c r="T269" s="6"/>
      <c r="U269" s="6"/>
      <c r="V269" s="6"/>
      <c r="W269" s="6"/>
    </row>
    <row r="270" spans="1:23" x14ac:dyDescent="0.2">
      <c r="A270" s="6" t="s">
        <v>328</v>
      </c>
      <c r="B270" s="3">
        <v>330.2</v>
      </c>
      <c r="C270" s="4" t="s">
        <v>23</v>
      </c>
      <c r="D270" s="26">
        <v>20758.93</v>
      </c>
      <c r="E270" s="6"/>
      <c r="F270" s="37">
        <v>48944</v>
      </c>
      <c r="G270" s="26"/>
      <c r="H270" s="37" t="s">
        <v>24</v>
      </c>
      <c r="J270" s="38">
        <v>0</v>
      </c>
      <c r="K270" s="6"/>
      <c r="L270" s="26">
        <v>389</v>
      </c>
      <c r="M270" s="32"/>
      <c r="N270" s="39">
        <v>1.87</v>
      </c>
      <c r="O270" s="6"/>
      <c r="P270" s="7"/>
      <c r="Q270" s="7"/>
      <c r="R270" s="7"/>
      <c r="S270" s="7"/>
      <c r="T270" s="6"/>
      <c r="U270" s="6"/>
      <c r="V270" s="6"/>
      <c r="W270" s="6"/>
    </row>
    <row r="271" spans="1:23" x14ac:dyDescent="0.2">
      <c r="A271" s="6" t="s">
        <v>328</v>
      </c>
      <c r="B271" s="3">
        <v>330.3</v>
      </c>
      <c r="C271" s="4" t="s">
        <v>64</v>
      </c>
      <c r="D271" s="26">
        <v>24129.94</v>
      </c>
      <c r="E271" s="6"/>
      <c r="F271" s="37">
        <v>48944</v>
      </c>
      <c r="G271" s="26"/>
      <c r="H271" s="37" t="s">
        <v>24</v>
      </c>
      <c r="J271" s="38">
        <v>0</v>
      </c>
      <c r="K271" s="6"/>
      <c r="L271" s="26">
        <v>466</v>
      </c>
      <c r="M271" s="32"/>
      <c r="N271" s="39">
        <v>1.93</v>
      </c>
      <c r="O271" s="6"/>
      <c r="P271" s="7"/>
      <c r="Q271" s="7"/>
      <c r="R271" s="7"/>
      <c r="S271" s="7"/>
      <c r="T271" s="6"/>
      <c r="U271" s="6"/>
      <c r="V271" s="6"/>
      <c r="W271" s="6"/>
    </row>
    <row r="272" spans="1:23" x14ac:dyDescent="0.2">
      <c r="A272" s="6" t="s">
        <v>328</v>
      </c>
      <c r="B272" s="3">
        <v>331</v>
      </c>
      <c r="C272" s="35" t="s">
        <v>25</v>
      </c>
      <c r="D272" s="26">
        <v>1190919.7</v>
      </c>
      <c r="E272" s="6"/>
      <c r="F272" s="37">
        <v>48944</v>
      </c>
      <c r="G272" s="26"/>
      <c r="H272" s="37" t="s">
        <v>26</v>
      </c>
      <c r="J272" s="38">
        <v>-4</v>
      </c>
      <c r="K272" s="6"/>
      <c r="L272" s="26">
        <v>33297</v>
      </c>
      <c r="M272" s="32"/>
      <c r="N272" s="39">
        <v>2.8</v>
      </c>
      <c r="O272" s="6"/>
      <c r="P272" s="7"/>
      <c r="Q272" s="7"/>
      <c r="R272" s="7"/>
      <c r="S272" s="7"/>
      <c r="T272" s="6"/>
      <c r="U272" s="6"/>
      <c r="V272" s="6"/>
      <c r="W272" s="6"/>
    </row>
    <row r="273" spans="1:23" x14ac:dyDescent="0.2">
      <c r="A273" s="6" t="s">
        <v>328</v>
      </c>
      <c r="B273" s="3">
        <v>332</v>
      </c>
      <c r="C273" s="4" t="s">
        <v>77</v>
      </c>
      <c r="D273" s="26">
        <v>8222952.4100000001</v>
      </c>
      <c r="E273" s="6"/>
      <c r="F273" s="37">
        <v>48944</v>
      </c>
      <c r="G273" s="26"/>
      <c r="H273" s="37" t="s">
        <v>78</v>
      </c>
      <c r="J273" s="38">
        <v>-3</v>
      </c>
      <c r="K273" s="6"/>
      <c r="L273" s="26">
        <v>260898</v>
      </c>
      <c r="M273" s="32"/>
      <c r="N273" s="39">
        <v>3.17</v>
      </c>
      <c r="O273" s="6"/>
      <c r="P273" s="7"/>
      <c r="Q273" s="7"/>
      <c r="R273" s="7"/>
      <c r="S273" s="7"/>
      <c r="T273" s="6"/>
      <c r="U273" s="6"/>
      <c r="V273" s="6"/>
      <c r="W273" s="6"/>
    </row>
    <row r="274" spans="1:23" x14ac:dyDescent="0.2">
      <c r="A274" s="6" t="s">
        <v>328</v>
      </c>
      <c r="B274" s="3">
        <v>333</v>
      </c>
      <c r="C274" s="4" t="s">
        <v>79</v>
      </c>
      <c r="D274" s="26">
        <v>7747695.4900000002</v>
      </c>
      <c r="E274" s="6"/>
      <c r="F274" s="37">
        <v>48944</v>
      </c>
      <c r="G274" s="26"/>
      <c r="H274" s="37" t="s">
        <v>80</v>
      </c>
      <c r="J274" s="38">
        <v>-2</v>
      </c>
      <c r="K274" s="6"/>
      <c r="L274" s="26">
        <v>320003</v>
      </c>
      <c r="M274" s="32"/>
      <c r="N274" s="39">
        <v>4.13</v>
      </c>
      <c r="O274" s="6"/>
      <c r="P274" s="7"/>
      <c r="Q274" s="7"/>
      <c r="R274" s="7"/>
      <c r="S274" s="7"/>
      <c r="T274" s="6"/>
      <c r="U274" s="6"/>
      <c r="V274" s="6"/>
      <c r="W274" s="6"/>
    </row>
    <row r="275" spans="1:23" x14ac:dyDescent="0.2">
      <c r="A275" s="6" t="s">
        <v>328</v>
      </c>
      <c r="B275" s="3">
        <v>334</v>
      </c>
      <c r="C275" s="4" t="s">
        <v>31</v>
      </c>
      <c r="D275" s="26">
        <v>282694.8</v>
      </c>
      <c r="E275" s="6"/>
      <c r="F275" s="37">
        <v>48944</v>
      </c>
      <c r="G275" s="26"/>
      <c r="H275" s="37" t="s">
        <v>81</v>
      </c>
      <c r="J275" s="38">
        <v>-4</v>
      </c>
      <c r="K275" s="6"/>
      <c r="L275" s="26">
        <v>9984</v>
      </c>
      <c r="M275" s="32"/>
      <c r="N275" s="39">
        <v>3.53</v>
      </c>
      <c r="O275" s="6"/>
      <c r="P275" s="7"/>
      <c r="Q275" s="7"/>
      <c r="R275" s="7"/>
      <c r="S275" s="7"/>
      <c r="T275" s="6"/>
      <c r="U275" s="6"/>
      <c r="V275" s="6"/>
      <c r="W275" s="6"/>
    </row>
    <row r="276" spans="1:23" x14ac:dyDescent="0.2">
      <c r="A276" s="6" t="s">
        <v>328</v>
      </c>
      <c r="B276" s="3">
        <v>335</v>
      </c>
      <c r="C276" s="35" t="s">
        <v>33</v>
      </c>
      <c r="D276" s="26">
        <v>2860.68</v>
      </c>
      <c r="E276" s="6"/>
      <c r="F276" s="37">
        <v>48944</v>
      </c>
      <c r="G276" s="26"/>
      <c r="H276" s="37" t="s">
        <v>82</v>
      </c>
      <c r="J276" s="38">
        <v>-2</v>
      </c>
      <c r="K276" s="6"/>
      <c r="L276" s="26">
        <v>85</v>
      </c>
      <c r="M276" s="32"/>
      <c r="N276" s="39">
        <v>2.97</v>
      </c>
      <c r="O276" s="6"/>
      <c r="P276" s="7"/>
      <c r="Q276" s="7"/>
      <c r="R276" s="7"/>
      <c r="S276" s="7"/>
      <c r="T276" s="6"/>
      <c r="U276" s="6"/>
      <c r="V276" s="6"/>
      <c r="W276" s="6"/>
    </row>
    <row r="277" spans="1:23" x14ac:dyDescent="0.2">
      <c r="A277" s="6" t="s">
        <v>328</v>
      </c>
      <c r="B277" s="3">
        <v>336</v>
      </c>
      <c r="C277" s="4" t="s">
        <v>83</v>
      </c>
      <c r="D277" s="26">
        <v>186242.65</v>
      </c>
      <c r="E277" s="6"/>
      <c r="F277" s="37">
        <v>48944</v>
      </c>
      <c r="G277" s="26"/>
      <c r="H277" s="37" t="s">
        <v>26</v>
      </c>
      <c r="J277" s="38">
        <v>-2</v>
      </c>
      <c r="K277" s="6"/>
      <c r="L277" s="26">
        <v>7129</v>
      </c>
      <c r="M277" s="32"/>
      <c r="N277" s="39">
        <v>3.83</v>
      </c>
      <c r="O277" s="6"/>
      <c r="P277" s="7"/>
      <c r="Q277" s="7"/>
      <c r="R277" s="7"/>
      <c r="S277" s="7"/>
      <c r="T277" s="6"/>
      <c r="U277" s="6"/>
      <c r="V277" s="6"/>
      <c r="W277" s="6"/>
    </row>
    <row r="278" spans="1:23" x14ac:dyDescent="0.2">
      <c r="C278" s="70" t="s">
        <v>110</v>
      </c>
      <c r="D278" s="27">
        <f>SUM(D270:D277)</f>
        <v>17678254.599999998</v>
      </c>
      <c r="E278" s="40"/>
      <c r="F278" s="71"/>
      <c r="G278" s="26"/>
      <c r="J278" s="66"/>
      <c r="K278" s="40"/>
      <c r="L278" s="27">
        <f>SUM(L270:L277)</f>
        <v>632251</v>
      </c>
      <c r="M278" s="32"/>
      <c r="N278" s="33">
        <v>3.58</v>
      </c>
      <c r="O278" s="6"/>
      <c r="P278" s="7"/>
      <c r="Q278" s="7"/>
      <c r="R278" s="7"/>
      <c r="S278" s="7"/>
      <c r="T278" s="6"/>
      <c r="U278" s="6"/>
      <c r="V278" s="6"/>
      <c r="W278" s="6"/>
    </row>
    <row r="279" spans="1:23" x14ac:dyDescent="0.2">
      <c r="E279" s="6"/>
      <c r="F279" s="44"/>
      <c r="G279" s="28"/>
      <c r="J279" s="66"/>
      <c r="K279" s="6"/>
      <c r="L279" s="28"/>
      <c r="M279" s="32"/>
      <c r="N279" s="33"/>
      <c r="O279" s="6"/>
      <c r="P279" s="7"/>
      <c r="Q279" s="7"/>
      <c r="R279" s="7"/>
      <c r="S279" s="7"/>
      <c r="T279" s="6"/>
      <c r="U279" s="6"/>
      <c r="V279" s="6"/>
      <c r="W279" s="6"/>
    </row>
    <row r="280" spans="1:23" x14ac:dyDescent="0.2">
      <c r="C280" s="86" t="s">
        <v>111</v>
      </c>
      <c r="E280" s="6"/>
      <c r="F280" s="44"/>
      <c r="G280" s="28"/>
      <c r="J280" s="66"/>
      <c r="K280" s="6"/>
      <c r="L280" s="28"/>
      <c r="M280" s="32"/>
      <c r="N280" s="33"/>
      <c r="O280" s="6"/>
      <c r="P280" s="7"/>
      <c r="Q280" s="7"/>
      <c r="R280" s="7"/>
      <c r="S280" s="7"/>
      <c r="T280" s="6"/>
      <c r="U280" s="6"/>
      <c r="V280" s="6"/>
      <c r="W280" s="6"/>
    </row>
    <row r="281" spans="1:23" x14ac:dyDescent="0.2">
      <c r="A281" s="6" t="s">
        <v>328</v>
      </c>
      <c r="B281" s="3">
        <v>330.2</v>
      </c>
      <c r="C281" s="4" t="s">
        <v>23</v>
      </c>
      <c r="D281" s="26">
        <v>300510.01</v>
      </c>
      <c r="E281" s="6"/>
      <c r="F281" s="37">
        <v>58075</v>
      </c>
      <c r="G281" s="26"/>
      <c r="H281" s="37" t="s">
        <v>24</v>
      </c>
      <c r="J281" s="38">
        <v>0</v>
      </c>
      <c r="K281" s="6"/>
      <c r="L281" s="26">
        <v>1517</v>
      </c>
      <c r="M281" s="32"/>
      <c r="N281" s="39">
        <v>0.5</v>
      </c>
      <c r="O281" s="6"/>
      <c r="P281" s="7"/>
      <c r="Q281" s="7"/>
      <c r="R281" s="7"/>
      <c r="S281" s="7"/>
      <c r="T281" s="6"/>
      <c r="U281" s="6"/>
      <c r="V281" s="6"/>
      <c r="W281" s="6"/>
    </row>
    <row r="282" spans="1:23" x14ac:dyDescent="0.2">
      <c r="A282" s="6" t="s">
        <v>328</v>
      </c>
      <c r="B282" s="3">
        <v>330.5</v>
      </c>
      <c r="C282" s="4" t="s">
        <v>112</v>
      </c>
      <c r="D282" s="26">
        <v>212279.74</v>
      </c>
      <c r="E282" s="6"/>
      <c r="F282" s="37">
        <v>58075</v>
      </c>
      <c r="G282" s="26"/>
      <c r="H282" s="37" t="s">
        <v>24</v>
      </c>
      <c r="J282" s="38">
        <v>0</v>
      </c>
      <c r="K282" s="6"/>
      <c r="L282" s="26">
        <v>1011</v>
      </c>
      <c r="M282" s="32"/>
      <c r="N282" s="39">
        <v>0.48</v>
      </c>
      <c r="O282" s="6"/>
      <c r="P282" s="7"/>
      <c r="Q282" s="7"/>
      <c r="R282" s="7"/>
      <c r="S282" s="7"/>
      <c r="T282" s="6"/>
      <c r="U282" s="6"/>
      <c r="V282" s="6"/>
      <c r="W282" s="6"/>
    </row>
    <row r="283" spans="1:23" x14ac:dyDescent="0.2">
      <c r="A283" s="6" t="s">
        <v>328</v>
      </c>
      <c r="B283" s="3">
        <v>331</v>
      </c>
      <c r="C283" s="35" t="s">
        <v>25</v>
      </c>
      <c r="D283" s="26">
        <v>94372014.959999993</v>
      </c>
      <c r="E283" s="6"/>
      <c r="F283" s="37">
        <v>58075</v>
      </c>
      <c r="G283" s="26"/>
      <c r="H283" s="37" t="s">
        <v>26</v>
      </c>
      <c r="J283" s="38">
        <v>-4</v>
      </c>
      <c r="K283" s="6"/>
      <c r="L283" s="26">
        <v>1993989</v>
      </c>
      <c r="M283" s="32"/>
      <c r="N283" s="39">
        <v>2.11</v>
      </c>
      <c r="O283" s="6"/>
      <c r="P283" s="7"/>
      <c r="Q283" s="7"/>
      <c r="R283" s="7"/>
      <c r="S283" s="7"/>
      <c r="T283" s="6"/>
      <c r="U283" s="6"/>
      <c r="V283" s="6"/>
      <c r="W283" s="6"/>
    </row>
    <row r="284" spans="1:23" x14ac:dyDescent="0.2">
      <c r="A284" s="6" t="s">
        <v>328</v>
      </c>
      <c r="B284" s="3">
        <v>332</v>
      </c>
      <c r="C284" s="4" t="s">
        <v>77</v>
      </c>
      <c r="D284" s="26">
        <v>24113998.960000001</v>
      </c>
      <c r="E284" s="6"/>
      <c r="F284" s="37">
        <v>58075</v>
      </c>
      <c r="G284" s="26"/>
      <c r="H284" s="37" t="s">
        <v>78</v>
      </c>
      <c r="J284" s="38">
        <v>-6</v>
      </c>
      <c r="K284" s="6"/>
      <c r="L284" s="26">
        <v>442208</v>
      </c>
      <c r="M284" s="32"/>
      <c r="N284" s="39">
        <v>1.83</v>
      </c>
      <c r="O284" s="6"/>
      <c r="P284" s="7"/>
      <c r="Q284" s="7"/>
      <c r="R284" s="7"/>
      <c r="S284" s="7"/>
      <c r="T284" s="6"/>
      <c r="U284" s="6"/>
      <c r="V284" s="6"/>
      <c r="W284" s="6"/>
    </row>
    <row r="285" spans="1:23" x14ac:dyDescent="0.2">
      <c r="A285" s="6" t="s">
        <v>328</v>
      </c>
      <c r="B285" s="3">
        <v>333</v>
      </c>
      <c r="C285" s="4" t="s">
        <v>79</v>
      </c>
      <c r="D285" s="26">
        <v>7768646.0300000003</v>
      </c>
      <c r="E285" s="6"/>
      <c r="F285" s="37">
        <v>58075</v>
      </c>
      <c r="G285" s="26"/>
      <c r="H285" s="37" t="s">
        <v>80</v>
      </c>
      <c r="J285" s="38">
        <v>-16</v>
      </c>
      <c r="K285" s="6"/>
      <c r="L285" s="26">
        <v>111834</v>
      </c>
      <c r="M285" s="32"/>
      <c r="N285" s="39">
        <v>1.44</v>
      </c>
      <c r="O285" s="6"/>
      <c r="P285" s="7"/>
      <c r="Q285" s="7"/>
      <c r="R285" s="7"/>
      <c r="S285" s="7"/>
      <c r="T285" s="6"/>
      <c r="U285" s="6"/>
      <c r="V285" s="6"/>
      <c r="W285" s="6"/>
    </row>
    <row r="286" spans="1:23" x14ac:dyDescent="0.2">
      <c r="A286" s="6" t="s">
        <v>328</v>
      </c>
      <c r="B286" s="3">
        <v>334</v>
      </c>
      <c r="C286" s="4" t="s">
        <v>31</v>
      </c>
      <c r="D286" s="26">
        <v>9928729.9199999999</v>
      </c>
      <c r="E286" s="6"/>
      <c r="F286" s="37">
        <v>58075</v>
      </c>
      <c r="G286" s="26"/>
      <c r="H286" s="37" t="s">
        <v>81</v>
      </c>
      <c r="J286" s="38">
        <v>-8</v>
      </c>
      <c r="K286" s="6"/>
      <c r="L286" s="26">
        <v>232550</v>
      </c>
      <c r="M286" s="32"/>
      <c r="N286" s="39">
        <v>2.34</v>
      </c>
      <c r="O286" s="6"/>
      <c r="P286" s="7"/>
      <c r="Q286" s="7"/>
      <c r="R286" s="7"/>
      <c r="S286" s="7"/>
      <c r="T286" s="6"/>
      <c r="U286" s="6"/>
      <c r="V286" s="6"/>
      <c r="W286" s="6"/>
    </row>
    <row r="287" spans="1:23" x14ac:dyDescent="0.2">
      <c r="A287" s="6" t="s">
        <v>328</v>
      </c>
      <c r="B287" s="3">
        <v>335</v>
      </c>
      <c r="C287" s="35" t="s">
        <v>33</v>
      </c>
      <c r="D287" s="26">
        <v>157006.82</v>
      </c>
      <c r="E287" s="6"/>
      <c r="F287" s="37">
        <v>58075</v>
      </c>
      <c r="G287" s="26"/>
      <c r="H287" s="37" t="s">
        <v>82</v>
      </c>
      <c r="J287" s="38">
        <v>-3</v>
      </c>
      <c r="K287" s="6"/>
      <c r="L287" s="26">
        <v>3250</v>
      </c>
      <c r="M287" s="32"/>
      <c r="N287" s="39">
        <v>2.0699999999999998</v>
      </c>
      <c r="O287" s="6"/>
      <c r="P287" s="7"/>
      <c r="Q287" s="7"/>
      <c r="R287" s="7"/>
      <c r="S287" s="7"/>
      <c r="T287" s="6"/>
      <c r="U287" s="6"/>
      <c r="V287" s="6"/>
      <c r="W287" s="6"/>
    </row>
    <row r="288" spans="1:23" x14ac:dyDescent="0.2">
      <c r="A288" s="6" t="s">
        <v>328</v>
      </c>
      <c r="B288" s="3">
        <v>336</v>
      </c>
      <c r="C288" s="4" t="s">
        <v>83</v>
      </c>
      <c r="D288" s="26">
        <v>2138830.23</v>
      </c>
      <c r="E288" s="6"/>
      <c r="F288" s="37">
        <v>58075</v>
      </c>
      <c r="G288" s="26"/>
      <c r="H288" s="37" t="s">
        <v>26</v>
      </c>
      <c r="J288" s="38">
        <v>-5</v>
      </c>
      <c r="K288" s="6"/>
      <c r="L288" s="26">
        <v>34563</v>
      </c>
      <c r="M288" s="32"/>
      <c r="N288" s="39">
        <v>1.62</v>
      </c>
      <c r="O288" s="6"/>
      <c r="P288" s="7"/>
      <c r="Q288" s="7"/>
      <c r="R288" s="7"/>
      <c r="S288" s="7"/>
      <c r="T288" s="6"/>
      <c r="U288" s="6"/>
      <c r="V288" s="6"/>
      <c r="W288" s="6"/>
    </row>
    <row r="289" spans="1:23" x14ac:dyDescent="0.2">
      <c r="C289" s="70" t="s">
        <v>113</v>
      </c>
      <c r="D289" s="27">
        <f>SUM(D281:D288)</f>
        <v>138992016.66999996</v>
      </c>
      <c r="E289" s="40"/>
      <c r="F289" s="71"/>
      <c r="G289" s="26"/>
      <c r="J289" s="66"/>
      <c r="K289" s="40"/>
      <c r="L289" s="27">
        <f>SUM(L281:L288)</f>
        <v>2820922</v>
      </c>
      <c r="M289" s="32"/>
      <c r="N289" s="33">
        <v>2.0299999999999998</v>
      </c>
      <c r="O289" s="6"/>
      <c r="P289" s="7"/>
      <c r="Q289" s="7"/>
      <c r="R289" s="7"/>
      <c r="S289" s="7"/>
      <c r="T289" s="6"/>
      <c r="U289" s="6"/>
      <c r="V289" s="6"/>
      <c r="W289" s="6"/>
    </row>
    <row r="290" spans="1:23" x14ac:dyDescent="0.2">
      <c r="E290" s="6"/>
      <c r="F290" s="44"/>
      <c r="G290" s="28"/>
      <c r="J290" s="66"/>
      <c r="K290" s="6"/>
      <c r="L290" s="28"/>
      <c r="M290" s="32"/>
      <c r="N290" s="33"/>
      <c r="O290" s="6"/>
      <c r="P290" s="7"/>
      <c r="Q290" s="7"/>
      <c r="R290" s="7"/>
      <c r="S290" s="7"/>
      <c r="T290" s="6"/>
      <c r="U290" s="6"/>
      <c r="V290" s="6"/>
      <c r="W290" s="6"/>
    </row>
    <row r="291" spans="1:23" x14ac:dyDescent="0.2">
      <c r="C291" s="86" t="s">
        <v>114</v>
      </c>
      <c r="E291" s="6"/>
      <c r="F291" s="44"/>
      <c r="G291" s="28"/>
      <c r="J291" s="66"/>
      <c r="K291" s="6"/>
      <c r="L291" s="28"/>
      <c r="M291" s="32"/>
      <c r="N291" s="33"/>
      <c r="O291" s="6"/>
      <c r="P291" s="7"/>
      <c r="Q291" s="7"/>
      <c r="R291" s="7"/>
      <c r="S291" s="7"/>
      <c r="T291" s="6"/>
      <c r="U291" s="6"/>
      <c r="V291" s="6"/>
      <c r="W291" s="6"/>
    </row>
    <row r="292" spans="1:23" x14ac:dyDescent="0.2">
      <c r="A292" s="6" t="s">
        <v>328</v>
      </c>
      <c r="B292" s="3">
        <v>331</v>
      </c>
      <c r="C292" s="35" t="s">
        <v>25</v>
      </c>
      <c r="D292" s="26">
        <v>106864116.12</v>
      </c>
      <c r="E292" s="6"/>
      <c r="F292" s="37">
        <v>50770</v>
      </c>
      <c r="G292" s="26"/>
      <c r="H292" s="37" t="s">
        <v>26</v>
      </c>
      <c r="J292" s="38">
        <v>-2</v>
      </c>
      <c r="K292" s="6"/>
      <c r="L292" s="26">
        <v>4078878</v>
      </c>
      <c r="M292" s="32"/>
      <c r="N292" s="39">
        <v>3.82</v>
      </c>
      <c r="O292" s="6"/>
      <c r="P292" s="7"/>
      <c r="Q292" s="7"/>
      <c r="R292" s="7"/>
      <c r="S292" s="7"/>
      <c r="T292" s="6"/>
      <c r="U292" s="6"/>
      <c r="V292" s="6"/>
      <c r="W292" s="6"/>
    </row>
    <row r="293" spans="1:23" x14ac:dyDescent="0.2">
      <c r="A293" s="6" t="s">
        <v>328</v>
      </c>
      <c r="B293" s="3">
        <v>332</v>
      </c>
      <c r="C293" s="4" t="s">
        <v>77</v>
      </c>
      <c r="D293" s="26">
        <v>119045003.23</v>
      </c>
      <c r="E293" s="6"/>
      <c r="F293" s="37">
        <v>50770</v>
      </c>
      <c r="G293" s="26"/>
      <c r="H293" s="37" t="s">
        <v>78</v>
      </c>
      <c r="J293" s="38">
        <v>-2</v>
      </c>
      <c r="K293" s="6"/>
      <c r="L293" s="26">
        <v>3452056</v>
      </c>
      <c r="M293" s="32"/>
      <c r="N293" s="39">
        <v>2.9</v>
      </c>
      <c r="O293" s="6"/>
      <c r="P293" s="7"/>
      <c r="Q293" s="7"/>
      <c r="R293" s="7"/>
      <c r="S293" s="7"/>
      <c r="T293" s="6"/>
      <c r="U293" s="6"/>
      <c r="V293" s="6"/>
      <c r="W293" s="6"/>
    </row>
    <row r="294" spans="1:23" x14ac:dyDescent="0.2">
      <c r="A294" s="6" t="s">
        <v>328</v>
      </c>
      <c r="B294" s="3">
        <v>333</v>
      </c>
      <c r="C294" s="4" t="s">
        <v>79</v>
      </c>
      <c r="D294" s="26">
        <v>23897206.890000001</v>
      </c>
      <c r="E294" s="6"/>
      <c r="F294" s="37">
        <v>50770</v>
      </c>
      <c r="G294" s="26"/>
      <c r="H294" s="37" t="s">
        <v>80</v>
      </c>
      <c r="J294" s="38">
        <v>-4</v>
      </c>
      <c r="K294" s="6"/>
      <c r="L294" s="26">
        <v>780725</v>
      </c>
      <c r="M294" s="32"/>
      <c r="N294" s="39">
        <v>3.27</v>
      </c>
      <c r="O294" s="6"/>
      <c r="P294" s="7"/>
      <c r="Q294" s="7"/>
      <c r="R294" s="7"/>
      <c r="S294" s="7"/>
      <c r="T294" s="6"/>
      <c r="U294" s="6"/>
      <c r="V294" s="6"/>
      <c r="W294" s="6"/>
    </row>
    <row r="295" spans="1:23" x14ac:dyDescent="0.2">
      <c r="A295" s="6" t="s">
        <v>328</v>
      </c>
      <c r="B295" s="3">
        <v>334</v>
      </c>
      <c r="C295" s="4" t="s">
        <v>31</v>
      </c>
      <c r="D295" s="26">
        <v>15581670.98</v>
      </c>
      <c r="E295" s="6"/>
      <c r="F295" s="37">
        <v>50770</v>
      </c>
      <c r="G295" s="26"/>
      <c r="H295" s="37" t="s">
        <v>81</v>
      </c>
      <c r="J295" s="38">
        <v>-4</v>
      </c>
      <c r="K295" s="6"/>
      <c r="L295" s="26">
        <v>583844</v>
      </c>
      <c r="M295" s="32"/>
      <c r="N295" s="39">
        <v>3.75</v>
      </c>
      <c r="O295" s="6"/>
      <c r="P295" s="7"/>
      <c r="Q295" s="7"/>
      <c r="R295" s="7"/>
      <c r="S295" s="7"/>
      <c r="T295" s="6"/>
      <c r="U295" s="6"/>
      <c r="V295" s="6"/>
      <c r="W295" s="6"/>
    </row>
    <row r="296" spans="1:23" x14ac:dyDescent="0.2">
      <c r="A296" s="6" t="s">
        <v>328</v>
      </c>
      <c r="B296" s="3">
        <v>335</v>
      </c>
      <c r="C296" s="35" t="s">
        <v>33</v>
      </c>
      <c r="D296" s="26">
        <v>707251.79</v>
      </c>
      <c r="E296" s="6"/>
      <c r="F296" s="37">
        <v>50770</v>
      </c>
      <c r="G296" s="26"/>
      <c r="H296" s="37" t="s">
        <v>82</v>
      </c>
      <c r="J296" s="38">
        <v>-2</v>
      </c>
      <c r="K296" s="6"/>
      <c r="L296" s="26">
        <v>21552</v>
      </c>
      <c r="M296" s="32"/>
      <c r="N296" s="39">
        <v>3.05</v>
      </c>
      <c r="O296" s="6"/>
      <c r="P296" s="7"/>
      <c r="Q296" s="7"/>
      <c r="R296" s="7"/>
      <c r="S296" s="7"/>
      <c r="T296" s="6"/>
      <c r="U296" s="6"/>
      <c r="V296" s="6"/>
      <c r="W296" s="6"/>
    </row>
    <row r="297" spans="1:23" x14ac:dyDescent="0.2">
      <c r="A297" s="6" t="s">
        <v>328</v>
      </c>
      <c r="B297" s="3">
        <v>336</v>
      </c>
      <c r="C297" s="4" t="s">
        <v>83</v>
      </c>
      <c r="D297" s="26">
        <v>6806272.6600000001</v>
      </c>
      <c r="E297" s="6"/>
      <c r="F297" s="37">
        <v>50770</v>
      </c>
      <c r="G297" s="26"/>
      <c r="H297" s="37" t="s">
        <v>26</v>
      </c>
      <c r="J297" s="38">
        <v>-3</v>
      </c>
      <c r="K297" s="6"/>
      <c r="L297" s="26">
        <v>185663</v>
      </c>
      <c r="M297" s="32"/>
      <c r="N297" s="39">
        <v>2.73</v>
      </c>
      <c r="O297" s="6"/>
      <c r="P297" s="7"/>
      <c r="Q297" s="7"/>
      <c r="R297" s="7"/>
      <c r="S297" s="7"/>
      <c r="T297" s="6"/>
      <c r="U297" s="6"/>
      <c r="V297" s="6"/>
      <c r="W297" s="6"/>
    </row>
    <row r="298" spans="1:23" x14ac:dyDescent="0.2">
      <c r="C298" s="70" t="s">
        <v>115</v>
      </c>
      <c r="D298" s="27">
        <f>SUM(D292:D297)</f>
        <v>272901521.67000002</v>
      </c>
      <c r="E298" s="40"/>
      <c r="F298" s="71"/>
      <c r="G298" s="26"/>
      <c r="J298" s="66"/>
      <c r="K298" s="40"/>
      <c r="L298" s="27">
        <f>SUM(L292:L297)</f>
        <v>9102718</v>
      </c>
      <c r="M298" s="32"/>
      <c r="N298" s="33">
        <v>3.34</v>
      </c>
      <c r="O298" s="6"/>
      <c r="P298" s="7"/>
      <c r="Q298" s="7"/>
      <c r="R298" s="7"/>
      <c r="S298" s="7"/>
      <c r="T298" s="6"/>
      <c r="U298" s="6"/>
      <c r="V298" s="6"/>
      <c r="W298" s="6"/>
    </row>
    <row r="299" spans="1:23" x14ac:dyDescent="0.2">
      <c r="E299" s="6"/>
      <c r="F299" s="44"/>
      <c r="G299" s="28"/>
      <c r="J299" s="66"/>
      <c r="K299" s="6"/>
      <c r="L299" s="28"/>
      <c r="M299" s="32"/>
      <c r="N299" s="33"/>
      <c r="O299" s="6"/>
      <c r="P299" s="7"/>
      <c r="Q299" s="7"/>
      <c r="R299" s="7"/>
      <c r="S299" s="7"/>
      <c r="T299" s="6"/>
      <c r="U299" s="6"/>
      <c r="V299" s="6"/>
      <c r="W299" s="6"/>
    </row>
    <row r="300" spans="1:23" x14ac:dyDescent="0.2">
      <c r="C300" s="86" t="s">
        <v>116</v>
      </c>
      <c r="E300" s="6"/>
      <c r="F300" s="44"/>
      <c r="G300" s="28"/>
      <c r="J300" s="66"/>
      <c r="K300" s="6"/>
      <c r="L300" s="28"/>
      <c r="M300" s="32"/>
      <c r="N300" s="33"/>
      <c r="O300" s="6"/>
      <c r="P300" s="7"/>
      <c r="Q300" s="7"/>
      <c r="R300" s="7"/>
      <c r="S300" s="7"/>
      <c r="T300" s="6"/>
      <c r="U300" s="6"/>
      <c r="V300" s="6"/>
      <c r="W300" s="6"/>
    </row>
    <row r="301" spans="1:23" x14ac:dyDescent="0.2">
      <c r="A301" s="6" t="s">
        <v>328</v>
      </c>
      <c r="B301" s="3">
        <v>331</v>
      </c>
      <c r="C301" s="35" t="s">
        <v>25</v>
      </c>
      <c r="D301" s="26">
        <v>188480.45</v>
      </c>
      <c r="E301" s="6"/>
      <c r="F301" s="37">
        <v>42735</v>
      </c>
      <c r="G301" s="26"/>
      <c r="H301" s="37" t="s">
        <v>26</v>
      </c>
      <c r="J301" s="38">
        <v>-1</v>
      </c>
      <c r="K301" s="6"/>
      <c r="L301" s="26">
        <v>11250</v>
      </c>
      <c r="M301" s="32"/>
      <c r="N301" s="39">
        <v>5.97</v>
      </c>
      <c r="O301" s="6"/>
      <c r="P301" s="7"/>
      <c r="Q301" s="7"/>
      <c r="R301" s="7"/>
      <c r="S301" s="7"/>
      <c r="T301" s="6"/>
      <c r="U301" s="6"/>
      <c r="V301" s="6"/>
      <c r="W301" s="6"/>
    </row>
    <row r="302" spans="1:23" x14ac:dyDescent="0.2">
      <c r="A302" s="6" t="s">
        <v>328</v>
      </c>
      <c r="B302" s="3">
        <v>334</v>
      </c>
      <c r="C302" s="4" t="s">
        <v>31</v>
      </c>
      <c r="D302" s="26">
        <v>28230.18</v>
      </c>
      <c r="E302" s="6"/>
      <c r="F302" s="37">
        <v>42735</v>
      </c>
      <c r="G302" s="26"/>
      <c r="H302" s="37" t="s">
        <v>81</v>
      </c>
      <c r="J302" s="38">
        <v>0</v>
      </c>
      <c r="K302" s="6"/>
      <c r="L302" s="26">
        <v>2621</v>
      </c>
      <c r="M302" s="32"/>
      <c r="N302" s="39">
        <v>9.2799999999999994</v>
      </c>
      <c r="O302" s="6"/>
      <c r="P302" s="7"/>
      <c r="Q302" s="7"/>
      <c r="R302" s="7"/>
      <c r="S302" s="7"/>
      <c r="T302" s="6"/>
      <c r="U302" s="6"/>
      <c r="V302" s="6"/>
      <c r="W302" s="6"/>
    </row>
    <row r="303" spans="1:23" x14ac:dyDescent="0.2">
      <c r="A303" s="6" t="s">
        <v>328</v>
      </c>
      <c r="B303" s="3">
        <v>335</v>
      </c>
      <c r="C303" s="35" t="s">
        <v>33</v>
      </c>
      <c r="D303" s="26">
        <v>3224.02</v>
      </c>
      <c r="E303" s="6"/>
      <c r="F303" s="37">
        <v>42735</v>
      </c>
      <c r="G303" s="26"/>
      <c r="H303" s="37" t="s">
        <v>82</v>
      </c>
      <c r="J303" s="38">
        <v>0</v>
      </c>
      <c r="K303" s="6"/>
      <c r="L303" s="26">
        <v>144</v>
      </c>
      <c r="M303" s="32"/>
      <c r="N303" s="39">
        <v>4.47</v>
      </c>
      <c r="O303" s="6"/>
      <c r="P303" s="7"/>
      <c r="Q303" s="7"/>
      <c r="R303" s="7"/>
      <c r="S303" s="7"/>
      <c r="T303" s="6"/>
      <c r="U303" s="6"/>
      <c r="V303" s="6"/>
      <c r="W303" s="6"/>
    </row>
    <row r="304" spans="1:23" x14ac:dyDescent="0.2">
      <c r="A304" s="6" t="s">
        <v>328</v>
      </c>
      <c r="B304" s="3">
        <v>336</v>
      </c>
      <c r="C304" s="4" t="s">
        <v>83</v>
      </c>
      <c r="D304" s="26">
        <v>12597.63</v>
      </c>
      <c r="E304" s="6"/>
      <c r="F304" s="37">
        <v>42735</v>
      </c>
      <c r="G304" s="26"/>
      <c r="H304" s="37" t="s">
        <v>26</v>
      </c>
      <c r="J304" s="38">
        <v>0</v>
      </c>
      <c r="K304" s="6"/>
      <c r="L304" s="26">
        <v>1601</v>
      </c>
      <c r="M304" s="32"/>
      <c r="N304" s="39">
        <v>12.71</v>
      </c>
      <c r="O304" s="6"/>
      <c r="P304" s="7"/>
      <c r="Q304" s="7"/>
      <c r="R304" s="7"/>
      <c r="S304" s="7"/>
      <c r="T304" s="6"/>
      <c r="U304" s="6"/>
      <c r="V304" s="6"/>
      <c r="W304" s="6"/>
    </row>
    <row r="305" spans="1:23" x14ac:dyDescent="0.2">
      <c r="C305" s="70" t="s">
        <v>117</v>
      </c>
      <c r="D305" s="27">
        <f>SUM(D301:D304)</f>
        <v>232532.28</v>
      </c>
      <c r="E305" s="40"/>
      <c r="F305" s="71"/>
      <c r="G305" s="26"/>
      <c r="J305" s="66"/>
      <c r="K305" s="40"/>
      <c r="L305" s="27">
        <f>SUM(L301:L304)</f>
        <v>15616</v>
      </c>
      <c r="M305" s="32"/>
      <c r="N305" s="33">
        <v>6.72</v>
      </c>
      <c r="O305" s="6"/>
      <c r="P305" s="7"/>
      <c r="Q305" s="7"/>
      <c r="R305" s="7"/>
      <c r="S305" s="7"/>
      <c r="T305" s="6"/>
      <c r="U305" s="6"/>
      <c r="V305" s="6"/>
      <c r="W305" s="6"/>
    </row>
    <row r="306" spans="1:23" x14ac:dyDescent="0.2">
      <c r="E306" s="6"/>
      <c r="F306" s="44"/>
      <c r="G306" s="28"/>
      <c r="J306" s="66"/>
      <c r="K306" s="6"/>
      <c r="L306" s="28"/>
      <c r="M306" s="32"/>
      <c r="N306" s="33"/>
      <c r="O306" s="6"/>
      <c r="P306" s="7"/>
      <c r="Q306" s="7"/>
      <c r="R306" s="7"/>
      <c r="S306" s="7"/>
      <c r="T306" s="6"/>
      <c r="U306" s="6"/>
      <c r="V306" s="6"/>
      <c r="W306" s="6"/>
    </row>
    <row r="307" spans="1:23" x14ac:dyDescent="0.2">
      <c r="C307" s="86" t="s">
        <v>118</v>
      </c>
      <c r="E307" s="6"/>
      <c r="F307" s="44"/>
      <c r="G307" s="28"/>
      <c r="J307" s="66"/>
      <c r="K307" s="6"/>
      <c r="L307" s="28"/>
      <c r="M307" s="32"/>
      <c r="N307" s="33"/>
      <c r="O307" s="6"/>
      <c r="P307" s="7"/>
      <c r="Q307" s="7"/>
      <c r="R307" s="7"/>
      <c r="S307" s="7"/>
      <c r="T307" s="6"/>
      <c r="U307" s="6"/>
      <c r="V307" s="6"/>
      <c r="W307" s="6"/>
    </row>
    <row r="308" spans="1:23" x14ac:dyDescent="0.2">
      <c r="A308" s="6" t="s">
        <v>328</v>
      </c>
      <c r="B308" s="3">
        <v>331</v>
      </c>
      <c r="C308" s="35" t="s">
        <v>25</v>
      </c>
      <c r="D308" s="26">
        <v>115470.45</v>
      </c>
      <c r="E308" s="6"/>
      <c r="F308" s="37">
        <v>43100</v>
      </c>
      <c r="G308" s="26"/>
      <c r="H308" s="37" t="s">
        <v>26</v>
      </c>
      <c r="J308" s="38">
        <v>0</v>
      </c>
      <c r="K308" s="6"/>
      <c r="L308" s="26">
        <v>11734</v>
      </c>
      <c r="M308" s="32"/>
      <c r="N308" s="39">
        <v>10.16</v>
      </c>
      <c r="O308" s="6"/>
      <c r="P308" s="7"/>
      <c r="Q308" s="7"/>
      <c r="R308" s="7"/>
      <c r="S308" s="7"/>
      <c r="T308" s="6"/>
      <c r="U308" s="6"/>
      <c r="V308" s="6"/>
      <c r="W308" s="6"/>
    </row>
    <row r="309" spans="1:23" x14ac:dyDescent="0.2">
      <c r="A309" s="6" t="s">
        <v>328</v>
      </c>
      <c r="B309" s="3">
        <v>332</v>
      </c>
      <c r="C309" s="4" t="s">
        <v>77</v>
      </c>
      <c r="D309" s="26">
        <v>95207.14</v>
      </c>
      <c r="E309" s="6"/>
      <c r="F309" s="37">
        <v>43100</v>
      </c>
      <c r="G309" s="26"/>
      <c r="H309" s="37" t="s">
        <v>78</v>
      </c>
      <c r="J309" s="38">
        <v>-1</v>
      </c>
      <c r="K309" s="6"/>
      <c r="L309" s="26">
        <v>0</v>
      </c>
      <c r="M309" s="32"/>
      <c r="N309" s="39">
        <v>0</v>
      </c>
      <c r="O309" s="6"/>
      <c r="P309" s="7"/>
      <c r="Q309" s="7"/>
      <c r="R309" s="7"/>
      <c r="S309" s="7"/>
      <c r="T309" s="6"/>
      <c r="U309" s="6"/>
      <c r="V309" s="6"/>
      <c r="W309" s="6"/>
    </row>
    <row r="310" spans="1:23" x14ac:dyDescent="0.2">
      <c r="A310" s="6" t="s">
        <v>328</v>
      </c>
      <c r="B310" s="3">
        <v>333</v>
      </c>
      <c r="C310" s="4" t="s">
        <v>79</v>
      </c>
      <c r="D310" s="26">
        <v>72290.460000000006</v>
      </c>
      <c r="E310" s="6"/>
      <c r="F310" s="37">
        <v>43100</v>
      </c>
      <c r="G310" s="26"/>
      <c r="H310" s="37" t="s">
        <v>80</v>
      </c>
      <c r="J310" s="38">
        <v>-1</v>
      </c>
      <c r="K310" s="6"/>
      <c r="L310" s="26">
        <v>0</v>
      </c>
      <c r="M310" s="32"/>
      <c r="N310" s="39">
        <v>0</v>
      </c>
      <c r="O310" s="6"/>
      <c r="P310" s="7"/>
      <c r="Q310" s="7"/>
      <c r="R310" s="7"/>
      <c r="S310" s="7"/>
      <c r="T310" s="6"/>
      <c r="U310" s="6"/>
      <c r="V310" s="6"/>
      <c r="W310" s="6"/>
    </row>
    <row r="311" spans="1:23" x14ac:dyDescent="0.2">
      <c r="A311" s="6" t="s">
        <v>328</v>
      </c>
      <c r="B311" s="3">
        <v>334</v>
      </c>
      <c r="C311" s="4" t="s">
        <v>31</v>
      </c>
      <c r="D311" s="26">
        <v>148531.26999999999</v>
      </c>
      <c r="E311" s="6"/>
      <c r="F311" s="37">
        <v>43100</v>
      </c>
      <c r="G311" s="26"/>
      <c r="H311" s="37" t="s">
        <v>81</v>
      </c>
      <c r="J311" s="38">
        <v>-1</v>
      </c>
      <c r="K311" s="6"/>
      <c r="L311" s="26">
        <v>7273</v>
      </c>
      <c r="M311" s="32"/>
      <c r="N311" s="39">
        <v>4.9000000000000004</v>
      </c>
      <c r="O311" s="6"/>
      <c r="P311" s="7"/>
      <c r="Q311" s="7"/>
      <c r="R311" s="7"/>
      <c r="S311" s="7"/>
      <c r="T311" s="6"/>
      <c r="U311" s="6"/>
      <c r="V311" s="6"/>
      <c r="W311" s="6"/>
    </row>
    <row r="312" spans="1:23" x14ac:dyDescent="0.2">
      <c r="A312" s="6" t="s">
        <v>328</v>
      </c>
      <c r="B312" s="3">
        <v>335</v>
      </c>
      <c r="C312" s="35" t="s">
        <v>33</v>
      </c>
      <c r="D312" s="26">
        <v>410.96</v>
      </c>
      <c r="E312" s="6"/>
      <c r="F312" s="37">
        <v>43100</v>
      </c>
      <c r="G312" s="26"/>
      <c r="H312" s="37" t="s">
        <v>82</v>
      </c>
      <c r="J312" s="38">
        <v>0</v>
      </c>
      <c r="K312" s="6"/>
      <c r="L312" s="26">
        <v>0</v>
      </c>
      <c r="M312" s="32"/>
      <c r="N312" s="39">
        <v>0</v>
      </c>
      <c r="O312" s="6"/>
      <c r="P312" s="7"/>
      <c r="Q312" s="7"/>
      <c r="R312" s="7"/>
      <c r="S312" s="7"/>
      <c r="T312" s="6"/>
      <c r="U312" s="6"/>
      <c r="V312" s="6"/>
      <c r="W312" s="6"/>
    </row>
    <row r="313" spans="1:23" x14ac:dyDescent="0.2">
      <c r="C313" s="70" t="s">
        <v>119</v>
      </c>
      <c r="D313" s="27">
        <f>SUM(D308:D312)</f>
        <v>431910.27999999997</v>
      </c>
      <c r="E313" s="40"/>
      <c r="F313" s="71"/>
      <c r="G313" s="26"/>
      <c r="J313" s="66"/>
      <c r="K313" s="40"/>
      <c r="L313" s="27">
        <f>SUM(L308:L312)</f>
        <v>19007</v>
      </c>
      <c r="M313" s="78"/>
      <c r="N313" s="33">
        <v>4.4000000000000004</v>
      </c>
      <c r="O313" s="6"/>
      <c r="P313" s="7"/>
      <c r="Q313" s="7"/>
      <c r="R313" s="7"/>
      <c r="S313" s="7"/>
      <c r="T313" s="6"/>
      <c r="U313" s="6"/>
      <c r="V313" s="6"/>
      <c r="W313" s="6"/>
    </row>
    <row r="314" spans="1:23" x14ac:dyDescent="0.2">
      <c r="E314" s="6"/>
      <c r="F314" s="44"/>
      <c r="G314" s="28"/>
      <c r="J314" s="66"/>
      <c r="K314" s="6"/>
      <c r="L314" s="28"/>
      <c r="M314" s="32"/>
      <c r="N314" s="33"/>
      <c r="O314" s="6"/>
      <c r="P314" s="7"/>
      <c r="Q314" s="7"/>
      <c r="R314" s="7"/>
      <c r="S314" s="7"/>
      <c r="T314" s="6"/>
      <c r="U314" s="6"/>
      <c r="V314" s="6"/>
      <c r="W314" s="6"/>
    </row>
    <row r="315" spans="1:23" x14ac:dyDescent="0.2">
      <c r="C315" s="86" t="s">
        <v>120</v>
      </c>
      <c r="E315" s="6"/>
      <c r="F315" s="44"/>
      <c r="G315" s="28"/>
      <c r="J315" s="66"/>
      <c r="K315" s="6"/>
      <c r="L315" s="28"/>
      <c r="M315" s="32"/>
      <c r="N315" s="33"/>
      <c r="O315" s="6"/>
      <c r="P315" s="7"/>
      <c r="Q315" s="7"/>
      <c r="R315" s="7"/>
      <c r="S315" s="7"/>
      <c r="T315" s="6"/>
      <c r="U315" s="6"/>
      <c r="V315" s="6"/>
      <c r="W315" s="6"/>
    </row>
    <row r="316" spans="1:23" x14ac:dyDescent="0.2">
      <c r="A316" s="6" t="s">
        <v>328</v>
      </c>
      <c r="B316" s="3">
        <v>330.2</v>
      </c>
      <c r="C316" s="4" t="s">
        <v>23</v>
      </c>
      <c r="D316" s="26">
        <v>9247.48</v>
      </c>
      <c r="E316" s="6"/>
      <c r="F316" s="37">
        <v>47848</v>
      </c>
      <c r="G316" s="26"/>
      <c r="H316" s="37" t="s">
        <v>24</v>
      </c>
      <c r="J316" s="38">
        <v>0</v>
      </c>
      <c r="K316" s="6"/>
      <c r="L316" s="26">
        <v>101</v>
      </c>
      <c r="M316" s="32"/>
      <c r="N316" s="39">
        <v>1.0900000000000001</v>
      </c>
      <c r="O316" s="6"/>
      <c r="P316" s="7"/>
      <c r="Q316" s="7"/>
      <c r="R316" s="7"/>
      <c r="S316" s="7"/>
      <c r="T316" s="6"/>
      <c r="U316" s="6"/>
      <c r="V316" s="6"/>
      <c r="W316" s="6"/>
    </row>
    <row r="317" spans="1:23" x14ac:dyDescent="0.2">
      <c r="A317" s="6" t="s">
        <v>328</v>
      </c>
      <c r="B317" s="3">
        <v>330.3</v>
      </c>
      <c r="C317" s="4" t="s">
        <v>64</v>
      </c>
      <c r="D317" s="26">
        <v>110805.67</v>
      </c>
      <c r="E317" s="6"/>
      <c r="F317" s="37">
        <v>47848</v>
      </c>
      <c r="G317" s="26"/>
      <c r="H317" s="37" t="s">
        <v>24</v>
      </c>
      <c r="J317" s="38">
        <v>0</v>
      </c>
      <c r="K317" s="6"/>
      <c r="L317" s="26">
        <v>1210</v>
      </c>
      <c r="M317" s="32"/>
      <c r="N317" s="39">
        <v>1.0900000000000001</v>
      </c>
      <c r="O317" s="6"/>
      <c r="P317" s="7"/>
      <c r="Q317" s="7"/>
      <c r="R317" s="7"/>
      <c r="S317" s="7"/>
      <c r="T317" s="6"/>
      <c r="U317" s="6"/>
      <c r="V317" s="6"/>
      <c r="W317" s="6"/>
    </row>
    <row r="318" spans="1:23" x14ac:dyDescent="0.2">
      <c r="A318" s="6" t="s">
        <v>328</v>
      </c>
      <c r="B318" s="3">
        <v>331</v>
      </c>
      <c r="C318" s="35" t="s">
        <v>25</v>
      </c>
      <c r="D318" s="26">
        <v>511367.26</v>
      </c>
      <c r="E318" s="6"/>
      <c r="F318" s="37">
        <v>47848</v>
      </c>
      <c r="G318" s="26"/>
      <c r="H318" s="37" t="s">
        <v>26</v>
      </c>
      <c r="J318" s="38">
        <v>-2</v>
      </c>
      <c r="K318" s="6"/>
      <c r="L318" s="26">
        <v>18118</v>
      </c>
      <c r="M318" s="32"/>
      <c r="N318" s="39">
        <v>3.54</v>
      </c>
      <c r="O318" s="6"/>
      <c r="P318" s="7"/>
      <c r="Q318" s="7"/>
      <c r="R318" s="7"/>
      <c r="S318" s="7"/>
      <c r="T318" s="6"/>
      <c r="U318" s="6"/>
      <c r="V318" s="6"/>
      <c r="W318" s="6"/>
    </row>
    <row r="319" spans="1:23" x14ac:dyDescent="0.2">
      <c r="A319" s="6" t="s">
        <v>328</v>
      </c>
      <c r="B319" s="3">
        <v>332</v>
      </c>
      <c r="C319" s="4" t="s">
        <v>77</v>
      </c>
      <c r="D319" s="26">
        <v>8084669.4100000001</v>
      </c>
      <c r="E319" s="6"/>
      <c r="F319" s="37">
        <v>47848</v>
      </c>
      <c r="G319" s="26"/>
      <c r="H319" s="37" t="s">
        <v>78</v>
      </c>
      <c r="J319" s="38">
        <v>-2</v>
      </c>
      <c r="K319" s="6"/>
      <c r="L319" s="26">
        <v>239907</v>
      </c>
      <c r="M319" s="32"/>
      <c r="N319" s="39">
        <v>2.97</v>
      </c>
      <c r="O319" s="6"/>
      <c r="P319" s="7"/>
      <c r="Q319" s="7"/>
      <c r="R319" s="7"/>
      <c r="S319" s="7"/>
      <c r="T319" s="6"/>
      <c r="U319" s="6"/>
      <c r="V319" s="6"/>
      <c r="W319" s="6"/>
    </row>
    <row r="320" spans="1:23" x14ac:dyDescent="0.2">
      <c r="A320" s="6" t="s">
        <v>328</v>
      </c>
      <c r="B320" s="3">
        <v>333</v>
      </c>
      <c r="C320" s="4" t="s">
        <v>79</v>
      </c>
      <c r="D320" s="26">
        <v>1593836.1</v>
      </c>
      <c r="E320" s="6"/>
      <c r="F320" s="37">
        <v>47848</v>
      </c>
      <c r="G320" s="26"/>
      <c r="H320" s="37" t="s">
        <v>80</v>
      </c>
      <c r="J320" s="38">
        <v>-2</v>
      </c>
      <c r="K320" s="6"/>
      <c r="L320" s="26">
        <v>68640</v>
      </c>
      <c r="M320" s="32"/>
      <c r="N320" s="39">
        <v>4.3099999999999996</v>
      </c>
      <c r="O320" s="6"/>
      <c r="P320" s="7"/>
      <c r="Q320" s="7"/>
      <c r="R320" s="7"/>
      <c r="S320" s="7"/>
      <c r="T320" s="6"/>
      <c r="U320" s="6"/>
      <c r="V320" s="6"/>
      <c r="W320" s="6"/>
    </row>
    <row r="321" spans="1:23" x14ac:dyDescent="0.2">
      <c r="A321" s="6" t="s">
        <v>328</v>
      </c>
      <c r="B321" s="3">
        <v>334</v>
      </c>
      <c r="C321" s="4" t="s">
        <v>31</v>
      </c>
      <c r="D321" s="26">
        <v>533461.61</v>
      </c>
      <c r="E321" s="6"/>
      <c r="F321" s="37">
        <v>47848</v>
      </c>
      <c r="G321" s="26"/>
      <c r="H321" s="37" t="s">
        <v>81</v>
      </c>
      <c r="J321" s="38">
        <v>-3</v>
      </c>
      <c r="K321" s="6"/>
      <c r="L321" s="26">
        <v>19598</v>
      </c>
      <c r="M321" s="32"/>
      <c r="N321" s="39">
        <v>3.67</v>
      </c>
      <c r="O321" s="6"/>
      <c r="P321" s="7"/>
      <c r="Q321" s="7"/>
      <c r="R321" s="7"/>
      <c r="S321" s="7"/>
      <c r="T321" s="6"/>
      <c r="U321" s="6"/>
      <c r="V321" s="6"/>
      <c r="W321" s="6"/>
    </row>
    <row r="322" spans="1:23" x14ac:dyDescent="0.2">
      <c r="A322" s="6" t="s">
        <v>328</v>
      </c>
      <c r="B322" s="3">
        <v>335</v>
      </c>
      <c r="C322" s="35" t="s">
        <v>33</v>
      </c>
      <c r="D322" s="26">
        <v>9467.77</v>
      </c>
      <c r="E322" s="6"/>
      <c r="F322" s="37">
        <v>47848</v>
      </c>
      <c r="G322" s="26"/>
      <c r="H322" s="37" t="s">
        <v>82</v>
      </c>
      <c r="J322" s="38">
        <v>-1</v>
      </c>
      <c r="K322" s="6"/>
      <c r="L322" s="26">
        <v>270</v>
      </c>
      <c r="M322" s="32"/>
      <c r="N322" s="39">
        <v>2.85</v>
      </c>
      <c r="O322" s="6"/>
      <c r="P322" s="7"/>
      <c r="Q322" s="7"/>
      <c r="R322" s="7"/>
      <c r="S322" s="7"/>
      <c r="T322" s="6"/>
      <c r="U322" s="6"/>
      <c r="V322" s="6"/>
      <c r="W322" s="6"/>
    </row>
    <row r="323" spans="1:23" x14ac:dyDescent="0.2">
      <c r="A323" s="6" t="s">
        <v>328</v>
      </c>
      <c r="B323" s="3">
        <v>336</v>
      </c>
      <c r="C323" s="4" t="s">
        <v>83</v>
      </c>
      <c r="D323" s="26">
        <v>70497.259999999995</v>
      </c>
      <c r="E323" s="6"/>
      <c r="F323" s="37">
        <v>47848</v>
      </c>
      <c r="G323" s="26"/>
      <c r="H323" s="37" t="s">
        <v>26</v>
      </c>
      <c r="J323" s="38">
        <v>-1</v>
      </c>
      <c r="K323" s="6"/>
      <c r="L323" s="26">
        <v>3643</v>
      </c>
      <c r="M323" s="32"/>
      <c r="N323" s="39">
        <v>5.17</v>
      </c>
      <c r="O323" s="6"/>
      <c r="P323" s="7"/>
      <c r="Q323" s="7"/>
      <c r="R323" s="7"/>
      <c r="S323" s="7"/>
      <c r="T323" s="6"/>
      <c r="U323" s="6"/>
      <c r="V323" s="6"/>
      <c r="W323" s="6"/>
    </row>
    <row r="324" spans="1:23" x14ac:dyDescent="0.2">
      <c r="C324" s="70" t="s">
        <v>121</v>
      </c>
      <c r="D324" s="27">
        <f>SUM(D316:D323)</f>
        <v>10923352.559999999</v>
      </c>
      <c r="E324" s="40"/>
      <c r="F324" s="71"/>
      <c r="G324" s="26"/>
      <c r="J324" s="66"/>
      <c r="K324" s="40"/>
      <c r="L324" s="27">
        <f>SUM(L316:L323)</f>
        <v>351487</v>
      </c>
      <c r="M324" s="32"/>
      <c r="N324" s="33">
        <v>3.22</v>
      </c>
      <c r="O324" s="6"/>
      <c r="P324" s="7"/>
      <c r="Q324" s="7"/>
      <c r="R324" s="7"/>
      <c r="S324" s="7"/>
      <c r="T324" s="6"/>
      <c r="U324" s="6"/>
      <c r="V324" s="6"/>
      <c r="W324" s="6"/>
    </row>
    <row r="325" spans="1:23" x14ac:dyDescent="0.2">
      <c r="E325" s="6"/>
      <c r="F325" s="44"/>
      <c r="G325" s="28"/>
      <c r="J325" s="66"/>
      <c r="K325" s="6"/>
      <c r="L325" s="28"/>
      <c r="M325" s="32"/>
      <c r="N325" s="33"/>
      <c r="O325" s="6"/>
      <c r="P325" s="7"/>
      <c r="Q325" s="7"/>
      <c r="R325" s="7"/>
      <c r="S325" s="7"/>
      <c r="T325" s="6"/>
      <c r="U325" s="6"/>
      <c r="V325" s="6"/>
      <c r="W325" s="6"/>
    </row>
    <row r="326" spans="1:23" x14ac:dyDescent="0.2">
      <c r="C326" s="86" t="s">
        <v>122</v>
      </c>
      <c r="E326" s="6"/>
      <c r="F326" s="44"/>
      <c r="G326" s="28"/>
      <c r="J326" s="66"/>
      <c r="K326" s="6"/>
      <c r="L326" s="28"/>
      <c r="M326" s="32"/>
      <c r="N326" s="33"/>
      <c r="O326" s="6"/>
      <c r="P326" s="7"/>
      <c r="Q326" s="7"/>
      <c r="R326" s="7"/>
      <c r="S326" s="7"/>
      <c r="T326" s="6"/>
      <c r="U326" s="6"/>
      <c r="V326" s="6"/>
      <c r="W326" s="6"/>
    </row>
    <row r="327" spans="1:23" x14ac:dyDescent="0.2">
      <c r="A327" s="6" t="s">
        <v>328</v>
      </c>
      <c r="B327" s="3">
        <v>330.2</v>
      </c>
      <c r="C327" s="4" t="s">
        <v>23</v>
      </c>
      <c r="D327" s="26">
        <v>3711.84</v>
      </c>
      <c r="E327" s="6"/>
      <c r="F327" s="37">
        <v>50770</v>
      </c>
      <c r="G327" s="26"/>
      <c r="H327" s="37" t="s">
        <v>24</v>
      </c>
      <c r="J327" s="38">
        <v>0</v>
      </c>
      <c r="K327" s="6"/>
      <c r="L327" s="26">
        <v>75</v>
      </c>
      <c r="M327" s="32"/>
      <c r="N327" s="39">
        <v>2.02</v>
      </c>
      <c r="O327" s="6"/>
      <c r="P327" s="7"/>
      <c r="Q327" s="7"/>
      <c r="R327" s="7"/>
      <c r="S327" s="7"/>
      <c r="T327" s="6"/>
      <c r="U327" s="6"/>
      <c r="V327" s="6"/>
      <c r="W327" s="6"/>
    </row>
    <row r="328" spans="1:23" x14ac:dyDescent="0.2">
      <c r="A328" s="6" t="s">
        <v>328</v>
      </c>
      <c r="B328" s="3">
        <v>330.4</v>
      </c>
      <c r="C328" s="4" t="s">
        <v>93</v>
      </c>
      <c r="D328" s="26">
        <v>3166.96</v>
      </c>
      <c r="E328" s="6"/>
      <c r="F328" s="37">
        <v>50770</v>
      </c>
      <c r="G328" s="26"/>
      <c r="H328" s="37" t="s">
        <v>24</v>
      </c>
      <c r="J328" s="38">
        <v>0</v>
      </c>
      <c r="K328" s="6"/>
      <c r="L328" s="26">
        <v>43</v>
      </c>
      <c r="M328" s="32"/>
      <c r="N328" s="39">
        <v>1.36</v>
      </c>
      <c r="O328" s="6"/>
      <c r="P328" s="7"/>
      <c r="Q328" s="7"/>
      <c r="R328" s="7"/>
      <c r="S328" s="7"/>
      <c r="T328" s="6"/>
      <c r="U328" s="6"/>
      <c r="V328" s="6"/>
      <c r="W328" s="6"/>
    </row>
    <row r="329" spans="1:23" x14ac:dyDescent="0.2">
      <c r="A329" s="6" t="s">
        <v>328</v>
      </c>
      <c r="B329" s="3">
        <v>331</v>
      </c>
      <c r="C329" s="35" t="s">
        <v>25</v>
      </c>
      <c r="D329" s="26">
        <v>3293639.53</v>
      </c>
      <c r="E329" s="6"/>
      <c r="F329" s="37">
        <v>50770</v>
      </c>
      <c r="G329" s="26"/>
      <c r="H329" s="37" t="s">
        <v>26</v>
      </c>
      <c r="J329" s="38">
        <v>-3</v>
      </c>
      <c r="K329" s="6"/>
      <c r="L329" s="26">
        <v>91308</v>
      </c>
      <c r="M329" s="32"/>
      <c r="N329" s="39">
        <v>2.77</v>
      </c>
      <c r="O329" s="6"/>
      <c r="P329" s="7"/>
      <c r="Q329" s="7"/>
      <c r="R329" s="7"/>
      <c r="S329" s="7"/>
      <c r="T329" s="6"/>
      <c r="U329" s="6"/>
      <c r="V329" s="6"/>
      <c r="W329" s="6"/>
    </row>
    <row r="330" spans="1:23" x14ac:dyDescent="0.2">
      <c r="A330" s="6" t="s">
        <v>328</v>
      </c>
      <c r="B330" s="3">
        <v>332</v>
      </c>
      <c r="C330" s="4" t="s">
        <v>77</v>
      </c>
      <c r="D330" s="26">
        <v>36188926.130000003</v>
      </c>
      <c r="E330" s="6"/>
      <c r="F330" s="37">
        <v>50770</v>
      </c>
      <c r="G330" s="26"/>
      <c r="H330" s="37" t="s">
        <v>78</v>
      </c>
      <c r="J330" s="38">
        <v>-2</v>
      </c>
      <c r="K330" s="6"/>
      <c r="L330" s="26">
        <v>1181931</v>
      </c>
      <c r="M330" s="32"/>
      <c r="N330" s="39">
        <v>3.27</v>
      </c>
      <c r="O330" s="6"/>
      <c r="P330" s="7"/>
      <c r="Q330" s="7"/>
      <c r="R330" s="7"/>
      <c r="S330" s="7"/>
      <c r="T330" s="6"/>
      <c r="U330" s="6"/>
      <c r="V330" s="6"/>
      <c r="W330" s="6"/>
    </row>
    <row r="331" spans="1:23" x14ac:dyDescent="0.2">
      <c r="A331" s="6" t="s">
        <v>328</v>
      </c>
      <c r="B331" s="3">
        <v>333</v>
      </c>
      <c r="C331" s="4" t="s">
        <v>79</v>
      </c>
      <c r="D331" s="26">
        <v>3875233.33</v>
      </c>
      <c r="E331" s="6"/>
      <c r="F331" s="37">
        <v>50770</v>
      </c>
      <c r="G331" s="26"/>
      <c r="H331" s="37" t="s">
        <v>80</v>
      </c>
      <c r="J331" s="38">
        <v>-4</v>
      </c>
      <c r="K331" s="6"/>
      <c r="L331" s="26">
        <v>123224</v>
      </c>
      <c r="M331" s="32"/>
      <c r="N331" s="39">
        <v>3.18</v>
      </c>
      <c r="O331" s="6"/>
      <c r="P331" s="7"/>
      <c r="Q331" s="7"/>
      <c r="R331" s="7"/>
      <c r="S331" s="7"/>
      <c r="T331" s="6"/>
      <c r="U331" s="6"/>
      <c r="V331" s="6"/>
      <c r="W331" s="6"/>
    </row>
    <row r="332" spans="1:23" x14ac:dyDescent="0.2">
      <c r="A332" s="6" t="s">
        <v>328</v>
      </c>
      <c r="B332" s="3">
        <v>334</v>
      </c>
      <c r="C332" s="4" t="s">
        <v>31</v>
      </c>
      <c r="D332" s="26">
        <v>2144390.87</v>
      </c>
      <c r="E332" s="6"/>
      <c r="F332" s="37">
        <v>50770</v>
      </c>
      <c r="G332" s="26"/>
      <c r="H332" s="37" t="s">
        <v>81</v>
      </c>
      <c r="J332" s="38">
        <v>-5</v>
      </c>
      <c r="K332" s="6"/>
      <c r="L332" s="26">
        <v>71541</v>
      </c>
      <c r="M332" s="32"/>
      <c r="N332" s="39">
        <v>3.34</v>
      </c>
      <c r="O332" s="6"/>
      <c r="P332" s="7"/>
      <c r="Q332" s="7"/>
      <c r="R332" s="7"/>
      <c r="S332" s="7"/>
      <c r="T332" s="6"/>
      <c r="U332" s="6"/>
      <c r="V332" s="6"/>
      <c r="W332" s="6"/>
    </row>
    <row r="333" spans="1:23" x14ac:dyDescent="0.2">
      <c r="A333" s="6" t="s">
        <v>328</v>
      </c>
      <c r="B333" s="3">
        <v>335</v>
      </c>
      <c r="C333" s="35" t="s">
        <v>33</v>
      </c>
      <c r="D333" s="26">
        <v>18804.09</v>
      </c>
      <c r="E333" s="6"/>
      <c r="F333" s="37">
        <v>50770</v>
      </c>
      <c r="G333" s="26"/>
      <c r="H333" s="37" t="s">
        <v>82</v>
      </c>
      <c r="J333" s="38">
        <v>-2</v>
      </c>
      <c r="K333" s="6"/>
      <c r="L333" s="26">
        <v>573</v>
      </c>
      <c r="M333" s="32"/>
      <c r="N333" s="39">
        <v>3.05</v>
      </c>
      <c r="O333" s="6"/>
      <c r="P333" s="7"/>
      <c r="Q333" s="7"/>
      <c r="R333" s="7"/>
      <c r="S333" s="7"/>
      <c r="T333" s="6"/>
      <c r="U333" s="6"/>
      <c r="V333" s="6"/>
      <c r="W333" s="6"/>
    </row>
    <row r="334" spans="1:23" x14ac:dyDescent="0.2">
      <c r="A334" s="6" t="s">
        <v>328</v>
      </c>
      <c r="B334" s="3">
        <v>336</v>
      </c>
      <c r="C334" s="4" t="s">
        <v>83</v>
      </c>
      <c r="D334" s="26">
        <v>290688.82</v>
      </c>
      <c r="E334" s="6"/>
      <c r="F334" s="37">
        <v>50770</v>
      </c>
      <c r="G334" s="26"/>
      <c r="H334" s="37" t="s">
        <v>26</v>
      </c>
      <c r="J334" s="38">
        <v>-3</v>
      </c>
      <c r="K334" s="6"/>
      <c r="L334" s="26">
        <v>8264</v>
      </c>
      <c r="M334" s="32"/>
      <c r="N334" s="39">
        <v>2.84</v>
      </c>
      <c r="O334" s="6"/>
      <c r="P334" s="7"/>
      <c r="Q334" s="7"/>
      <c r="R334" s="7"/>
      <c r="S334" s="7"/>
      <c r="T334" s="6"/>
      <c r="U334" s="6"/>
      <c r="V334" s="6"/>
      <c r="W334" s="6"/>
    </row>
    <row r="335" spans="1:23" x14ac:dyDescent="0.2">
      <c r="C335" s="70" t="s">
        <v>123</v>
      </c>
      <c r="D335" s="27">
        <f>SUM(D327:D334)</f>
        <v>45818561.57</v>
      </c>
      <c r="E335" s="40"/>
      <c r="F335" s="71"/>
      <c r="G335" s="26"/>
      <c r="J335" s="66"/>
      <c r="K335" s="40"/>
      <c r="L335" s="27">
        <f>SUM(L327:L334)</f>
        <v>1476959</v>
      </c>
      <c r="M335" s="32"/>
      <c r="N335" s="33">
        <v>3.22</v>
      </c>
      <c r="O335" s="6"/>
      <c r="P335" s="7"/>
      <c r="Q335" s="7"/>
      <c r="R335" s="7"/>
      <c r="S335" s="7"/>
      <c r="T335" s="6"/>
      <c r="U335" s="6"/>
      <c r="V335" s="6"/>
      <c r="W335" s="6"/>
    </row>
    <row r="336" spans="1:23" x14ac:dyDescent="0.2">
      <c r="D336" s="26"/>
      <c r="E336" s="6"/>
      <c r="F336" s="71"/>
      <c r="G336" s="26"/>
      <c r="J336" s="66"/>
      <c r="K336" s="6"/>
      <c r="L336" s="28"/>
      <c r="M336" s="32"/>
      <c r="N336" s="33"/>
      <c r="O336" s="6"/>
      <c r="P336" s="7"/>
      <c r="Q336" s="7"/>
      <c r="R336" s="7"/>
      <c r="S336" s="7"/>
      <c r="T336" s="6"/>
      <c r="U336" s="6"/>
      <c r="V336" s="6"/>
      <c r="W336" s="6"/>
    </row>
    <row r="337" spans="1:23" x14ac:dyDescent="0.2">
      <c r="C337" s="86" t="s">
        <v>124</v>
      </c>
      <c r="D337" s="26"/>
      <c r="E337" s="6"/>
      <c r="F337" s="71"/>
      <c r="G337" s="26"/>
      <c r="J337" s="66"/>
      <c r="K337" s="6"/>
      <c r="L337" s="28"/>
      <c r="M337" s="32"/>
      <c r="N337" s="33"/>
      <c r="O337" s="6"/>
      <c r="P337" s="7"/>
      <c r="Q337" s="7"/>
      <c r="R337" s="7"/>
      <c r="S337" s="7"/>
      <c r="T337" s="6"/>
      <c r="U337" s="6"/>
      <c r="V337" s="6"/>
      <c r="W337" s="6"/>
    </row>
    <row r="338" spans="1:23" x14ac:dyDescent="0.2">
      <c r="A338" s="6" t="s">
        <v>328</v>
      </c>
      <c r="B338" s="3">
        <v>331</v>
      </c>
      <c r="C338" s="35" t="s">
        <v>25</v>
      </c>
      <c r="D338" s="26">
        <v>331999.42</v>
      </c>
      <c r="E338" s="6"/>
      <c r="F338" s="37">
        <v>43465</v>
      </c>
      <c r="G338" s="26"/>
      <c r="H338" s="37" t="s">
        <v>26</v>
      </c>
      <c r="J338" s="38">
        <v>0</v>
      </c>
      <c r="K338" s="6"/>
      <c r="L338" s="26">
        <v>18124</v>
      </c>
      <c r="M338" s="32"/>
      <c r="N338" s="39">
        <v>5.46</v>
      </c>
      <c r="O338" s="6"/>
      <c r="P338" s="7"/>
      <c r="Q338" s="7"/>
      <c r="R338" s="7"/>
      <c r="S338" s="7"/>
      <c r="T338" s="6"/>
      <c r="U338" s="6"/>
      <c r="V338" s="6"/>
      <c r="W338" s="6"/>
    </row>
    <row r="339" spans="1:23" x14ac:dyDescent="0.2">
      <c r="A339" s="6" t="s">
        <v>328</v>
      </c>
      <c r="B339" s="3">
        <v>332</v>
      </c>
      <c r="C339" s="4" t="s">
        <v>77</v>
      </c>
      <c r="D339" s="26">
        <v>4210644.95</v>
      </c>
      <c r="E339" s="6"/>
      <c r="F339" s="37">
        <v>43465</v>
      </c>
      <c r="G339" s="26"/>
      <c r="H339" s="37" t="s">
        <v>78</v>
      </c>
      <c r="J339" s="38">
        <v>0</v>
      </c>
      <c r="K339" s="6"/>
      <c r="L339" s="26">
        <v>174936</v>
      </c>
      <c r="M339" s="32"/>
      <c r="N339" s="39">
        <v>4.1500000000000004</v>
      </c>
      <c r="O339" s="6"/>
      <c r="P339" s="7"/>
      <c r="Q339" s="7"/>
      <c r="R339" s="7"/>
      <c r="S339" s="7"/>
      <c r="T339" s="6"/>
      <c r="U339" s="6"/>
      <c r="V339" s="6"/>
      <c r="W339" s="6"/>
    </row>
    <row r="340" spans="1:23" x14ac:dyDescent="0.2">
      <c r="A340" s="6" t="s">
        <v>328</v>
      </c>
      <c r="B340" s="3">
        <v>333</v>
      </c>
      <c r="C340" s="4" t="s">
        <v>79</v>
      </c>
      <c r="D340" s="26">
        <v>1799012.81</v>
      </c>
      <c r="E340" s="6"/>
      <c r="F340" s="37">
        <v>43465</v>
      </c>
      <c r="G340" s="26"/>
      <c r="H340" s="37" t="s">
        <v>80</v>
      </c>
      <c r="J340" s="38">
        <v>0</v>
      </c>
      <c r="K340" s="6"/>
      <c r="L340" s="26">
        <v>85572</v>
      </c>
      <c r="M340" s="32"/>
      <c r="N340" s="39">
        <v>4.76</v>
      </c>
      <c r="O340" s="6"/>
      <c r="P340" s="7"/>
      <c r="Q340" s="7"/>
      <c r="R340" s="7"/>
      <c r="S340" s="7"/>
      <c r="T340" s="6"/>
      <c r="U340" s="6"/>
      <c r="V340" s="6"/>
      <c r="W340" s="6"/>
    </row>
    <row r="341" spans="1:23" x14ac:dyDescent="0.2">
      <c r="A341" s="6" t="s">
        <v>328</v>
      </c>
      <c r="B341" s="3">
        <v>334</v>
      </c>
      <c r="C341" s="4" t="s">
        <v>31</v>
      </c>
      <c r="D341" s="26">
        <v>468463.67</v>
      </c>
      <c r="E341" s="6"/>
      <c r="F341" s="37">
        <v>43465</v>
      </c>
      <c r="G341" s="26"/>
      <c r="H341" s="37" t="s">
        <v>81</v>
      </c>
      <c r="J341" s="38">
        <v>-1</v>
      </c>
      <c r="K341" s="6"/>
      <c r="L341" s="26">
        <v>24585</v>
      </c>
      <c r="M341" s="32"/>
      <c r="N341" s="39">
        <v>5.25</v>
      </c>
      <c r="O341" s="6"/>
      <c r="P341" s="7"/>
      <c r="Q341" s="7"/>
      <c r="R341" s="7"/>
      <c r="S341" s="7"/>
      <c r="T341" s="6"/>
      <c r="U341" s="6"/>
      <c r="V341" s="6"/>
      <c r="W341" s="6"/>
    </row>
    <row r="342" spans="1:23" x14ac:dyDescent="0.2">
      <c r="A342" s="6" t="s">
        <v>328</v>
      </c>
      <c r="B342" s="3">
        <v>335</v>
      </c>
      <c r="C342" s="35" t="s">
        <v>33</v>
      </c>
      <c r="D342" s="26">
        <v>70751.960000000006</v>
      </c>
      <c r="E342" s="6"/>
      <c r="F342" s="37">
        <v>43465</v>
      </c>
      <c r="G342" s="26"/>
      <c r="H342" s="37" t="s">
        <v>82</v>
      </c>
      <c r="J342" s="38">
        <v>0</v>
      </c>
      <c r="K342" s="6"/>
      <c r="L342" s="26">
        <v>2989</v>
      </c>
      <c r="M342" s="32"/>
      <c r="N342" s="39">
        <v>4.22</v>
      </c>
      <c r="O342" s="6"/>
      <c r="P342" s="7"/>
      <c r="Q342" s="7"/>
      <c r="R342" s="7"/>
      <c r="S342" s="7"/>
      <c r="T342" s="6"/>
      <c r="U342" s="6"/>
      <c r="V342" s="6"/>
      <c r="W342" s="6"/>
    </row>
    <row r="343" spans="1:23" x14ac:dyDescent="0.2">
      <c r="A343" s="6" t="s">
        <v>328</v>
      </c>
      <c r="B343" s="3">
        <v>336</v>
      </c>
      <c r="C343" s="4" t="s">
        <v>83</v>
      </c>
      <c r="D343" s="26">
        <v>58925.82</v>
      </c>
      <c r="E343" s="6"/>
      <c r="F343" s="37">
        <v>43465</v>
      </c>
      <c r="G343" s="26"/>
      <c r="H343" s="37" t="s">
        <v>26</v>
      </c>
      <c r="J343" s="38">
        <v>-1</v>
      </c>
      <c r="K343" s="6"/>
      <c r="L343" s="26">
        <v>1936</v>
      </c>
      <c r="M343" s="32"/>
      <c r="N343" s="39">
        <v>3.29</v>
      </c>
      <c r="O343" s="6"/>
      <c r="P343" s="7"/>
      <c r="Q343" s="7"/>
      <c r="R343" s="7"/>
      <c r="S343" s="7"/>
      <c r="T343" s="6"/>
      <c r="U343" s="6"/>
      <c r="V343" s="6"/>
      <c r="W343" s="6"/>
    </row>
    <row r="344" spans="1:23" x14ac:dyDescent="0.2">
      <c r="C344" s="70" t="s">
        <v>125</v>
      </c>
      <c r="D344" s="27">
        <f>SUM(D338:D343)</f>
        <v>6939798.6299999999</v>
      </c>
      <c r="E344" s="40"/>
      <c r="F344" s="71"/>
      <c r="G344" s="26"/>
      <c r="J344" s="66"/>
      <c r="K344" s="40"/>
      <c r="L344" s="27">
        <f>SUM(L338:L343)</f>
        <v>308142</v>
      </c>
      <c r="M344" s="32"/>
      <c r="N344" s="33">
        <v>4.4400000000000004</v>
      </c>
      <c r="O344" s="6"/>
      <c r="P344" s="7"/>
      <c r="Q344" s="7"/>
      <c r="R344" s="7"/>
      <c r="S344" s="7"/>
      <c r="T344" s="6"/>
      <c r="U344" s="6"/>
      <c r="V344" s="6"/>
      <c r="W344" s="6"/>
    </row>
    <row r="345" spans="1:23" x14ac:dyDescent="0.2">
      <c r="E345" s="6"/>
      <c r="F345" s="44"/>
      <c r="G345" s="28"/>
      <c r="J345" s="66"/>
      <c r="K345" s="6"/>
      <c r="L345" s="28"/>
      <c r="M345" s="32"/>
      <c r="N345" s="33"/>
      <c r="O345" s="6"/>
      <c r="P345" s="7"/>
      <c r="Q345" s="7"/>
      <c r="R345" s="7"/>
      <c r="S345" s="7"/>
      <c r="T345" s="6"/>
      <c r="U345" s="6"/>
      <c r="V345" s="6"/>
      <c r="W345" s="6"/>
    </row>
    <row r="346" spans="1:23" x14ac:dyDescent="0.2">
      <c r="C346" s="86" t="s">
        <v>126</v>
      </c>
      <c r="E346" s="6"/>
      <c r="F346" s="44"/>
      <c r="G346" s="28"/>
      <c r="J346" s="66"/>
      <c r="K346" s="6"/>
      <c r="L346" s="28"/>
      <c r="M346" s="32"/>
      <c r="N346" s="33"/>
      <c r="O346" s="6"/>
      <c r="P346" s="7"/>
      <c r="Q346" s="7"/>
      <c r="R346" s="7"/>
      <c r="S346" s="7"/>
      <c r="T346" s="6"/>
      <c r="U346" s="6"/>
      <c r="V346" s="6"/>
      <c r="W346" s="6"/>
    </row>
    <row r="347" spans="1:23" x14ac:dyDescent="0.2">
      <c r="A347" s="6" t="s">
        <v>328</v>
      </c>
      <c r="B347" s="3">
        <v>331</v>
      </c>
      <c r="C347" s="35" t="s">
        <v>25</v>
      </c>
      <c r="D347" s="26">
        <v>178622.97</v>
      </c>
      <c r="E347" s="6"/>
      <c r="F347" s="37">
        <v>44196</v>
      </c>
      <c r="G347" s="26"/>
      <c r="H347" s="37" t="s">
        <v>26</v>
      </c>
      <c r="J347" s="38">
        <v>-1</v>
      </c>
      <c r="K347" s="6"/>
      <c r="L347" s="26">
        <v>9019</v>
      </c>
      <c r="M347" s="32"/>
      <c r="N347" s="39">
        <v>5.05</v>
      </c>
      <c r="O347" s="6"/>
      <c r="P347" s="7"/>
      <c r="Q347" s="7"/>
      <c r="R347" s="7"/>
      <c r="S347" s="7"/>
      <c r="T347" s="6"/>
      <c r="U347" s="6"/>
      <c r="V347" s="6"/>
      <c r="W347" s="6"/>
    </row>
    <row r="348" spans="1:23" x14ac:dyDescent="0.2">
      <c r="A348" s="6" t="s">
        <v>328</v>
      </c>
      <c r="B348" s="3">
        <v>332</v>
      </c>
      <c r="C348" s="4" t="s">
        <v>77</v>
      </c>
      <c r="D348" s="26">
        <v>1133774.43</v>
      </c>
      <c r="E348" s="6"/>
      <c r="F348" s="37">
        <v>44196</v>
      </c>
      <c r="G348" s="26"/>
      <c r="H348" s="37" t="s">
        <v>78</v>
      </c>
      <c r="J348" s="38">
        <v>-1</v>
      </c>
      <c r="K348" s="6"/>
      <c r="L348" s="26">
        <v>55769</v>
      </c>
      <c r="M348" s="32"/>
      <c r="N348" s="39">
        <v>4.92</v>
      </c>
      <c r="O348" s="6"/>
      <c r="P348" s="7"/>
      <c r="Q348" s="7"/>
      <c r="R348" s="7"/>
      <c r="S348" s="7"/>
      <c r="T348" s="6"/>
      <c r="U348" s="6"/>
      <c r="V348" s="6"/>
      <c r="W348" s="6"/>
    </row>
    <row r="349" spans="1:23" x14ac:dyDescent="0.2">
      <c r="A349" s="6" t="s">
        <v>328</v>
      </c>
      <c r="B349" s="3">
        <v>333</v>
      </c>
      <c r="C349" s="4" t="s">
        <v>79</v>
      </c>
      <c r="D349" s="26">
        <v>460842.83</v>
      </c>
      <c r="E349" s="6"/>
      <c r="F349" s="37">
        <v>44196</v>
      </c>
      <c r="G349" s="26"/>
      <c r="H349" s="37" t="s">
        <v>80</v>
      </c>
      <c r="J349" s="38">
        <v>-1</v>
      </c>
      <c r="K349" s="6"/>
      <c r="L349" s="26">
        <v>20481</v>
      </c>
      <c r="M349" s="32"/>
      <c r="N349" s="39">
        <v>4.4400000000000004</v>
      </c>
      <c r="O349" s="6"/>
      <c r="P349" s="7"/>
      <c r="Q349" s="7"/>
      <c r="R349" s="7"/>
      <c r="S349" s="7"/>
      <c r="T349" s="6"/>
      <c r="U349" s="6"/>
      <c r="V349" s="6"/>
      <c r="W349" s="6"/>
    </row>
    <row r="350" spans="1:23" x14ac:dyDescent="0.2">
      <c r="A350" s="6" t="s">
        <v>328</v>
      </c>
      <c r="B350" s="3">
        <v>334</v>
      </c>
      <c r="C350" s="4" t="s">
        <v>31</v>
      </c>
      <c r="D350" s="26">
        <v>680466.61</v>
      </c>
      <c r="E350" s="6"/>
      <c r="F350" s="37">
        <v>44196</v>
      </c>
      <c r="G350" s="26"/>
      <c r="H350" s="37" t="s">
        <v>81</v>
      </c>
      <c r="J350" s="38">
        <v>-1</v>
      </c>
      <c r="K350" s="6"/>
      <c r="L350" s="26">
        <v>37186</v>
      </c>
      <c r="M350" s="32"/>
      <c r="N350" s="39">
        <v>5.46</v>
      </c>
      <c r="O350" s="6"/>
      <c r="P350" s="7"/>
      <c r="Q350" s="7"/>
      <c r="R350" s="7"/>
      <c r="S350" s="7"/>
      <c r="T350" s="6"/>
      <c r="U350" s="6"/>
      <c r="V350" s="6"/>
      <c r="W350" s="6"/>
    </row>
    <row r="351" spans="1:23" x14ac:dyDescent="0.2">
      <c r="A351" s="6" t="s">
        <v>328</v>
      </c>
      <c r="B351" s="3">
        <v>335</v>
      </c>
      <c r="C351" s="35" t="s">
        <v>33</v>
      </c>
      <c r="D351" s="26">
        <v>7820.65</v>
      </c>
      <c r="E351" s="6"/>
      <c r="F351" s="37">
        <v>44196</v>
      </c>
      <c r="G351" s="26"/>
      <c r="H351" s="37" t="s">
        <v>82</v>
      </c>
      <c r="J351" s="38">
        <v>-1</v>
      </c>
      <c r="K351" s="6"/>
      <c r="L351" s="26">
        <v>283</v>
      </c>
      <c r="M351" s="32"/>
      <c r="N351" s="39">
        <v>3.62</v>
      </c>
      <c r="O351" s="6"/>
      <c r="P351" s="7"/>
      <c r="Q351" s="7"/>
      <c r="R351" s="7"/>
      <c r="S351" s="7"/>
      <c r="T351" s="6"/>
      <c r="U351" s="6"/>
      <c r="V351" s="6"/>
      <c r="W351" s="6"/>
    </row>
    <row r="352" spans="1:23" x14ac:dyDescent="0.2">
      <c r="A352" s="6" t="s">
        <v>328</v>
      </c>
      <c r="B352" s="3">
        <v>336</v>
      </c>
      <c r="C352" s="4" t="s">
        <v>83</v>
      </c>
      <c r="D352" s="26">
        <v>2683.77</v>
      </c>
      <c r="E352" s="6"/>
      <c r="F352" s="37">
        <v>44196</v>
      </c>
      <c r="G352" s="26"/>
      <c r="H352" s="37" t="s">
        <v>26</v>
      </c>
      <c r="J352" s="38">
        <v>-2</v>
      </c>
      <c r="K352" s="6"/>
      <c r="L352" s="26">
        <v>48</v>
      </c>
      <c r="M352" s="32"/>
      <c r="N352" s="39">
        <v>1.79</v>
      </c>
      <c r="O352" s="6"/>
      <c r="P352" s="7"/>
      <c r="Q352" s="7"/>
      <c r="R352" s="7"/>
      <c r="S352" s="7"/>
      <c r="T352" s="6"/>
      <c r="U352" s="6"/>
      <c r="V352" s="6"/>
      <c r="W352" s="6"/>
    </row>
    <row r="353" spans="1:23" x14ac:dyDescent="0.2">
      <c r="C353" s="70" t="s">
        <v>127</v>
      </c>
      <c r="D353" s="27">
        <f>SUM(D347:D352)</f>
        <v>2464211.2599999998</v>
      </c>
      <c r="E353" s="40"/>
      <c r="F353" s="71"/>
      <c r="G353" s="26"/>
      <c r="J353" s="66"/>
      <c r="K353" s="40"/>
      <c r="L353" s="27">
        <f>SUM(L347:L352)</f>
        <v>122786</v>
      </c>
      <c r="M353" s="32"/>
      <c r="N353" s="33">
        <v>4.9800000000000004</v>
      </c>
      <c r="O353" s="6"/>
      <c r="P353" s="7"/>
      <c r="Q353" s="7"/>
      <c r="R353" s="7"/>
      <c r="S353" s="7"/>
      <c r="T353" s="6"/>
      <c r="U353" s="6"/>
      <c r="V353" s="6"/>
      <c r="W353" s="6"/>
    </row>
    <row r="354" spans="1:23" x14ac:dyDescent="0.2">
      <c r="E354" s="6"/>
      <c r="F354" s="44"/>
      <c r="G354" s="28"/>
      <c r="J354" s="66"/>
      <c r="K354" s="6"/>
      <c r="L354" s="28"/>
      <c r="M354" s="32"/>
      <c r="N354" s="33"/>
      <c r="O354" s="6"/>
      <c r="P354" s="7"/>
      <c r="Q354" s="7"/>
      <c r="R354" s="7"/>
      <c r="S354" s="7"/>
      <c r="T354" s="6"/>
      <c r="U354" s="6"/>
      <c r="V354" s="6"/>
      <c r="W354" s="6"/>
    </row>
    <row r="355" spans="1:23" x14ac:dyDescent="0.2">
      <c r="C355" s="86" t="s">
        <v>128</v>
      </c>
      <c r="E355" s="6"/>
      <c r="F355" s="44"/>
      <c r="G355" s="28"/>
      <c r="J355" s="66"/>
      <c r="K355" s="6"/>
      <c r="L355" s="28"/>
      <c r="M355" s="32"/>
      <c r="N355" s="33"/>
      <c r="O355" s="6"/>
      <c r="P355" s="7"/>
      <c r="Q355" s="7"/>
      <c r="R355" s="7"/>
      <c r="S355" s="7"/>
      <c r="T355" s="6"/>
      <c r="U355" s="6"/>
      <c r="V355" s="6"/>
      <c r="W355" s="6"/>
    </row>
    <row r="356" spans="1:23" x14ac:dyDescent="0.2">
      <c r="A356" s="6" t="s">
        <v>328</v>
      </c>
      <c r="B356" s="3">
        <v>331</v>
      </c>
      <c r="C356" s="35" t="s">
        <v>25</v>
      </c>
      <c r="D356" s="26">
        <v>179687.47</v>
      </c>
      <c r="E356" s="6"/>
      <c r="F356" s="37">
        <v>47848</v>
      </c>
      <c r="G356" s="26"/>
      <c r="H356" s="37" t="s">
        <v>26</v>
      </c>
      <c r="J356" s="38">
        <v>-3</v>
      </c>
      <c r="K356" s="6"/>
      <c r="L356" s="26">
        <v>4274</v>
      </c>
      <c r="M356" s="32"/>
      <c r="N356" s="39">
        <v>2.38</v>
      </c>
      <c r="O356" s="6"/>
      <c r="P356" s="7"/>
      <c r="Q356" s="7"/>
      <c r="R356" s="7"/>
      <c r="S356" s="7"/>
      <c r="T356" s="6"/>
      <c r="U356" s="6"/>
      <c r="V356" s="6"/>
      <c r="W356" s="6"/>
    </row>
    <row r="357" spans="1:23" x14ac:dyDescent="0.2">
      <c r="A357" s="6" t="s">
        <v>328</v>
      </c>
      <c r="B357" s="3">
        <v>332</v>
      </c>
      <c r="C357" s="4" t="s">
        <v>77</v>
      </c>
      <c r="D357" s="26">
        <v>737423.62</v>
      </c>
      <c r="E357" s="6"/>
      <c r="F357" s="37">
        <v>47848</v>
      </c>
      <c r="G357" s="26"/>
      <c r="H357" s="37" t="s">
        <v>78</v>
      </c>
      <c r="J357" s="38">
        <v>-2</v>
      </c>
      <c r="K357" s="6"/>
      <c r="L357" s="26">
        <v>26247</v>
      </c>
      <c r="M357" s="32"/>
      <c r="N357" s="39">
        <v>3.56</v>
      </c>
      <c r="O357" s="6"/>
      <c r="P357" s="7"/>
      <c r="Q357" s="7"/>
      <c r="R357" s="7"/>
      <c r="S357" s="7"/>
      <c r="T357" s="6"/>
      <c r="U357" s="6"/>
      <c r="V357" s="6"/>
      <c r="W357" s="6"/>
    </row>
    <row r="358" spans="1:23" x14ac:dyDescent="0.2">
      <c r="A358" s="6" t="s">
        <v>328</v>
      </c>
      <c r="B358" s="3">
        <v>333</v>
      </c>
      <c r="C358" s="4" t="s">
        <v>79</v>
      </c>
      <c r="D358" s="26">
        <v>514366.55</v>
      </c>
      <c r="E358" s="6"/>
      <c r="F358" s="37">
        <v>47848</v>
      </c>
      <c r="G358" s="26"/>
      <c r="H358" s="37" t="s">
        <v>80</v>
      </c>
      <c r="J358" s="38">
        <v>-3</v>
      </c>
      <c r="K358" s="6"/>
      <c r="L358" s="26">
        <v>12983</v>
      </c>
      <c r="M358" s="32"/>
      <c r="N358" s="39">
        <v>2.52</v>
      </c>
      <c r="O358" s="6"/>
      <c r="P358" s="7"/>
      <c r="Q358" s="7"/>
      <c r="R358" s="7"/>
      <c r="S358" s="7"/>
      <c r="T358" s="6"/>
      <c r="U358" s="6"/>
      <c r="V358" s="6"/>
      <c r="W358" s="6"/>
    </row>
    <row r="359" spans="1:23" x14ac:dyDescent="0.2">
      <c r="A359" s="6" t="s">
        <v>328</v>
      </c>
      <c r="B359" s="3">
        <v>334</v>
      </c>
      <c r="C359" s="4" t="s">
        <v>31</v>
      </c>
      <c r="D359" s="26">
        <v>174576.17</v>
      </c>
      <c r="E359" s="6"/>
      <c r="F359" s="37">
        <v>47848</v>
      </c>
      <c r="G359" s="26"/>
      <c r="H359" s="37" t="s">
        <v>81</v>
      </c>
      <c r="J359" s="38">
        <v>-3</v>
      </c>
      <c r="K359" s="6"/>
      <c r="L359" s="26">
        <v>4949</v>
      </c>
      <c r="M359" s="32"/>
      <c r="N359" s="39">
        <v>2.83</v>
      </c>
      <c r="O359" s="6"/>
      <c r="P359" s="7"/>
      <c r="Q359" s="7"/>
      <c r="R359" s="7"/>
      <c r="S359" s="7"/>
      <c r="T359" s="6"/>
      <c r="U359" s="6"/>
      <c r="V359" s="6"/>
      <c r="W359" s="6"/>
    </row>
    <row r="360" spans="1:23" x14ac:dyDescent="0.2">
      <c r="A360" s="6" t="s">
        <v>328</v>
      </c>
      <c r="B360" s="3">
        <v>336</v>
      </c>
      <c r="C360" s="4" t="s">
        <v>83</v>
      </c>
      <c r="D360" s="26">
        <v>5492.83</v>
      </c>
      <c r="E360" s="6"/>
      <c r="F360" s="37">
        <v>47848</v>
      </c>
      <c r="G360" s="26"/>
      <c r="H360" s="37" t="s">
        <v>26</v>
      </c>
      <c r="J360" s="38">
        <v>-1</v>
      </c>
      <c r="K360" s="6"/>
      <c r="L360" s="26">
        <v>279</v>
      </c>
      <c r="M360" s="32"/>
      <c r="N360" s="39">
        <v>5.08</v>
      </c>
      <c r="O360" s="6"/>
      <c r="P360" s="7"/>
      <c r="Q360" s="7"/>
      <c r="R360" s="7"/>
      <c r="S360" s="7"/>
      <c r="T360" s="6"/>
      <c r="U360" s="6"/>
      <c r="V360" s="6"/>
      <c r="W360" s="6"/>
    </row>
    <row r="361" spans="1:23" x14ac:dyDescent="0.2">
      <c r="C361" s="70" t="s">
        <v>129</v>
      </c>
      <c r="D361" s="27">
        <f>SUM(D356:D360)</f>
        <v>1611546.64</v>
      </c>
      <c r="E361" s="40"/>
      <c r="F361" s="71"/>
      <c r="G361" s="26"/>
      <c r="J361" s="66"/>
      <c r="K361" s="40"/>
      <c r="L361" s="27">
        <f>SUM(L356:L360)</f>
        <v>48732</v>
      </c>
      <c r="M361" s="32"/>
      <c r="N361" s="33">
        <v>3.02</v>
      </c>
      <c r="O361" s="6"/>
      <c r="P361" s="7"/>
      <c r="Q361" s="7"/>
      <c r="R361" s="7"/>
      <c r="S361" s="7"/>
      <c r="T361" s="6"/>
      <c r="U361" s="6"/>
      <c r="V361" s="6"/>
      <c r="W361" s="6"/>
    </row>
    <row r="362" spans="1:23" x14ac:dyDescent="0.2">
      <c r="E362" s="6"/>
      <c r="F362" s="44"/>
      <c r="G362" s="28"/>
      <c r="J362" s="66"/>
      <c r="K362" s="6"/>
      <c r="L362" s="28"/>
      <c r="M362" s="32"/>
      <c r="N362" s="33"/>
      <c r="O362" s="6"/>
      <c r="P362" s="7"/>
      <c r="Q362" s="7"/>
      <c r="R362" s="7"/>
      <c r="S362" s="7"/>
      <c r="T362" s="6"/>
      <c r="U362" s="6"/>
      <c r="V362" s="6"/>
      <c r="W362" s="6"/>
    </row>
    <row r="363" spans="1:23" x14ac:dyDescent="0.2">
      <c r="C363" s="86" t="s">
        <v>130</v>
      </c>
      <c r="E363" s="6"/>
      <c r="F363" s="44"/>
      <c r="G363" s="28"/>
      <c r="J363" s="66"/>
      <c r="K363" s="6"/>
      <c r="L363" s="28"/>
      <c r="M363" s="32"/>
      <c r="N363" s="33"/>
      <c r="O363" s="6"/>
      <c r="P363" s="7"/>
      <c r="Q363" s="7"/>
      <c r="R363" s="7"/>
      <c r="S363" s="7"/>
      <c r="T363" s="6"/>
      <c r="U363" s="6"/>
      <c r="V363" s="6"/>
      <c r="W363" s="6"/>
    </row>
    <row r="364" spans="1:23" x14ac:dyDescent="0.2">
      <c r="A364" s="6" t="s">
        <v>328</v>
      </c>
      <c r="B364" s="3">
        <v>330.2</v>
      </c>
      <c r="C364" s="4" t="s">
        <v>23</v>
      </c>
      <c r="D364" s="26">
        <v>6277412.5899999999</v>
      </c>
      <c r="E364" s="6"/>
      <c r="F364" s="37">
        <v>58075</v>
      </c>
      <c r="G364" s="26"/>
      <c r="H364" s="37" t="s">
        <v>24</v>
      </c>
      <c r="J364" s="38">
        <v>0</v>
      </c>
      <c r="K364" s="6"/>
      <c r="L364" s="26">
        <v>53705</v>
      </c>
      <c r="M364" s="32"/>
      <c r="N364" s="39">
        <v>0.86</v>
      </c>
      <c r="O364" s="6"/>
      <c r="P364" s="7"/>
      <c r="Q364" s="7"/>
      <c r="R364" s="7"/>
      <c r="S364" s="7"/>
      <c r="T364" s="6"/>
      <c r="U364" s="6"/>
      <c r="V364" s="6"/>
      <c r="W364" s="6"/>
    </row>
    <row r="365" spans="1:23" x14ac:dyDescent="0.2">
      <c r="A365" s="6" t="s">
        <v>328</v>
      </c>
      <c r="B365" s="3">
        <v>330.5</v>
      </c>
      <c r="C365" s="4" t="s">
        <v>112</v>
      </c>
      <c r="D365" s="26">
        <v>97228.11</v>
      </c>
      <c r="E365" s="6"/>
      <c r="F365" s="37">
        <v>58075</v>
      </c>
      <c r="G365" s="26"/>
      <c r="H365" s="37" t="s">
        <v>24</v>
      </c>
      <c r="J365" s="38">
        <v>0</v>
      </c>
      <c r="K365" s="6"/>
      <c r="L365" s="26">
        <v>851</v>
      </c>
      <c r="M365" s="32"/>
      <c r="N365" s="39">
        <v>0.88</v>
      </c>
      <c r="O365" s="6"/>
      <c r="P365" s="7"/>
      <c r="Q365" s="7"/>
      <c r="R365" s="7"/>
      <c r="S365" s="7"/>
      <c r="T365" s="6"/>
      <c r="U365" s="6"/>
      <c r="V365" s="6"/>
      <c r="W365" s="6"/>
    </row>
    <row r="366" spans="1:23" x14ac:dyDescent="0.2">
      <c r="A366" s="6" t="s">
        <v>328</v>
      </c>
      <c r="B366" s="3">
        <v>331</v>
      </c>
      <c r="C366" s="35" t="s">
        <v>25</v>
      </c>
      <c r="D366" s="26">
        <v>69147822.959999993</v>
      </c>
      <c r="E366" s="6"/>
      <c r="F366" s="37">
        <v>58075</v>
      </c>
      <c r="G366" s="26"/>
      <c r="H366" s="37" t="s">
        <v>26</v>
      </c>
      <c r="J366" s="38">
        <v>-4</v>
      </c>
      <c r="K366" s="6"/>
      <c r="L366" s="26">
        <v>1564703</v>
      </c>
      <c r="M366" s="32"/>
      <c r="N366" s="39">
        <v>2.2599999999999998</v>
      </c>
      <c r="O366" s="6"/>
      <c r="P366" s="7"/>
      <c r="Q366" s="7"/>
      <c r="R366" s="7"/>
      <c r="S366" s="7"/>
      <c r="T366" s="6"/>
      <c r="U366" s="6"/>
      <c r="V366" s="6"/>
      <c r="W366" s="6"/>
    </row>
    <row r="367" spans="1:23" x14ac:dyDescent="0.2">
      <c r="A367" s="6" t="s">
        <v>328</v>
      </c>
      <c r="B367" s="3">
        <v>332</v>
      </c>
      <c r="C367" s="4" t="s">
        <v>77</v>
      </c>
      <c r="D367" s="26">
        <v>51129022.07</v>
      </c>
      <c r="E367" s="6"/>
      <c r="F367" s="37">
        <v>58075</v>
      </c>
      <c r="G367" s="26"/>
      <c r="H367" s="37" t="s">
        <v>78</v>
      </c>
      <c r="J367" s="38">
        <v>-7</v>
      </c>
      <c r="K367" s="6"/>
      <c r="L367" s="26">
        <v>717022</v>
      </c>
      <c r="M367" s="32"/>
      <c r="N367" s="39">
        <v>1.4</v>
      </c>
      <c r="O367" s="6"/>
      <c r="P367" s="7"/>
      <c r="Q367" s="7"/>
      <c r="R367" s="7"/>
      <c r="S367" s="7"/>
      <c r="T367" s="6"/>
      <c r="U367" s="6"/>
      <c r="V367" s="6"/>
      <c r="W367" s="6"/>
    </row>
    <row r="368" spans="1:23" x14ac:dyDescent="0.2">
      <c r="A368" s="6" t="s">
        <v>328</v>
      </c>
      <c r="B368" s="3">
        <v>333</v>
      </c>
      <c r="C368" s="4" t="s">
        <v>79</v>
      </c>
      <c r="D368" s="26">
        <v>11769137.289999999</v>
      </c>
      <c r="E368" s="6"/>
      <c r="F368" s="37">
        <v>58075</v>
      </c>
      <c r="G368" s="26"/>
      <c r="H368" s="37" t="s">
        <v>80</v>
      </c>
      <c r="J368" s="38">
        <v>-16</v>
      </c>
      <c r="K368" s="6"/>
      <c r="L368" s="26">
        <v>192004</v>
      </c>
      <c r="M368" s="32"/>
      <c r="N368" s="39">
        <v>1.63</v>
      </c>
      <c r="O368" s="6"/>
      <c r="P368" s="7"/>
      <c r="Q368" s="7"/>
      <c r="R368" s="7"/>
      <c r="S368" s="7"/>
      <c r="T368" s="6"/>
      <c r="U368" s="6"/>
      <c r="V368" s="6"/>
      <c r="W368" s="6"/>
    </row>
    <row r="369" spans="1:23" x14ac:dyDescent="0.2">
      <c r="A369" s="6" t="s">
        <v>328</v>
      </c>
      <c r="B369" s="3">
        <v>334</v>
      </c>
      <c r="C369" s="4" t="s">
        <v>31</v>
      </c>
      <c r="D369" s="26">
        <v>4368833.74</v>
      </c>
      <c r="E369" s="6"/>
      <c r="F369" s="37">
        <v>58075</v>
      </c>
      <c r="G369" s="26"/>
      <c r="H369" s="37" t="s">
        <v>81</v>
      </c>
      <c r="J369" s="38">
        <v>-8</v>
      </c>
      <c r="K369" s="6"/>
      <c r="L369" s="26">
        <v>100223</v>
      </c>
      <c r="M369" s="32"/>
      <c r="N369" s="39">
        <v>2.29</v>
      </c>
      <c r="O369" s="6"/>
      <c r="P369" s="7"/>
      <c r="Q369" s="7"/>
      <c r="R369" s="7"/>
      <c r="S369" s="7"/>
      <c r="T369" s="6"/>
      <c r="U369" s="6"/>
      <c r="V369" s="6"/>
      <c r="W369" s="6"/>
    </row>
    <row r="370" spans="1:23" x14ac:dyDescent="0.2">
      <c r="A370" s="6" t="s">
        <v>328</v>
      </c>
      <c r="B370" s="3">
        <v>335</v>
      </c>
      <c r="C370" s="35" t="s">
        <v>33</v>
      </c>
      <c r="D370" s="26">
        <v>409190.12</v>
      </c>
      <c r="E370" s="6"/>
      <c r="F370" s="37">
        <v>58075</v>
      </c>
      <c r="G370" s="26"/>
      <c r="H370" s="37" t="s">
        <v>82</v>
      </c>
      <c r="J370" s="38">
        <v>-5</v>
      </c>
      <c r="K370" s="6"/>
      <c r="L370" s="26">
        <v>5991</v>
      </c>
      <c r="M370" s="32"/>
      <c r="N370" s="39">
        <v>1.46</v>
      </c>
      <c r="O370" s="6"/>
      <c r="P370" s="7"/>
      <c r="Q370" s="7"/>
      <c r="R370" s="7"/>
      <c r="S370" s="7"/>
      <c r="T370" s="6"/>
      <c r="U370" s="6"/>
      <c r="V370" s="6"/>
      <c r="W370" s="6"/>
    </row>
    <row r="371" spans="1:23" x14ac:dyDescent="0.2">
      <c r="A371" s="6" t="s">
        <v>328</v>
      </c>
      <c r="B371" s="3">
        <v>336</v>
      </c>
      <c r="C371" s="4" t="s">
        <v>83</v>
      </c>
      <c r="D371" s="26">
        <v>1008338.91</v>
      </c>
      <c r="E371" s="6"/>
      <c r="F371" s="37">
        <v>58075</v>
      </c>
      <c r="G371" s="26"/>
      <c r="H371" s="37" t="s">
        <v>26</v>
      </c>
      <c r="J371" s="38">
        <v>-5</v>
      </c>
      <c r="K371" s="6"/>
      <c r="L371" s="26">
        <v>19983</v>
      </c>
      <c r="M371" s="32"/>
      <c r="N371" s="39">
        <v>1.98</v>
      </c>
      <c r="O371" s="6"/>
      <c r="P371" s="7"/>
      <c r="Q371" s="7"/>
      <c r="R371" s="7"/>
      <c r="S371" s="7"/>
      <c r="T371" s="6"/>
      <c r="U371" s="6"/>
      <c r="V371" s="6"/>
      <c r="W371" s="6"/>
    </row>
    <row r="372" spans="1:23" x14ac:dyDescent="0.2">
      <c r="C372" s="70" t="s">
        <v>131</v>
      </c>
      <c r="D372" s="27">
        <f>SUM(D364:D371)</f>
        <v>144206985.78999999</v>
      </c>
      <c r="E372" s="40"/>
      <c r="F372" s="71"/>
      <c r="G372" s="26"/>
      <c r="J372" s="66"/>
      <c r="K372" s="40"/>
      <c r="L372" s="27">
        <f>SUM(L364:L371)</f>
        <v>2654482</v>
      </c>
      <c r="M372" s="32"/>
      <c r="N372" s="33">
        <v>1.84</v>
      </c>
      <c r="O372" s="6"/>
      <c r="P372" s="7"/>
      <c r="Q372" s="7"/>
      <c r="R372" s="7"/>
      <c r="S372" s="7"/>
      <c r="T372" s="6"/>
      <c r="U372" s="6"/>
      <c r="V372" s="6"/>
      <c r="W372" s="6"/>
    </row>
    <row r="373" spans="1:23" x14ac:dyDescent="0.2">
      <c r="E373" s="6"/>
      <c r="F373" s="44"/>
      <c r="G373" s="28"/>
      <c r="J373" s="66"/>
      <c r="K373" s="6"/>
      <c r="L373" s="28"/>
      <c r="M373" s="32"/>
      <c r="N373" s="33"/>
      <c r="O373" s="6"/>
      <c r="P373" s="7"/>
      <c r="Q373" s="7"/>
      <c r="R373" s="7"/>
      <c r="S373" s="7"/>
      <c r="T373" s="6"/>
      <c r="U373" s="6"/>
      <c r="V373" s="6"/>
      <c r="W373" s="6"/>
    </row>
    <row r="374" spans="1:23" x14ac:dyDescent="0.2">
      <c r="C374" s="86" t="s">
        <v>132</v>
      </c>
      <c r="E374" s="6"/>
      <c r="F374" s="44"/>
      <c r="G374" s="28"/>
      <c r="J374" s="66"/>
      <c r="K374" s="6"/>
      <c r="L374" s="28"/>
      <c r="M374" s="32"/>
      <c r="N374" s="33"/>
      <c r="O374" s="6"/>
      <c r="P374" s="7"/>
      <c r="Q374" s="7"/>
      <c r="R374" s="7"/>
      <c r="S374" s="7"/>
      <c r="T374" s="6"/>
      <c r="U374" s="6"/>
      <c r="V374" s="6"/>
      <c r="W374" s="6"/>
    </row>
    <row r="375" spans="1:23" x14ac:dyDescent="0.2">
      <c r="A375" s="6" t="s">
        <v>328</v>
      </c>
      <c r="B375" s="3">
        <v>331</v>
      </c>
      <c r="C375" s="35" t="s">
        <v>25</v>
      </c>
      <c r="D375" s="26">
        <v>401422.23</v>
      </c>
      <c r="E375" s="6"/>
      <c r="F375" s="37">
        <v>51501</v>
      </c>
      <c r="G375" s="26"/>
      <c r="H375" s="37" t="s">
        <v>26</v>
      </c>
      <c r="J375" s="38">
        <v>-3</v>
      </c>
      <c r="K375" s="6"/>
      <c r="L375" s="26">
        <v>8615</v>
      </c>
      <c r="M375" s="32"/>
      <c r="N375" s="39">
        <v>2.15</v>
      </c>
      <c r="O375" s="6"/>
      <c r="P375" s="7"/>
      <c r="Q375" s="7"/>
      <c r="R375" s="7"/>
      <c r="S375" s="7"/>
      <c r="T375" s="6"/>
      <c r="U375" s="6"/>
      <c r="V375" s="6"/>
      <c r="W375" s="6"/>
    </row>
    <row r="376" spans="1:23" x14ac:dyDescent="0.2">
      <c r="A376" s="6" t="s">
        <v>328</v>
      </c>
      <c r="B376" s="3">
        <v>332</v>
      </c>
      <c r="C376" s="4" t="s">
        <v>77</v>
      </c>
      <c r="D376" s="26">
        <v>103180.88</v>
      </c>
      <c r="E376" s="6"/>
      <c r="F376" s="37">
        <v>51501</v>
      </c>
      <c r="G376" s="26"/>
      <c r="H376" s="37" t="s">
        <v>78</v>
      </c>
      <c r="J376" s="38">
        <v>-2</v>
      </c>
      <c r="K376" s="6"/>
      <c r="L376" s="26">
        <v>2101</v>
      </c>
      <c r="M376" s="32"/>
      <c r="N376" s="39">
        <v>2.04</v>
      </c>
      <c r="O376" s="6"/>
      <c r="P376" s="7"/>
      <c r="Q376" s="7"/>
      <c r="R376" s="7"/>
      <c r="S376" s="7"/>
      <c r="T376" s="6"/>
      <c r="U376" s="6"/>
      <c r="V376" s="6"/>
      <c r="W376" s="6"/>
    </row>
    <row r="377" spans="1:23" x14ac:dyDescent="0.2">
      <c r="A377" s="6" t="s">
        <v>328</v>
      </c>
      <c r="B377" s="3">
        <v>333</v>
      </c>
      <c r="C377" s="4" t="s">
        <v>79</v>
      </c>
      <c r="D377" s="26">
        <v>494000.19</v>
      </c>
      <c r="E377" s="6"/>
      <c r="F377" s="37">
        <v>51501</v>
      </c>
      <c r="G377" s="26"/>
      <c r="H377" s="37" t="s">
        <v>80</v>
      </c>
      <c r="J377" s="38">
        <v>-7</v>
      </c>
      <c r="K377" s="6"/>
      <c r="L377" s="26">
        <v>11188</v>
      </c>
      <c r="M377" s="32"/>
      <c r="N377" s="39">
        <v>2.2599999999999998</v>
      </c>
      <c r="O377" s="6"/>
      <c r="P377" s="7"/>
      <c r="Q377" s="7"/>
      <c r="R377" s="7"/>
      <c r="S377" s="7"/>
      <c r="T377" s="6"/>
      <c r="U377" s="6"/>
      <c r="V377" s="6"/>
      <c r="W377" s="6"/>
    </row>
    <row r="378" spans="1:23" x14ac:dyDescent="0.2">
      <c r="A378" s="6" t="s">
        <v>328</v>
      </c>
      <c r="B378" s="3">
        <v>334</v>
      </c>
      <c r="C378" s="4" t="s">
        <v>31</v>
      </c>
      <c r="D378" s="26">
        <v>166340.78</v>
      </c>
      <c r="E378" s="6"/>
      <c r="F378" s="37">
        <v>51501</v>
      </c>
      <c r="G378" s="26"/>
      <c r="H378" s="37" t="s">
        <v>81</v>
      </c>
      <c r="J378" s="38">
        <v>-6</v>
      </c>
      <c r="K378" s="6"/>
      <c r="L378" s="26">
        <v>4368</v>
      </c>
      <c r="M378" s="32"/>
      <c r="N378" s="39">
        <v>2.63</v>
      </c>
      <c r="O378" s="6"/>
      <c r="P378" s="7"/>
      <c r="Q378" s="7"/>
      <c r="R378" s="7"/>
      <c r="S378" s="7"/>
      <c r="T378" s="6"/>
      <c r="U378" s="6"/>
      <c r="V378" s="6"/>
      <c r="W378" s="6"/>
    </row>
    <row r="379" spans="1:23" x14ac:dyDescent="0.2">
      <c r="A379" s="6" t="s">
        <v>328</v>
      </c>
      <c r="B379" s="3">
        <v>335</v>
      </c>
      <c r="C379" s="35" t="s">
        <v>33</v>
      </c>
      <c r="D379" s="26">
        <v>20313.04</v>
      </c>
      <c r="E379" s="6"/>
      <c r="F379" s="37">
        <v>51501</v>
      </c>
      <c r="G379" s="26"/>
      <c r="H379" s="37" t="s">
        <v>82</v>
      </c>
      <c r="J379" s="38">
        <v>-2</v>
      </c>
      <c r="K379" s="6"/>
      <c r="L379" s="26">
        <v>466</v>
      </c>
      <c r="M379" s="32"/>
      <c r="N379" s="39">
        <v>2.29</v>
      </c>
      <c r="O379" s="6"/>
      <c r="P379" s="7"/>
      <c r="Q379" s="7"/>
      <c r="R379" s="7"/>
      <c r="S379" s="7"/>
      <c r="T379" s="6"/>
      <c r="U379" s="6"/>
      <c r="V379" s="6"/>
      <c r="W379" s="6"/>
    </row>
    <row r="380" spans="1:23" x14ac:dyDescent="0.2">
      <c r="C380" s="70" t="s">
        <v>133</v>
      </c>
      <c r="D380" s="27">
        <f>SUM(D375:D379)</f>
        <v>1185257.1200000001</v>
      </c>
      <c r="E380" s="40"/>
      <c r="F380" s="71"/>
      <c r="G380" s="26"/>
      <c r="J380" s="66"/>
      <c r="K380" s="40"/>
      <c r="L380" s="27">
        <f>SUM(L375:L379)</f>
        <v>26738</v>
      </c>
      <c r="M380" s="32"/>
      <c r="N380" s="33">
        <v>2.2599999999999998</v>
      </c>
      <c r="O380" s="6"/>
      <c r="P380" s="7"/>
      <c r="Q380" s="7"/>
      <c r="R380" s="7"/>
      <c r="S380" s="7"/>
      <c r="T380" s="6"/>
      <c r="U380" s="6"/>
      <c r="V380" s="6"/>
      <c r="W380" s="6"/>
    </row>
    <row r="381" spans="1:23" x14ac:dyDescent="0.2">
      <c r="E381" s="6"/>
      <c r="F381" s="44"/>
      <c r="G381" s="28"/>
      <c r="J381" s="66"/>
      <c r="K381" s="6"/>
      <c r="L381" s="28"/>
      <c r="M381" s="32"/>
      <c r="N381" s="33"/>
      <c r="O381" s="6"/>
      <c r="P381" s="7"/>
      <c r="Q381" s="7"/>
      <c r="R381" s="7"/>
      <c r="S381" s="7"/>
      <c r="T381" s="6"/>
      <c r="U381" s="6"/>
      <c r="V381" s="6"/>
      <c r="W381" s="6"/>
    </row>
    <row r="382" spans="1:23" x14ac:dyDescent="0.2">
      <c r="C382" s="86" t="s">
        <v>134</v>
      </c>
      <c r="E382" s="6"/>
      <c r="F382" s="44"/>
      <c r="G382" s="28"/>
      <c r="J382" s="66"/>
      <c r="K382" s="6"/>
      <c r="L382" s="28"/>
      <c r="M382" s="32"/>
      <c r="N382" s="33"/>
      <c r="O382" s="6"/>
      <c r="P382" s="7"/>
      <c r="Q382" s="7"/>
      <c r="R382" s="7"/>
      <c r="S382" s="7"/>
      <c r="T382" s="6"/>
      <c r="U382" s="6"/>
      <c r="V382" s="6"/>
      <c r="W382" s="6"/>
    </row>
    <row r="383" spans="1:23" x14ac:dyDescent="0.2">
      <c r="A383" s="6" t="s">
        <v>328</v>
      </c>
      <c r="B383" s="3">
        <v>331</v>
      </c>
      <c r="C383" s="35" t="s">
        <v>25</v>
      </c>
      <c r="D383" s="26">
        <v>111683.12</v>
      </c>
      <c r="E383" s="6"/>
      <c r="F383" s="37">
        <v>42735</v>
      </c>
      <c r="G383" s="26"/>
      <c r="H383" s="37" t="s">
        <v>26</v>
      </c>
      <c r="J383" s="38">
        <v>0</v>
      </c>
      <c r="K383" s="6"/>
      <c r="L383" s="26">
        <v>4925</v>
      </c>
      <c r="M383" s="32"/>
      <c r="N383" s="39">
        <v>4.41</v>
      </c>
      <c r="O383" s="6"/>
      <c r="P383" s="7"/>
      <c r="Q383" s="7"/>
      <c r="R383" s="7"/>
      <c r="S383" s="7"/>
      <c r="T383" s="6"/>
      <c r="U383" s="6"/>
      <c r="V383" s="6"/>
      <c r="W383" s="6"/>
    </row>
    <row r="384" spans="1:23" x14ac:dyDescent="0.2">
      <c r="A384" s="6" t="s">
        <v>328</v>
      </c>
      <c r="B384" s="3">
        <v>332</v>
      </c>
      <c r="C384" s="4" t="s">
        <v>77</v>
      </c>
      <c r="D384" s="26">
        <v>906296.78</v>
      </c>
      <c r="E384" s="6"/>
      <c r="F384" s="37">
        <v>42735</v>
      </c>
      <c r="G384" s="26"/>
      <c r="H384" s="37" t="s">
        <v>78</v>
      </c>
      <c r="J384" s="38">
        <v>0</v>
      </c>
      <c r="K384" s="6"/>
      <c r="L384" s="26">
        <v>39745</v>
      </c>
      <c r="M384" s="32"/>
      <c r="N384" s="39">
        <v>4.3899999999999997</v>
      </c>
      <c r="O384" s="6"/>
      <c r="P384" s="7"/>
      <c r="Q384" s="7"/>
      <c r="R384" s="7"/>
      <c r="S384" s="7"/>
      <c r="T384" s="6"/>
      <c r="U384" s="6"/>
      <c r="V384" s="6"/>
      <c r="W384" s="6"/>
    </row>
    <row r="385" spans="1:23" x14ac:dyDescent="0.2">
      <c r="A385" s="6" t="s">
        <v>328</v>
      </c>
      <c r="B385" s="3">
        <v>333</v>
      </c>
      <c r="C385" s="4" t="s">
        <v>79</v>
      </c>
      <c r="D385" s="26">
        <v>104470.11</v>
      </c>
      <c r="E385" s="6"/>
      <c r="F385" s="37">
        <v>42735</v>
      </c>
      <c r="G385" s="26"/>
      <c r="H385" s="37" t="s">
        <v>80</v>
      </c>
      <c r="J385" s="38">
        <v>0</v>
      </c>
      <c r="K385" s="6"/>
      <c r="L385" s="26">
        <v>9506</v>
      </c>
      <c r="M385" s="32"/>
      <c r="N385" s="39">
        <v>9.1</v>
      </c>
      <c r="O385" s="6"/>
      <c r="P385" s="7"/>
      <c r="Q385" s="7"/>
      <c r="R385" s="7"/>
      <c r="S385" s="7"/>
      <c r="T385" s="6"/>
      <c r="U385" s="6"/>
      <c r="V385" s="6"/>
      <c r="W385" s="6"/>
    </row>
    <row r="386" spans="1:23" x14ac:dyDescent="0.2">
      <c r="A386" s="6" t="s">
        <v>328</v>
      </c>
      <c r="B386" s="3">
        <v>334</v>
      </c>
      <c r="C386" s="4" t="s">
        <v>31</v>
      </c>
      <c r="D386" s="26">
        <v>1369981.99</v>
      </c>
      <c r="E386" s="6"/>
      <c r="F386" s="37">
        <v>42735</v>
      </c>
      <c r="G386" s="26"/>
      <c r="H386" s="37" t="s">
        <v>81</v>
      </c>
      <c r="J386" s="38">
        <v>0</v>
      </c>
      <c r="K386" s="6"/>
      <c r="L386" s="26">
        <v>68319</v>
      </c>
      <c r="M386" s="32"/>
      <c r="N386" s="39">
        <v>4.99</v>
      </c>
      <c r="O386" s="6"/>
      <c r="P386" s="7"/>
      <c r="Q386" s="7"/>
      <c r="R386" s="7"/>
      <c r="S386" s="7"/>
      <c r="T386" s="6"/>
      <c r="U386" s="6"/>
      <c r="V386" s="6"/>
      <c r="W386" s="6"/>
    </row>
    <row r="387" spans="1:23" x14ac:dyDescent="0.2">
      <c r="A387" s="6" t="s">
        <v>328</v>
      </c>
      <c r="B387" s="3">
        <v>336</v>
      </c>
      <c r="C387" s="4" t="s">
        <v>83</v>
      </c>
      <c r="D387" s="26">
        <v>309737.93</v>
      </c>
      <c r="E387" s="6"/>
      <c r="F387" s="37">
        <v>42735</v>
      </c>
      <c r="G387" s="26"/>
      <c r="H387" s="37" t="s">
        <v>26</v>
      </c>
      <c r="J387" s="38">
        <v>0</v>
      </c>
      <c r="K387" s="6"/>
      <c r="L387" s="26">
        <v>14744</v>
      </c>
      <c r="M387" s="32"/>
      <c r="N387" s="39">
        <v>4.76</v>
      </c>
      <c r="O387" s="6"/>
      <c r="P387" s="7"/>
      <c r="Q387" s="7"/>
      <c r="R387" s="7"/>
      <c r="S387" s="7"/>
      <c r="T387" s="6"/>
      <c r="U387" s="6"/>
      <c r="V387" s="6"/>
      <c r="W387" s="6"/>
    </row>
    <row r="388" spans="1:23" x14ac:dyDescent="0.2">
      <c r="C388" s="70" t="s">
        <v>135</v>
      </c>
      <c r="D388" s="27">
        <f>SUM(D383:D387)</f>
        <v>2802169.93</v>
      </c>
      <c r="E388" s="40"/>
      <c r="F388" s="71"/>
      <c r="G388" s="26"/>
      <c r="J388" s="66"/>
      <c r="K388" s="40"/>
      <c r="L388" s="27">
        <f>SUM(L383:L387)</f>
        <v>137239</v>
      </c>
      <c r="M388" s="32"/>
      <c r="N388" s="33">
        <v>4.9000000000000004</v>
      </c>
      <c r="O388" s="6"/>
      <c r="P388" s="7"/>
      <c r="Q388" s="7"/>
      <c r="R388" s="7"/>
      <c r="S388" s="7"/>
      <c r="T388" s="6"/>
      <c r="U388" s="6"/>
      <c r="V388" s="6"/>
      <c r="W388" s="6"/>
    </row>
    <row r="389" spans="1:23" x14ac:dyDescent="0.2">
      <c r="D389" s="26"/>
      <c r="E389" s="6"/>
      <c r="F389" s="71"/>
      <c r="G389" s="26"/>
      <c r="J389" s="66"/>
      <c r="K389" s="6"/>
      <c r="L389" s="28"/>
      <c r="M389" s="32"/>
      <c r="N389" s="33"/>
      <c r="O389" s="6"/>
      <c r="P389" s="7"/>
      <c r="Q389" s="7"/>
      <c r="R389" s="7"/>
      <c r="S389" s="7"/>
      <c r="T389" s="6"/>
      <c r="U389" s="6"/>
      <c r="V389" s="6"/>
      <c r="W389" s="6"/>
    </row>
    <row r="390" spans="1:23" x14ac:dyDescent="0.2">
      <c r="C390" s="86" t="s">
        <v>136</v>
      </c>
      <c r="D390" s="26"/>
      <c r="E390" s="6"/>
      <c r="F390" s="71"/>
      <c r="G390" s="26"/>
      <c r="J390" s="66"/>
      <c r="K390" s="6"/>
      <c r="L390" s="28"/>
      <c r="M390" s="32"/>
      <c r="N390" s="33"/>
      <c r="O390" s="6"/>
      <c r="P390" s="7"/>
      <c r="Q390" s="7"/>
      <c r="R390" s="7"/>
      <c r="S390" s="7"/>
      <c r="T390" s="6"/>
      <c r="U390" s="6"/>
      <c r="V390" s="6"/>
      <c r="W390" s="6"/>
    </row>
    <row r="391" spans="1:23" x14ac:dyDescent="0.2">
      <c r="A391" s="6" t="s">
        <v>328</v>
      </c>
      <c r="B391" s="3">
        <v>331</v>
      </c>
      <c r="C391" s="35" t="s">
        <v>25</v>
      </c>
      <c r="D391" s="26">
        <v>365872.2</v>
      </c>
      <c r="E391" s="6"/>
      <c r="F391" s="37">
        <v>44196</v>
      </c>
      <c r="G391" s="26"/>
      <c r="H391" s="37" t="s">
        <v>26</v>
      </c>
      <c r="J391" s="38">
        <v>-1</v>
      </c>
      <c r="K391" s="6"/>
      <c r="L391" s="26">
        <v>12992</v>
      </c>
      <c r="M391" s="32"/>
      <c r="N391" s="39">
        <v>3.55</v>
      </c>
      <c r="O391" s="6"/>
      <c r="P391" s="7"/>
      <c r="Q391" s="7"/>
      <c r="R391" s="7"/>
      <c r="S391" s="7"/>
      <c r="T391" s="6"/>
      <c r="U391" s="6"/>
      <c r="V391" s="6"/>
      <c r="W391" s="6"/>
    </row>
    <row r="392" spans="1:23" x14ac:dyDescent="0.2">
      <c r="A392" s="6" t="s">
        <v>328</v>
      </c>
      <c r="B392" s="3">
        <v>332</v>
      </c>
      <c r="C392" s="4" t="s">
        <v>77</v>
      </c>
      <c r="D392" s="26">
        <v>1349377.37</v>
      </c>
      <c r="E392" s="6"/>
      <c r="F392" s="37">
        <v>44196</v>
      </c>
      <c r="G392" s="26"/>
      <c r="H392" s="37" t="s">
        <v>78</v>
      </c>
      <c r="J392" s="38">
        <v>-1</v>
      </c>
      <c r="K392" s="6"/>
      <c r="L392" s="26">
        <v>52681</v>
      </c>
      <c r="M392" s="32"/>
      <c r="N392" s="39">
        <v>3.9</v>
      </c>
      <c r="O392" s="6"/>
      <c r="P392" s="7"/>
      <c r="Q392" s="7"/>
      <c r="R392" s="7"/>
      <c r="S392" s="7"/>
      <c r="T392" s="6"/>
      <c r="U392" s="6"/>
      <c r="V392" s="6"/>
      <c r="W392" s="6"/>
    </row>
    <row r="393" spans="1:23" x14ac:dyDescent="0.2">
      <c r="A393" s="6" t="s">
        <v>328</v>
      </c>
      <c r="B393" s="3">
        <v>333</v>
      </c>
      <c r="C393" s="4" t="s">
        <v>79</v>
      </c>
      <c r="D393" s="26">
        <v>897363.39</v>
      </c>
      <c r="E393" s="6"/>
      <c r="F393" s="37">
        <v>44196</v>
      </c>
      <c r="G393" s="26"/>
      <c r="H393" s="37" t="s">
        <v>80</v>
      </c>
      <c r="J393" s="38">
        <v>-1</v>
      </c>
      <c r="K393" s="6"/>
      <c r="L393" s="26">
        <v>37139</v>
      </c>
      <c r="M393" s="32"/>
      <c r="N393" s="39">
        <v>4.1399999999999997</v>
      </c>
      <c r="O393" s="6"/>
      <c r="P393" s="7"/>
      <c r="Q393" s="7"/>
      <c r="R393" s="7"/>
      <c r="S393" s="7"/>
      <c r="T393" s="6"/>
      <c r="U393" s="6"/>
      <c r="V393" s="6"/>
      <c r="W393" s="6"/>
    </row>
    <row r="394" spans="1:23" x14ac:dyDescent="0.2">
      <c r="A394" s="6" t="s">
        <v>328</v>
      </c>
      <c r="B394" s="3">
        <v>334</v>
      </c>
      <c r="C394" s="4" t="s">
        <v>31</v>
      </c>
      <c r="D394" s="26">
        <v>250631.27</v>
      </c>
      <c r="E394" s="6"/>
      <c r="F394" s="37">
        <v>44196</v>
      </c>
      <c r="G394" s="26"/>
      <c r="H394" s="37" t="s">
        <v>81</v>
      </c>
      <c r="J394" s="38">
        <v>-1</v>
      </c>
      <c r="K394" s="6"/>
      <c r="L394" s="26">
        <v>24445</v>
      </c>
      <c r="M394" s="32"/>
      <c r="N394" s="39">
        <v>9.75</v>
      </c>
      <c r="O394" s="6"/>
      <c r="P394" s="7"/>
      <c r="Q394" s="7"/>
      <c r="R394" s="7"/>
      <c r="S394" s="7"/>
      <c r="T394" s="6"/>
      <c r="U394" s="6"/>
      <c r="V394" s="6"/>
      <c r="W394" s="6"/>
    </row>
    <row r="395" spans="1:23" x14ac:dyDescent="0.2">
      <c r="A395" s="6" t="s">
        <v>328</v>
      </c>
      <c r="B395" s="3">
        <v>335</v>
      </c>
      <c r="C395" s="35" t="s">
        <v>33</v>
      </c>
      <c r="D395" s="26">
        <v>21962.29</v>
      </c>
      <c r="E395" s="6"/>
      <c r="F395" s="37">
        <v>44196</v>
      </c>
      <c r="G395" s="26"/>
      <c r="H395" s="37" t="s">
        <v>82</v>
      </c>
      <c r="J395" s="38">
        <v>0</v>
      </c>
      <c r="K395" s="6"/>
      <c r="L395" s="26">
        <v>871</v>
      </c>
      <c r="M395" s="32"/>
      <c r="N395" s="39">
        <v>3.97</v>
      </c>
      <c r="O395" s="6"/>
      <c r="P395" s="7"/>
      <c r="Q395" s="7"/>
      <c r="R395" s="7"/>
      <c r="S395" s="7"/>
      <c r="T395" s="6"/>
      <c r="U395" s="6"/>
      <c r="V395" s="6"/>
      <c r="W395" s="6"/>
    </row>
    <row r="396" spans="1:23" x14ac:dyDescent="0.2">
      <c r="A396" s="6" t="s">
        <v>328</v>
      </c>
      <c r="B396" s="3">
        <v>336</v>
      </c>
      <c r="C396" s="4" t="s">
        <v>83</v>
      </c>
      <c r="D396" s="26">
        <v>39697.96</v>
      </c>
      <c r="E396" s="6"/>
      <c r="F396" s="37">
        <v>44196</v>
      </c>
      <c r="G396" s="26"/>
      <c r="H396" s="37" t="s">
        <v>26</v>
      </c>
      <c r="J396" s="38">
        <v>-1</v>
      </c>
      <c r="K396" s="6"/>
      <c r="L396" s="26">
        <v>1729</v>
      </c>
      <c r="M396" s="32"/>
      <c r="N396" s="39">
        <v>4.3600000000000003</v>
      </c>
      <c r="O396" s="6"/>
      <c r="P396" s="7"/>
      <c r="Q396" s="7"/>
      <c r="R396" s="7"/>
      <c r="S396" s="7"/>
      <c r="T396" s="6"/>
      <c r="U396" s="6"/>
      <c r="V396" s="6"/>
      <c r="W396" s="6"/>
    </row>
    <row r="397" spans="1:23" x14ac:dyDescent="0.2">
      <c r="C397" s="70" t="s">
        <v>137</v>
      </c>
      <c r="D397" s="27">
        <f>SUM(D391:D396)</f>
        <v>2924904.48</v>
      </c>
      <c r="E397" s="40"/>
      <c r="F397" s="71"/>
      <c r="G397" s="26"/>
      <c r="J397" s="66"/>
      <c r="K397" s="40"/>
      <c r="L397" s="27">
        <f>SUM(L391:L396)</f>
        <v>129857</v>
      </c>
      <c r="M397" s="32"/>
      <c r="N397" s="33">
        <v>4.4400000000000004</v>
      </c>
      <c r="O397" s="6"/>
      <c r="P397" s="7"/>
      <c r="Q397" s="7"/>
      <c r="R397" s="7"/>
      <c r="S397" s="7"/>
      <c r="T397" s="6"/>
      <c r="U397" s="6"/>
      <c r="V397" s="6"/>
      <c r="W397" s="6"/>
    </row>
    <row r="398" spans="1:23" x14ac:dyDescent="0.2">
      <c r="E398" s="6"/>
      <c r="F398" s="44"/>
      <c r="G398" s="28"/>
      <c r="J398" s="66"/>
      <c r="K398" s="6"/>
      <c r="L398" s="28"/>
      <c r="M398" s="32"/>
      <c r="N398" s="33"/>
      <c r="O398" s="6"/>
      <c r="P398" s="7"/>
      <c r="Q398" s="7"/>
      <c r="R398" s="7"/>
      <c r="S398" s="7"/>
      <c r="T398" s="6"/>
      <c r="U398" s="6"/>
      <c r="V398" s="6"/>
      <c r="W398" s="6"/>
    </row>
    <row r="399" spans="1:23" x14ac:dyDescent="0.2">
      <c r="C399" s="86" t="s">
        <v>138</v>
      </c>
      <c r="E399" s="6"/>
      <c r="F399" s="44"/>
      <c r="G399" s="28"/>
      <c r="J399" s="66"/>
      <c r="K399" s="6"/>
      <c r="L399" s="28"/>
      <c r="M399" s="32"/>
      <c r="N399" s="33"/>
      <c r="O399" s="6"/>
      <c r="P399" s="7"/>
      <c r="Q399" s="7"/>
      <c r="R399" s="7"/>
      <c r="S399" s="7"/>
      <c r="T399" s="6"/>
      <c r="U399" s="6"/>
      <c r="V399" s="6"/>
      <c r="W399" s="6"/>
    </row>
    <row r="400" spans="1:23" x14ac:dyDescent="0.2">
      <c r="A400" s="6" t="s">
        <v>328</v>
      </c>
      <c r="B400" s="3">
        <v>330.2</v>
      </c>
      <c r="C400" s="4" t="s">
        <v>23</v>
      </c>
      <c r="D400" s="26">
        <v>761579.86</v>
      </c>
      <c r="E400" s="6"/>
      <c r="F400" s="37">
        <v>58075</v>
      </c>
      <c r="G400" s="26"/>
      <c r="H400" s="37" t="s">
        <v>24</v>
      </c>
      <c r="J400" s="38">
        <v>0</v>
      </c>
      <c r="K400" s="6"/>
      <c r="L400" s="26">
        <v>6242</v>
      </c>
      <c r="M400" s="32"/>
      <c r="N400" s="39">
        <v>0.82</v>
      </c>
      <c r="O400" s="6"/>
      <c r="P400" s="7"/>
      <c r="Q400" s="7"/>
      <c r="R400" s="7"/>
      <c r="S400" s="7"/>
      <c r="T400" s="6"/>
      <c r="U400" s="6"/>
      <c r="V400" s="6"/>
      <c r="W400" s="6"/>
    </row>
    <row r="401" spans="1:23" x14ac:dyDescent="0.2">
      <c r="A401" s="6" t="s">
        <v>328</v>
      </c>
      <c r="B401" s="3">
        <v>331</v>
      </c>
      <c r="C401" s="35" t="s">
        <v>25</v>
      </c>
      <c r="D401" s="26">
        <v>7641824.75</v>
      </c>
      <c r="E401" s="6"/>
      <c r="F401" s="37">
        <v>58075</v>
      </c>
      <c r="G401" s="26"/>
      <c r="H401" s="37" t="s">
        <v>26</v>
      </c>
      <c r="J401" s="38">
        <v>-6</v>
      </c>
      <c r="K401" s="6"/>
      <c r="L401" s="26">
        <v>122411</v>
      </c>
      <c r="M401" s="32"/>
      <c r="N401" s="39">
        <v>1.6</v>
      </c>
      <c r="O401" s="6"/>
      <c r="P401" s="7"/>
      <c r="Q401" s="7"/>
      <c r="R401" s="7"/>
      <c r="S401" s="7"/>
      <c r="T401" s="6"/>
      <c r="U401" s="6"/>
      <c r="V401" s="6"/>
      <c r="W401" s="6"/>
    </row>
    <row r="402" spans="1:23" x14ac:dyDescent="0.2">
      <c r="A402" s="6" t="s">
        <v>328</v>
      </c>
      <c r="B402" s="3">
        <v>332</v>
      </c>
      <c r="C402" s="4" t="s">
        <v>77</v>
      </c>
      <c r="D402" s="26">
        <v>36705619.020000003</v>
      </c>
      <c r="E402" s="6"/>
      <c r="F402" s="37">
        <v>58075</v>
      </c>
      <c r="G402" s="26"/>
      <c r="H402" s="37" t="s">
        <v>78</v>
      </c>
      <c r="J402" s="38">
        <v>-8</v>
      </c>
      <c r="K402" s="6"/>
      <c r="L402" s="26">
        <v>515384</v>
      </c>
      <c r="M402" s="32"/>
      <c r="N402" s="39">
        <v>1.4</v>
      </c>
      <c r="O402" s="6"/>
      <c r="P402" s="7"/>
      <c r="Q402" s="7"/>
      <c r="R402" s="7"/>
      <c r="S402" s="7"/>
      <c r="T402" s="6"/>
      <c r="U402" s="6"/>
      <c r="V402" s="6"/>
      <c r="W402" s="6"/>
    </row>
    <row r="403" spans="1:23" x14ac:dyDescent="0.2">
      <c r="A403" s="6" t="s">
        <v>328</v>
      </c>
      <c r="B403" s="3">
        <v>333</v>
      </c>
      <c r="C403" s="4" t="s">
        <v>79</v>
      </c>
      <c r="D403" s="26">
        <v>10568732.390000001</v>
      </c>
      <c r="E403" s="6"/>
      <c r="F403" s="37">
        <v>58075</v>
      </c>
      <c r="G403" s="26"/>
      <c r="H403" s="37" t="s">
        <v>80</v>
      </c>
      <c r="J403" s="38">
        <v>-15</v>
      </c>
      <c r="K403" s="6"/>
      <c r="L403" s="26">
        <v>177242</v>
      </c>
      <c r="M403" s="32"/>
      <c r="N403" s="39">
        <v>1.68</v>
      </c>
      <c r="O403" s="6"/>
      <c r="P403" s="7"/>
      <c r="Q403" s="7"/>
      <c r="R403" s="7"/>
      <c r="S403" s="7"/>
      <c r="T403" s="6"/>
      <c r="U403" s="6"/>
      <c r="V403" s="6"/>
      <c r="W403" s="6"/>
    </row>
    <row r="404" spans="1:23" x14ac:dyDescent="0.2">
      <c r="A404" s="6" t="s">
        <v>328</v>
      </c>
      <c r="B404" s="3">
        <v>334</v>
      </c>
      <c r="C404" s="4" t="s">
        <v>31</v>
      </c>
      <c r="D404" s="26">
        <v>3521875.55</v>
      </c>
      <c r="E404" s="6"/>
      <c r="F404" s="37">
        <v>58075</v>
      </c>
      <c r="G404" s="26"/>
      <c r="H404" s="37" t="s">
        <v>81</v>
      </c>
      <c r="J404" s="38">
        <v>-9</v>
      </c>
      <c r="K404" s="6"/>
      <c r="L404" s="26">
        <v>75366</v>
      </c>
      <c r="M404" s="32"/>
      <c r="N404" s="39">
        <v>2.14</v>
      </c>
      <c r="O404" s="6"/>
      <c r="P404" s="7"/>
      <c r="Q404" s="7"/>
      <c r="R404" s="7"/>
      <c r="S404" s="7"/>
      <c r="T404" s="6"/>
      <c r="U404" s="6"/>
      <c r="V404" s="6"/>
      <c r="W404" s="6"/>
    </row>
    <row r="405" spans="1:23" x14ac:dyDescent="0.2">
      <c r="A405" s="6" t="s">
        <v>328</v>
      </c>
      <c r="B405" s="3">
        <v>335</v>
      </c>
      <c r="C405" s="35" t="s">
        <v>33</v>
      </c>
      <c r="D405" s="26">
        <v>534872.6</v>
      </c>
      <c r="E405" s="6"/>
      <c r="F405" s="37">
        <v>58075</v>
      </c>
      <c r="G405" s="26"/>
      <c r="H405" s="37" t="s">
        <v>82</v>
      </c>
      <c r="J405" s="38">
        <v>-5</v>
      </c>
      <c r="K405" s="6"/>
      <c r="L405" s="26">
        <v>7484</v>
      </c>
      <c r="M405" s="32"/>
      <c r="N405" s="39">
        <v>1.4</v>
      </c>
      <c r="O405" s="6"/>
      <c r="P405" s="7"/>
      <c r="Q405" s="7"/>
      <c r="R405" s="7"/>
      <c r="S405" s="7"/>
      <c r="T405" s="6"/>
      <c r="U405" s="6"/>
      <c r="V405" s="6"/>
      <c r="W405" s="6"/>
    </row>
    <row r="406" spans="1:23" x14ac:dyDescent="0.2">
      <c r="A406" s="6" t="s">
        <v>328</v>
      </c>
      <c r="B406" s="3">
        <v>336</v>
      </c>
      <c r="C406" s="4" t="s">
        <v>83</v>
      </c>
      <c r="D406" s="26">
        <v>1433536.86</v>
      </c>
      <c r="E406" s="6"/>
      <c r="F406" s="37">
        <v>58075</v>
      </c>
      <c r="G406" s="26"/>
      <c r="H406" s="37" t="s">
        <v>26</v>
      </c>
      <c r="J406" s="38">
        <v>-5</v>
      </c>
      <c r="K406" s="6"/>
      <c r="L406" s="26">
        <v>25225</v>
      </c>
      <c r="M406" s="32"/>
      <c r="N406" s="39">
        <v>1.76</v>
      </c>
      <c r="O406" s="6"/>
      <c r="P406" s="7"/>
      <c r="Q406" s="7"/>
      <c r="R406" s="7"/>
      <c r="S406" s="7"/>
      <c r="T406" s="6"/>
      <c r="U406" s="6"/>
      <c r="V406" s="6"/>
      <c r="W406" s="6"/>
    </row>
    <row r="407" spans="1:23" x14ac:dyDescent="0.2">
      <c r="C407" s="70" t="s">
        <v>139</v>
      </c>
      <c r="D407" s="27">
        <f>SUM(D400:D406)</f>
        <v>61168041.030000001</v>
      </c>
      <c r="E407" s="40"/>
      <c r="F407" s="71"/>
      <c r="G407" s="26"/>
      <c r="J407" s="66"/>
      <c r="K407" s="40"/>
      <c r="L407" s="27">
        <f>SUM(L400:L406)</f>
        <v>929354</v>
      </c>
      <c r="M407" s="32"/>
      <c r="N407" s="33">
        <v>1.52</v>
      </c>
      <c r="O407" s="6"/>
      <c r="P407" s="7"/>
      <c r="Q407" s="7"/>
      <c r="R407" s="7"/>
      <c r="S407" s="7"/>
      <c r="T407" s="6"/>
      <c r="U407" s="6"/>
      <c r="V407" s="6"/>
      <c r="W407" s="6"/>
    </row>
    <row r="408" spans="1:23" x14ac:dyDescent="0.2">
      <c r="C408" s="6"/>
      <c r="D408" s="7"/>
      <c r="F408" s="6"/>
      <c r="G408" s="4"/>
      <c r="H408" s="4"/>
      <c r="I408" s="4"/>
      <c r="J408" s="89"/>
      <c r="L408" s="28"/>
      <c r="M408" s="74"/>
      <c r="N408" s="33"/>
      <c r="O408" s="6"/>
      <c r="P408" s="7"/>
      <c r="Q408" s="7"/>
      <c r="R408" s="7"/>
      <c r="S408" s="7"/>
      <c r="T408" s="6"/>
      <c r="U408" s="6"/>
      <c r="V408" s="6"/>
      <c r="W408" s="6"/>
    </row>
    <row r="409" spans="1:23" x14ac:dyDescent="0.2">
      <c r="C409" s="4" t="s">
        <v>140</v>
      </c>
      <c r="D409" s="7"/>
      <c r="F409" s="6"/>
      <c r="G409" s="4"/>
      <c r="H409" s="4"/>
      <c r="I409" s="4"/>
      <c r="J409" s="90" t="s">
        <v>319</v>
      </c>
      <c r="L409" s="31">
        <v>1770617</v>
      </c>
      <c r="M409" s="32"/>
      <c r="N409" s="33"/>
      <c r="O409" s="6"/>
      <c r="P409" s="7"/>
      <c r="Q409" s="7"/>
      <c r="R409" s="7"/>
      <c r="S409" s="7"/>
      <c r="T409" s="6"/>
      <c r="U409" s="6"/>
      <c r="V409" s="6"/>
      <c r="W409" s="6"/>
    </row>
    <row r="410" spans="1:23" x14ac:dyDescent="0.2">
      <c r="C410" s="35"/>
      <c r="D410" s="113"/>
      <c r="E410" s="91"/>
      <c r="F410" s="6"/>
      <c r="G410" s="4"/>
      <c r="H410" s="4"/>
      <c r="I410" s="4"/>
      <c r="J410" s="89"/>
      <c r="K410" s="91"/>
      <c r="L410" s="26"/>
      <c r="M410" s="74"/>
      <c r="N410" s="33"/>
      <c r="O410" s="6"/>
      <c r="P410" s="7"/>
      <c r="Q410" s="7"/>
      <c r="R410" s="7"/>
      <c r="S410" s="7"/>
      <c r="T410" s="6"/>
      <c r="U410" s="6"/>
      <c r="V410" s="6"/>
      <c r="W410" s="6"/>
    </row>
    <row r="411" spans="1:23" x14ac:dyDescent="0.2">
      <c r="B411" s="92"/>
      <c r="C411" s="79" t="s">
        <v>141</v>
      </c>
      <c r="D411" s="114">
        <f>+D407+D397+D388+D380+D372+D361+D353+D344+D335+D324+D313+D305+D298+D289+D278+D267+D259+D248+D237+D229+D221+D212+D201+D190+D182+D173+D163</f>
        <v>938122142.83000004</v>
      </c>
      <c r="E411" s="85"/>
      <c r="F411" s="114"/>
      <c r="G411" s="4"/>
      <c r="H411" s="4"/>
      <c r="I411" s="4"/>
      <c r="J411" s="66"/>
      <c r="K411" s="85"/>
      <c r="L411" s="114">
        <f>+L407+L397+L388+L380+L372+L361+L353+L344+L335+L324+L313+L305+L298+L289+L278+L267+L259+L248+L237+L229+L221+L212+L201+L190+L182+L173+L163+L409</f>
        <v>33948744</v>
      </c>
      <c r="M411" s="32"/>
      <c r="N411" s="33">
        <v>3.62</v>
      </c>
      <c r="O411" s="6"/>
      <c r="P411" s="7"/>
      <c r="Q411" s="7"/>
      <c r="R411" s="7"/>
      <c r="S411" s="7"/>
      <c r="T411" s="6"/>
      <c r="U411" s="6"/>
      <c r="V411" s="6"/>
      <c r="W411" s="6"/>
    </row>
    <row r="412" spans="1:23" x14ac:dyDescent="0.2">
      <c r="C412" s="6"/>
      <c r="D412" s="7"/>
      <c r="F412" s="6"/>
      <c r="G412" s="4"/>
      <c r="H412" s="4"/>
      <c r="I412" s="4"/>
      <c r="J412" s="89"/>
      <c r="L412" s="28"/>
      <c r="M412" s="74"/>
      <c r="N412" s="33"/>
      <c r="O412" s="6"/>
      <c r="P412" s="7"/>
      <c r="Q412" s="7"/>
      <c r="R412" s="7"/>
      <c r="S412" s="7"/>
      <c r="T412" s="6"/>
      <c r="U412" s="6"/>
      <c r="V412" s="6"/>
      <c r="W412" s="6"/>
    </row>
    <row r="413" spans="1:23" x14ac:dyDescent="0.2">
      <c r="B413" s="8"/>
      <c r="C413" s="6"/>
      <c r="E413" s="6"/>
      <c r="F413" s="44"/>
      <c r="G413" s="28"/>
      <c r="J413" s="66"/>
      <c r="K413" s="6"/>
      <c r="L413" s="28"/>
      <c r="M413" s="32"/>
      <c r="N413" s="33"/>
      <c r="O413" s="6"/>
      <c r="P413" s="28"/>
      <c r="Q413" s="28"/>
      <c r="R413" s="28"/>
      <c r="S413" s="28"/>
      <c r="T413" s="6"/>
      <c r="U413" s="6"/>
      <c r="V413" s="6"/>
      <c r="W413" s="6"/>
    </row>
    <row r="414" spans="1:23" x14ac:dyDescent="0.2">
      <c r="B414" s="68" t="s">
        <v>142</v>
      </c>
      <c r="C414" s="54"/>
      <c r="E414" s="6"/>
      <c r="F414" s="44"/>
      <c r="G414" s="28"/>
      <c r="J414" s="66"/>
      <c r="K414" s="6"/>
      <c r="L414" s="28"/>
      <c r="M414" s="32"/>
      <c r="N414" s="33"/>
      <c r="O414" s="6"/>
      <c r="P414" s="28"/>
      <c r="Q414" s="28"/>
      <c r="R414" s="28"/>
      <c r="S414" s="28"/>
      <c r="T414" s="6"/>
      <c r="U414" s="6"/>
      <c r="V414" s="6"/>
      <c r="W414" s="6"/>
    </row>
    <row r="415" spans="1:23" x14ac:dyDescent="0.2">
      <c r="B415" s="68"/>
      <c r="C415" s="54"/>
      <c r="E415" s="6"/>
      <c r="F415" s="44"/>
      <c r="G415" s="28"/>
      <c r="J415" s="66"/>
      <c r="K415" s="6"/>
      <c r="L415" s="28"/>
      <c r="M415" s="32"/>
      <c r="N415" s="33"/>
      <c r="O415" s="6"/>
      <c r="P415" s="28"/>
      <c r="Q415" s="28"/>
      <c r="R415" s="28"/>
      <c r="S415" s="28"/>
      <c r="T415" s="6"/>
      <c r="U415" s="6"/>
      <c r="V415" s="6"/>
      <c r="W415" s="6"/>
    </row>
    <row r="416" spans="1:23" x14ac:dyDescent="0.2">
      <c r="B416" s="93"/>
      <c r="C416" s="34" t="s">
        <v>143</v>
      </c>
      <c r="E416" s="6"/>
      <c r="F416" s="44"/>
      <c r="G416" s="28"/>
      <c r="J416" s="66"/>
      <c r="K416" s="6"/>
      <c r="L416" s="28"/>
      <c r="M416" s="32"/>
      <c r="N416" s="33"/>
      <c r="O416" s="6"/>
      <c r="P416" s="28"/>
      <c r="Q416" s="28"/>
      <c r="R416" s="28"/>
      <c r="S416" s="28"/>
      <c r="T416" s="6"/>
      <c r="U416" s="6"/>
      <c r="V416" s="6"/>
      <c r="W416" s="6"/>
    </row>
    <row r="417" spans="2:23" x14ac:dyDescent="0.2">
      <c r="B417" s="8">
        <v>341</v>
      </c>
      <c r="C417" s="35" t="s">
        <v>25</v>
      </c>
      <c r="D417" s="26">
        <v>23262467.969999999</v>
      </c>
      <c r="E417" s="6"/>
      <c r="F417" s="37">
        <v>52596</v>
      </c>
      <c r="G417" s="26"/>
      <c r="H417" s="37" t="s">
        <v>144</v>
      </c>
      <c r="J417" s="38">
        <v>-3</v>
      </c>
      <c r="K417" s="6"/>
      <c r="L417" s="26">
        <v>617223</v>
      </c>
      <c r="M417" s="32"/>
      <c r="N417" s="39">
        <v>2.65</v>
      </c>
      <c r="O417" s="6"/>
      <c r="P417" s="26">
        <v>-7689</v>
      </c>
      <c r="Q417" s="144">
        <v>1386.864393241367</v>
      </c>
      <c r="R417" s="144">
        <f>+V417*P417</f>
        <v>-1710.0064656242575</v>
      </c>
      <c r="S417" s="144">
        <f>SUM(Q417:R417)</f>
        <v>-323.14207238289055</v>
      </c>
      <c r="T417" s="6"/>
      <c r="U417" s="75" t="s">
        <v>316</v>
      </c>
      <c r="V417" s="76">
        <v>0.22239647101368937</v>
      </c>
      <c r="W417" s="6"/>
    </row>
    <row r="418" spans="2:23" x14ac:dyDescent="0.2">
      <c r="B418" s="8">
        <v>342</v>
      </c>
      <c r="C418" s="35" t="s">
        <v>145</v>
      </c>
      <c r="D418" s="26">
        <v>1586175.13</v>
      </c>
      <c r="E418" s="6"/>
      <c r="F418" s="37">
        <v>52596</v>
      </c>
      <c r="G418" s="26"/>
      <c r="H418" s="37" t="s">
        <v>146</v>
      </c>
      <c r="J418" s="38">
        <v>-2</v>
      </c>
      <c r="K418" s="6"/>
      <c r="L418" s="26">
        <v>45600</v>
      </c>
      <c r="M418" s="32"/>
      <c r="N418" s="39">
        <v>2.87</v>
      </c>
      <c r="O418" s="6"/>
      <c r="P418" s="26">
        <v>-573</v>
      </c>
      <c r="Q418" s="144">
        <v>106.52790961555721</v>
      </c>
      <c r="R418" s="144">
        <f t="shared" ref="R418:R422" si="18">+V418*P418</f>
        <v>-127.43317789084401</v>
      </c>
      <c r="S418" s="144">
        <f t="shared" ref="S418:S423" si="19">SUM(Q418:R418)</f>
        <v>-20.905268275286801</v>
      </c>
      <c r="T418" s="6"/>
      <c r="U418" s="75" t="s">
        <v>316</v>
      </c>
      <c r="V418" s="76">
        <v>0.22239647101368937</v>
      </c>
      <c r="W418" s="6"/>
    </row>
    <row r="419" spans="2:23" x14ac:dyDescent="0.2">
      <c r="B419" s="8">
        <v>343</v>
      </c>
      <c r="C419" s="35" t="s">
        <v>147</v>
      </c>
      <c r="D419" s="26">
        <v>191480138.41</v>
      </c>
      <c r="E419" s="6"/>
      <c r="F419" s="37">
        <v>52596</v>
      </c>
      <c r="G419" s="26"/>
      <c r="H419" s="37" t="s">
        <v>148</v>
      </c>
      <c r="J419" s="38">
        <v>-4</v>
      </c>
      <c r="K419" s="6"/>
      <c r="L419" s="26">
        <v>5829987</v>
      </c>
      <c r="M419" s="32"/>
      <c r="N419" s="39">
        <v>3.04</v>
      </c>
      <c r="O419" s="6"/>
      <c r="P419" s="26">
        <v>-69874</v>
      </c>
      <c r="Q419" s="144">
        <v>-134183.57797552252</v>
      </c>
      <c r="R419" s="144">
        <f t="shared" si="18"/>
        <v>-15539.73101561053</v>
      </c>
      <c r="S419" s="144">
        <f t="shared" si="19"/>
        <v>-149723.30899113306</v>
      </c>
      <c r="T419" s="6"/>
      <c r="U419" s="75" t="s">
        <v>316</v>
      </c>
      <c r="V419" s="76">
        <v>0.22239647101368937</v>
      </c>
      <c r="W419" s="6"/>
    </row>
    <row r="420" spans="2:23" x14ac:dyDescent="0.2">
      <c r="B420" s="8">
        <v>344</v>
      </c>
      <c r="C420" s="35" t="s">
        <v>149</v>
      </c>
      <c r="D420" s="26">
        <v>82209665.519999996</v>
      </c>
      <c r="E420" s="6"/>
      <c r="F420" s="37">
        <v>52596</v>
      </c>
      <c r="G420" s="26"/>
      <c r="H420" s="37" t="s">
        <v>146</v>
      </c>
      <c r="J420" s="38">
        <v>-4</v>
      </c>
      <c r="K420" s="6"/>
      <c r="L420" s="26">
        <v>2416032</v>
      </c>
      <c r="M420" s="32"/>
      <c r="N420" s="39">
        <v>2.94</v>
      </c>
      <c r="O420" s="6"/>
      <c r="P420" s="26">
        <v>-29794</v>
      </c>
      <c r="Q420" s="144">
        <v>5601.0551224797664</v>
      </c>
      <c r="R420" s="144">
        <f t="shared" si="18"/>
        <v>-6626.0804573818614</v>
      </c>
      <c r="S420" s="144">
        <f t="shared" si="19"/>
        <v>-1025.025334902095</v>
      </c>
      <c r="T420" s="6"/>
      <c r="U420" s="75" t="s">
        <v>316</v>
      </c>
      <c r="V420" s="76">
        <v>0.22239647101368937</v>
      </c>
      <c r="W420" s="6"/>
    </row>
    <row r="421" spans="2:23" x14ac:dyDescent="0.2">
      <c r="B421" s="8">
        <v>345</v>
      </c>
      <c r="C421" s="4" t="s">
        <v>31</v>
      </c>
      <c r="D421" s="26">
        <v>39186402.659999996</v>
      </c>
      <c r="E421" s="6"/>
      <c r="F421" s="37">
        <v>52596</v>
      </c>
      <c r="G421" s="26"/>
      <c r="H421" s="37" t="s">
        <v>150</v>
      </c>
      <c r="J421" s="38">
        <v>-3</v>
      </c>
      <c r="K421" s="6"/>
      <c r="L421" s="26">
        <v>1053545</v>
      </c>
      <c r="M421" s="32"/>
      <c r="N421" s="39">
        <v>2.69</v>
      </c>
      <c r="O421" s="6"/>
      <c r="P421" s="26">
        <v>-2191</v>
      </c>
      <c r="Q421" s="144">
        <v>-82.064297804051378</v>
      </c>
      <c r="R421" s="144">
        <f t="shared" si="18"/>
        <v>-487.27066799099339</v>
      </c>
      <c r="S421" s="144">
        <f t="shared" si="19"/>
        <v>-569.33496579504481</v>
      </c>
      <c r="T421" s="6"/>
      <c r="U421" s="75" t="s">
        <v>316</v>
      </c>
      <c r="V421" s="76">
        <v>0.22239647101368937</v>
      </c>
      <c r="W421" s="6"/>
    </row>
    <row r="422" spans="2:23" x14ac:dyDescent="0.2">
      <c r="B422" s="8">
        <v>346</v>
      </c>
      <c r="C422" s="35" t="s">
        <v>33</v>
      </c>
      <c r="D422" s="26">
        <v>3234617.2</v>
      </c>
      <c r="E422" s="6"/>
      <c r="F422" s="37">
        <v>52596</v>
      </c>
      <c r="G422" s="26"/>
      <c r="H422" s="37" t="s">
        <v>151</v>
      </c>
      <c r="J422" s="38">
        <v>-1</v>
      </c>
      <c r="K422" s="6"/>
      <c r="L422" s="26">
        <v>86111</v>
      </c>
      <c r="M422" s="32"/>
      <c r="N422" s="39">
        <v>2.66</v>
      </c>
      <c r="O422" s="6"/>
      <c r="P422" s="26">
        <v>-182</v>
      </c>
      <c r="Q422" s="144">
        <v>-406.76314548403786</v>
      </c>
      <c r="R422" s="144">
        <f t="shared" si="18"/>
        <v>-40.476157724491465</v>
      </c>
      <c r="S422" s="144">
        <f t="shared" si="19"/>
        <v>-447.23930320852935</v>
      </c>
      <c r="T422" s="6"/>
      <c r="U422" s="75" t="s">
        <v>316</v>
      </c>
      <c r="V422" s="76">
        <v>0.22239647101368937</v>
      </c>
      <c r="W422" s="6"/>
    </row>
    <row r="423" spans="2:23" x14ac:dyDescent="0.2">
      <c r="B423" s="8"/>
      <c r="C423" s="70" t="s">
        <v>152</v>
      </c>
      <c r="D423" s="27">
        <f>SUM(D417:D422)</f>
        <v>340959466.88999993</v>
      </c>
      <c r="E423" s="40"/>
      <c r="F423" s="71"/>
      <c r="G423" s="26"/>
      <c r="J423" s="66"/>
      <c r="K423" s="40"/>
      <c r="L423" s="27">
        <f>SUM(L417:L422)</f>
        <v>10048498</v>
      </c>
      <c r="M423" s="32"/>
      <c r="N423" s="33">
        <v>2.95</v>
      </c>
      <c r="O423" s="6"/>
      <c r="P423" s="27">
        <f>SUM(P417:P422)</f>
        <v>-110303</v>
      </c>
      <c r="Q423" s="146">
        <v>-127577.95799347393</v>
      </c>
      <c r="R423" s="146">
        <f>SUM(R417:R422)</f>
        <v>-24530.997942222977</v>
      </c>
      <c r="S423" s="146">
        <f t="shared" si="19"/>
        <v>-152108.9559356969</v>
      </c>
      <c r="T423" s="6"/>
      <c r="U423" s="75"/>
      <c r="V423" s="76"/>
      <c r="W423" s="6"/>
    </row>
    <row r="424" spans="2:23" x14ac:dyDescent="0.2">
      <c r="B424" s="8"/>
      <c r="C424" s="6"/>
      <c r="E424" s="6"/>
      <c r="F424" s="44"/>
      <c r="G424" s="28"/>
      <c r="J424" s="66"/>
      <c r="K424" s="6"/>
      <c r="L424" s="28"/>
      <c r="M424" s="32"/>
      <c r="N424" s="33"/>
      <c r="O424" s="6"/>
      <c r="P424" s="28"/>
      <c r="Q424" s="97"/>
      <c r="R424" s="97"/>
      <c r="S424" s="97"/>
      <c r="T424" s="6"/>
      <c r="U424" s="75"/>
      <c r="V424" s="76"/>
      <c r="W424" s="6"/>
    </row>
    <row r="425" spans="2:23" x14ac:dyDescent="0.2">
      <c r="B425" s="93"/>
      <c r="C425" s="34" t="s">
        <v>153</v>
      </c>
      <c r="E425" s="6"/>
      <c r="F425" s="44"/>
      <c r="G425" s="28"/>
      <c r="J425" s="66"/>
      <c r="K425" s="6"/>
      <c r="L425" s="28"/>
      <c r="M425" s="32"/>
      <c r="N425" s="33"/>
      <c r="O425" s="6"/>
      <c r="P425" s="28"/>
      <c r="Q425" s="97"/>
      <c r="R425" s="97"/>
      <c r="S425" s="97"/>
      <c r="T425" s="6"/>
      <c r="U425" s="75"/>
      <c r="V425" s="76"/>
      <c r="W425" s="6"/>
    </row>
    <row r="426" spans="2:23" x14ac:dyDescent="0.2">
      <c r="B426" s="8">
        <v>341</v>
      </c>
      <c r="C426" s="35" t="s">
        <v>25</v>
      </c>
      <c r="D426" s="26">
        <v>44108607.369999997</v>
      </c>
      <c r="E426" s="6"/>
      <c r="F426" s="37">
        <v>53327</v>
      </c>
      <c r="G426" s="26"/>
      <c r="H426" s="37" t="s">
        <v>144</v>
      </c>
      <c r="J426" s="38">
        <v>-3</v>
      </c>
      <c r="K426" s="6"/>
      <c r="L426" s="26">
        <v>1141582</v>
      </c>
      <c r="M426" s="32"/>
      <c r="N426" s="39">
        <v>2.59</v>
      </c>
      <c r="O426" s="6"/>
      <c r="P426" s="26">
        <v>-13703</v>
      </c>
      <c r="Q426" s="144">
        <v>0</v>
      </c>
      <c r="R426" s="144">
        <v>0</v>
      </c>
      <c r="S426" s="144">
        <f t="shared" ref="S426:S432" si="20">SUM(Q426:R426)</f>
        <v>0</v>
      </c>
      <c r="T426" s="6"/>
      <c r="U426" s="75" t="s">
        <v>320</v>
      </c>
      <c r="V426" s="76">
        <v>0</v>
      </c>
      <c r="W426" s="6"/>
    </row>
    <row r="427" spans="2:23" x14ac:dyDescent="0.2">
      <c r="B427" s="8">
        <v>342</v>
      </c>
      <c r="C427" s="35" t="s">
        <v>145</v>
      </c>
      <c r="D427" s="26">
        <v>3279417.64</v>
      </c>
      <c r="E427" s="6"/>
      <c r="F427" s="37">
        <v>53327</v>
      </c>
      <c r="G427" s="26"/>
      <c r="H427" s="37" t="s">
        <v>146</v>
      </c>
      <c r="J427" s="38">
        <v>-2</v>
      </c>
      <c r="K427" s="6"/>
      <c r="L427" s="26">
        <v>91837</v>
      </c>
      <c r="M427" s="32"/>
      <c r="N427" s="39">
        <v>2.8</v>
      </c>
      <c r="O427" s="6"/>
      <c r="P427" s="26">
        <v>-1114</v>
      </c>
      <c r="Q427" s="144">
        <v>0</v>
      </c>
      <c r="R427" s="144">
        <v>0</v>
      </c>
      <c r="S427" s="144">
        <f t="shared" si="20"/>
        <v>0</v>
      </c>
      <c r="T427" s="6"/>
      <c r="U427" s="75" t="s">
        <v>320</v>
      </c>
      <c r="V427" s="76">
        <v>0</v>
      </c>
      <c r="W427" s="6"/>
    </row>
    <row r="428" spans="2:23" x14ac:dyDescent="0.2">
      <c r="B428" s="8">
        <v>343</v>
      </c>
      <c r="C428" s="35" t="s">
        <v>147</v>
      </c>
      <c r="D428" s="26">
        <v>202632126.88</v>
      </c>
      <c r="E428" s="6"/>
      <c r="F428" s="37">
        <v>53327</v>
      </c>
      <c r="G428" s="26"/>
      <c r="H428" s="37" t="s">
        <v>148</v>
      </c>
      <c r="J428" s="38">
        <v>-4</v>
      </c>
      <c r="K428" s="6"/>
      <c r="L428" s="26">
        <v>6089986</v>
      </c>
      <c r="M428" s="32"/>
      <c r="N428" s="39">
        <v>3.01</v>
      </c>
      <c r="O428" s="6"/>
      <c r="P428" s="26">
        <v>-69179</v>
      </c>
      <c r="Q428" s="144">
        <v>0</v>
      </c>
      <c r="R428" s="144">
        <v>0</v>
      </c>
      <c r="S428" s="144">
        <f t="shared" si="20"/>
        <v>0</v>
      </c>
      <c r="T428" s="6"/>
      <c r="U428" s="75" t="s">
        <v>320</v>
      </c>
      <c r="V428" s="76">
        <v>0</v>
      </c>
      <c r="W428" s="6"/>
    </row>
    <row r="429" spans="2:23" x14ac:dyDescent="0.2">
      <c r="B429" s="8">
        <v>344</v>
      </c>
      <c r="C429" s="35" t="s">
        <v>149</v>
      </c>
      <c r="D429" s="26">
        <v>75510400.719999999</v>
      </c>
      <c r="E429" s="6"/>
      <c r="F429" s="37">
        <v>53327</v>
      </c>
      <c r="G429" s="26"/>
      <c r="H429" s="37" t="s">
        <v>146</v>
      </c>
      <c r="J429" s="38">
        <v>-4</v>
      </c>
      <c r="K429" s="6"/>
      <c r="L429" s="26">
        <v>2193783</v>
      </c>
      <c r="M429" s="32"/>
      <c r="N429" s="39">
        <v>2.91</v>
      </c>
      <c r="O429" s="6"/>
      <c r="P429" s="26">
        <v>500</v>
      </c>
      <c r="Q429" s="144">
        <v>0</v>
      </c>
      <c r="R429" s="144">
        <v>0</v>
      </c>
      <c r="S429" s="144">
        <f t="shared" si="20"/>
        <v>0</v>
      </c>
      <c r="T429" s="6"/>
      <c r="U429" s="75" t="s">
        <v>320</v>
      </c>
      <c r="V429" s="76">
        <v>0</v>
      </c>
      <c r="W429" s="6"/>
    </row>
    <row r="430" spans="2:23" x14ac:dyDescent="0.2">
      <c r="B430" s="8">
        <v>345</v>
      </c>
      <c r="C430" s="4" t="s">
        <v>31</v>
      </c>
      <c r="D430" s="26">
        <v>42361939.380000003</v>
      </c>
      <c r="E430" s="6"/>
      <c r="F430" s="37">
        <v>53327</v>
      </c>
      <c r="G430" s="26"/>
      <c r="H430" s="37" t="s">
        <v>150</v>
      </c>
      <c r="J430" s="38">
        <v>-3</v>
      </c>
      <c r="K430" s="6"/>
      <c r="L430" s="26">
        <v>1119063</v>
      </c>
      <c r="M430" s="32"/>
      <c r="N430" s="39">
        <v>2.64</v>
      </c>
      <c r="O430" s="6"/>
      <c r="P430" s="26">
        <v>-1756</v>
      </c>
      <c r="Q430" s="144">
        <v>0</v>
      </c>
      <c r="R430" s="144">
        <v>0</v>
      </c>
      <c r="S430" s="144">
        <f t="shared" si="20"/>
        <v>0</v>
      </c>
      <c r="T430" s="6"/>
      <c r="U430" s="75" t="s">
        <v>320</v>
      </c>
      <c r="V430" s="76">
        <v>0</v>
      </c>
      <c r="W430" s="6"/>
    </row>
    <row r="431" spans="2:23" x14ac:dyDescent="0.2">
      <c r="B431" s="8">
        <v>346</v>
      </c>
      <c r="C431" s="35" t="s">
        <v>33</v>
      </c>
      <c r="D431" s="26">
        <v>2965865.72</v>
      </c>
      <c r="E431" s="6"/>
      <c r="F431" s="37">
        <v>53327</v>
      </c>
      <c r="G431" s="26"/>
      <c r="H431" s="37" t="s">
        <v>151</v>
      </c>
      <c r="J431" s="38">
        <v>-1</v>
      </c>
      <c r="K431" s="6"/>
      <c r="L431" s="26">
        <v>76679</v>
      </c>
      <c r="M431" s="32"/>
      <c r="N431" s="39">
        <v>2.59</v>
      </c>
      <c r="O431" s="6"/>
      <c r="P431" s="26">
        <v>-133</v>
      </c>
      <c r="Q431" s="144">
        <v>0</v>
      </c>
      <c r="R431" s="144">
        <v>0</v>
      </c>
      <c r="S431" s="144">
        <f t="shared" si="20"/>
        <v>0</v>
      </c>
      <c r="T431" s="6"/>
      <c r="U431" s="75" t="s">
        <v>320</v>
      </c>
      <c r="V431" s="76">
        <v>0</v>
      </c>
      <c r="W431" s="6"/>
    </row>
    <row r="432" spans="2:23" x14ac:dyDescent="0.2">
      <c r="B432" s="8"/>
      <c r="C432" s="70" t="s">
        <v>154</v>
      </c>
      <c r="D432" s="27">
        <f>SUM(D426:D431)</f>
        <v>370858357.71000004</v>
      </c>
      <c r="E432" s="40"/>
      <c r="F432" s="71"/>
      <c r="G432" s="26"/>
      <c r="J432" s="66"/>
      <c r="K432" s="40"/>
      <c r="L432" s="27">
        <f>SUM(L426:L431)</f>
        <v>10712930</v>
      </c>
      <c r="M432" s="32"/>
      <c r="N432" s="33">
        <v>2.89</v>
      </c>
      <c r="O432" s="6"/>
      <c r="P432" s="27">
        <f>SUM(P426:P431)</f>
        <v>-85385</v>
      </c>
      <c r="Q432" s="146">
        <v>0</v>
      </c>
      <c r="R432" s="146">
        <v>0</v>
      </c>
      <c r="S432" s="146">
        <f t="shared" si="20"/>
        <v>0</v>
      </c>
      <c r="T432" s="6"/>
      <c r="U432" s="75"/>
      <c r="V432" s="76"/>
      <c r="W432" s="6"/>
    </row>
    <row r="433" spans="2:23" x14ac:dyDescent="0.2">
      <c r="B433" s="8"/>
      <c r="C433" s="6"/>
      <c r="E433" s="6"/>
      <c r="F433" s="44"/>
      <c r="G433" s="28"/>
      <c r="J433" s="66"/>
      <c r="K433" s="6"/>
      <c r="L433" s="28"/>
      <c r="M433" s="32"/>
      <c r="N433" s="33"/>
      <c r="O433" s="6"/>
      <c r="P433" s="28"/>
      <c r="Q433" s="97"/>
      <c r="R433" s="97"/>
      <c r="S433" s="97"/>
      <c r="T433" s="6"/>
      <c r="U433" s="75"/>
      <c r="V433" s="76"/>
      <c r="W433" s="6"/>
    </row>
    <row r="434" spans="2:23" x14ac:dyDescent="0.2">
      <c r="B434" s="93"/>
      <c r="C434" s="34" t="s">
        <v>155</v>
      </c>
      <c r="E434" s="6"/>
      <c r="F434" s="44"/>
      <c r="G434" s="28"/>
      <c r="J434" s="66"/>
      <c r="K434" s="6"/>
      <c r="L434" s="28"/>
      <c r="M434" s="32"/>
      <c r="N434" s="33"/>
      <c r="O434" s="6"/>
      <c r="P434" s="28"/>
      <c r="Q434" s="97"/>
      <c r="R434" s="97"/>
      <c r="S434" s="97"/>
      <c r="T434" s="6"/>
      <c r="U434" s="75"/>
      <c r="V434" s="76"/>
      <c r="W434" s="6"/>
    </row>
    <row r="435" spans="2:23" x14ac:dyDescent="0.2">
      <c r="B435" s="8">
        <v>341</v>
      </c>
      <c r="C435" s="35" t="s">
        <v>25</v>
      </c>
      <c r="D435" s="26">
        <v>12837041.130000001</v>
      </c>
      <c r="E435" s="6"/>
      <c r="F435" s="37">
        <v>50040</v>
      </c>
      <c r="G435" s="26"/>
      <c r="H435" s="37" t="s">
        <v>144</v>
      </c>
      <c r="J435" s="38">
        <v>-3</v>
      </c>
      <c r="K435" s="6"/>
      <c r="L435" s="26">
        <v>372482</v>
      </c>
      <c r="M435" s="32"/>
      <c r="N435" s="39">
        <v>2.9</v>
      </c>
      <c r="O435" s="6"/>
      <c r="P435" s="26">
        <v>-4494</v>
      </c>
      <c r="Q435" s="144">
        <v>1611.707225436207</v>
      </c>
      <c r="R435" s="144">
        <f t="shared" ref="R435:R440" si="21">+V435*P435</f>
        <v>-999.44974073551998</v>
      </c>
      <c r="S435" s="144">
        <f t="shared" ref="S435:S441" si="22">SUM(Q435:R435)</f>
        <v>612.25748470068697</v>
      </c>
      <c r="T435" s="6"/>
      <c r="U435" s="75" t="s">
        <v>316</v>
      </c>
      <c r="V435" s="76">
        <v>0.22239647101368937</v>
      </c>
      <c r="W435" s="6"/>
    </row>
    <row r="436" spans="2:23" x14ac:dyDescent="0.2">
      <c r="B436" s="8">
        <v>342</v>
      </c>
      <c r="C436" s="35" t="s">
        <v>145</v>
      </c>
      <c r="D436" s="26">
        <v>25049.87</v>
      </c>
      <c r="E436" s="6"/>
      <c r="F436" s="37">
        <v>50040</v>
      </c>
      <c r="G436" s="26"/>
      <c r="H436" s="37" t="s">
        <v>146</v>
      </c>
      <c r="J436" s="38">
        <v>-2</v>
      </c>
      <c r="K436" s="6"/>
      <c r="L436" s="26">
        <v>771</v>
      </c>
      <c r="M436" s="32"/>
      <c r="N436" s="39">
        <v>3.08</v>
      </c>
      <c r="O436" s="6"/>
      <c r="P436" s="26">
        <v>-10</v>
      </c>
      <c r="Q436" s="144">
        <v>3.7807400072327191</v>
      </c>
      <c r="R436" s="144">
        <f t="shared" si="21"/>
        <v>-2.2239647101368938</v>
      </c>
      <c r="S436" s="144">
        <f t="shared" si="22"/>
        <v>1.5567752970958253</v>
      </c>
      <c r="T436" s="6"/>
      <c r="U436" s="75" t="s">
        <v>316</v>
      </c>
      <c r="V436" s="76">
        <v>0.22239647101368937</v>
      </c>
      <c r="W436" s="6"/>
    </row>
    <row r="437" spans="2:23" x14ac:dyDescent="0.2">
      <c r="B437" s="8">
        <v>343</v>
      </c>
      <c r="C437" s="35" t="s">
        <v>147</v>
      </c>
      <c r="D437" s="26">
        <v>109425626.66</v>
      </c>
      <c r="E437" s="6"/>
      <c r="F437" s="37">
        <v>50040</v>
      </c>
      <c r="G437" s="26"/>
      <c r="H437" s="37" t="s">
        <v>148</v>
      </c>
      <c r="J437" s="38">
        <v>-4</v>
      </c>
      <c r="K437" s="6"/>
      <c r="L437" s="26">
        <v>3742396</v>
      </c>
      <c r="M437" s="32"/>
      <c r="N437" s="39">
        <v>3.42</v>
      </c>
      <c r="O437" s="6"/>
      <c r="P437" s="26">
        <v>-4981</v>
      </c>
      <c r="Q437" s="144">
        <v>-69189.543700597889</v>
      </c>
      <c r="R437" s="144">
        <f t="shared" si="21"/>
        <v>-1107.7568221191868</v>
      </c>
      <c r="S437" s="144">
        <f t="shared" si="22"/>
        <v>-70297.30052271708</v>
      </c>
      <c r="T437" s="6"/>
      <c r="U437" s="75" t="s">
        <v>316</v>
      </c>
      <c r="V437" s="76">
        <v>0.22239647101368937</v>
      </c>
      <c r="W437" s="6"/>
    </row>
    <row r="438" spans="2:23" x14ac:dyDescent="0.2">
      <c r="B438" s="8">
        <v>344</v>
      </c>
      <c r="C438" s="35" t="s">
        <v>149</v>
      </c>
      <c r="D438" s="26">
        <v>39658872.869999997</v>
      </c>
      <c r="E438" s="6"/>
      <c r="F438" s="37">
        <v>50040</v>
      </c>
      <c r="G438" s="26"/>
      <c r="H438" s="37" t="s">
        <v>146</v>
      </c>
      <c r="J438" s="38">
        <v>-3</v>
      </c>
      <c r="K438" s="6"/>
      <c r="L438" s="26">
        <v>1253272</v>
      </c>
      <c r="M438" s="32"/>
      <c r="N438" s="39">
        <v>3.16</v>
      </c>
      <c r="O438" s="6"/>
      <c r="P438" s="26">
        <v>-14991</v>
      </c>
      <c r="Q438" s="144">
        <v>5564.1373082914943</v>
      </c>
      <c r="R438" s="144">
        <f t="shared" si="21"/>
        <v>-3333.9454969662174</v>
      </c>
      <c r="S438" s="144">
        <f t="shared" si="22"/>
        <v>2230.1918113252768</v>
      </c>
      <c r="T438" s="6"/>
      <c r="U438" s="75" t="s">
        <v>316</v>
      </c>
      <c r="V438" s="76">
        <v>0.22239647101368937</v>
      </c>
      <c r="W438" s="6"/>
    </row>
    <row r="439" spans="2:23" x14ac:dyDescent="0.2">
      <c r="B439" s="8">
        <v>345</v>
      </c>
      <c r="C439" s="4" t="s">
        <v>31</v>
      </c>
      <c r="D439" s="26">
        <v>9094367.2899999991</v>
      </c>
      <c r="E439" s="6"/>
      <c r="F439" s="37">
        <v>50040</v>
      </c>
      <c r="G439" s="26"/>
      <c r="H439" s="37" t="s">
        <v>150</v>
      </c>
      <c r="J439" s="38">
        <v>-3</v>
      </c>
      <c r="K439" s="6"/>
      <c r="L439" s="26">
        <v>261820</v>
      </c>
      <c r="M439" s="32"/>
      <c r="N439" s="39">
        <v>2.88</v>
      </c>
      <c r="O439" s="6"/>
      <c r="P439" s="26">
        <v>-432</v>
      </c>
      <c r="Q439" s="144">
        <v>590.46263054134522</v>
      </c>
      <c r="R439" s="144">
        <f t="shared" si="21"/>
        <v>-96.075275477913806</v>
      </c>
      <c r="S439" s="144">
        <f t="shared" si="22"/>
        <v>494.38735506343141</v>
      </c>
      <c r="T439" s="6"/>
      <c r="U439" s="75" t="s">
        <v>316</v>
      </c>
      <c r="V439" s="76">
        <v>0.22239647101368937</v>
      </c>
      <c r="W439" s="6"/>
    </row>
    <row r="440" spans="2:23" x14ac:dyDescent="0.2">
      <c r="B440" s="8">
        <v>346</v>
      </c>
      <c r="C440" s="35" t="s">
        <v>33</v>
      </c>
      <c r="D440" s="26">
        <v>495647.11</v>
      </c>
      <c r="E440" s="6"/>
      <c r="F440" s="37">
        <v>50040</v>
      </c>
      <c r="G440" s="26"/>
      <c r="H440" s="37" t="s">
        <v>151</v>
      </c>
      <c r="J440" s="38">
        <v>-1</v>
      </c>
      <c r="K440" s="6"/>
      <c r="L440" s="26">
        <v>14074</v>
      </c>
      <c r="M440" s="32"/>
      <c r="N440" s="39">
        <v>2.84</v>
      </c>
      <c r="O440" s="6"/>
      <c r="P440" s="26">
        <v>-24</v>
      </c>
      <c r="Q440" s="144">
        <v>0.22239647101368937</v>
      </c>
      <c r="R440" s="144">
        <f t="shared" si="21"/>
        <v>-5.3375153043285444</v>
      </c>
      <c r="S440" s="144">
        <f t="shared" si="22"/>
        <v>-5.1151188333148552</v>
      </c>
      <c r="T440" s="6"/>
      <c r="U440" s="75" t="s">
        <v>316</v>
      </c>
      <c r="V440" s="76">
        <v>0.22239647101368937</v>
      </c>
      <c r="W440" s="6"/>
    </row>
    <row r="441" spans="2:23" x14ac:dyDescent="0.2">
      <c r="B441" s="8"/>
      <c r="C441" s="70" t="s">
        <v>156</v>
      </c>
      <c r="D441" s="27">
        <f>SUM(D435:D440)</f>
        <v>171536604.93000001</v>
      </c>
      <c r="E441" s="40"/>
      <c r="F441" s="71"/>
      <c r="G441" s="26"/>
      <c r="J441" s="66"/>
      <c r="K441" s="40"/>
      <c r="L441" s="27">
        <f>SUM(L435:L440)</f>
        <v>5644815</v>
      </c>
      <c r="M441" s="32"/>
      <c r="N441" s="33">
        <v>3.29</v>
      </c>
      <c r="O441" s="6"/>
      <c r="P441" s="27">
        <f>SUM(P435:P440)</f>
        <v>-24932</v>
      </c>
      <c r="Q441" s="146">
        <v>-61419.2333998506</v>
      </c>
      <c r="R441" s="146">
        <v>-5544.7888153133044</v>
      </c>
      <c r="S441" s="146">
        <f t="shared" si="22"/>
        <v>-66964.022215163903</v>
      </c>
      <c r="T441" s="6"/>
      <c r="U441" s="75"/>
      <c r="V441" s="76"/>
      <c r="W441" s="6"/>
    </row>
    <row r="442" spans="2:23" x14ac:dyDescent="0.2">
      <c r="B442" s="8"/>
      <c r="C442" s="6"/>
      <c r="E442" s="6"/>
      <c r="F442" s="44"/>
      <c r="G442" s="28"/>
      <c r="J442" s="66"/>
      <c r="K442" s="6"/>
      <c r="L442" s="28"/>
      <c r="M442" s="32"/>
      <c r="N442" s="33"/>
      <c r="O442" s="6"/>
      <c r="P442" s="28"/>
      <c r="Q442" s="97"/>
      <c r="R442" s="97"/>
      <c r="S442" s="97"/>
      <c r="T442" s="6"/>
      <c r="U442" s="75"/>
      <c r="V442" s="76"/>
      <c r="W442" s="6"/>
    </row>
    <row r="443" spans="2:23" x14ac:dyDescent="0.2">
      <c r="B443" s="93"/>
      <c r="C443" s="34" t="s">
        <v>157</v>
      </c>
      <c r="E443" s="6"/>
      <c r="F443" s="44"/>
      <c r="G443" s="28"/>
      <c r="J443" s="66"/>
      <c r="K443" s="6"/>
      <c r="L443" s="28"/>
      <c r="M443" s="32"/>
      <c r="N443" s="33"/>
      <c r="O443" s="6"/>
      <c r="P443" s="28"/>
      <c r="Q443" s="97"/>
      <c r="R443" s="97"/>
      <c r="S443" s="97"/>
      <c r="T443" s="6"/>
      <c r="U443" s="75"/>
      <c r="V443" s="76"/>
      <c r="W443" s="6"/>
    </row>
    <row r="444" spans="2:23" x14ac:dyDescent="0.2">
      <c r="B444" s="8">
        <v>341</v>
      </c>
      <c r="C444" s="35" t="s">
        <v>25</v>
      </c>
      <c r="D444" s="26">
        <v>27839937.199999999</v>
      </c>
      <c r="E444" s="6"/>
      <c r="F444" s="37">
        <v>54057</v>
      </c>
      <c r="G444" s="26"/>
      <c r="H444" s="37" t="s">
        <v>144</v>
      </c>
      <c r="J444" s="38">
        <v>-4</v>
      </c>
      <c r="K444" s="6"/>
      <c r="L444" s="26">
        <v>769951</v>
      </c>
      <c r="M444" s="32"/>
      <c r="N444" s="39">
        <v>2.77</v>
      </c>
      <c r="O444" s="6"/>
      <c r="P444" s="26">
        <v>-8244</v>
      </c>
      <c r="Q444" s="144">
        <v>0</v>
      </c>
      <c r="R444" s="144">
        <f t="shared" ref="R444:R449" si="23">+V444*P444</f>
        <v>0</v>
      </c>
      <c r="S444" s="144">
        <f t="shared" ref="S444:S450" si="24">SUM(Q444:R444)</f>
        <v>0</v>
      </c>
      <c r="T444" s="6"/>
      <c r="U444" s="75" t="s">
        <v>320</v>
      </c>
      <c r="V444" s="76">
        <v>0</v>
      </c>
      <c r="W444" s="6"/>
    </row>
    <row r="445" spans="2:23" x14ac:dyDescent="0.2">
      <c r="B445" s="8">
        <v>342</v>
      </c>
      <c r="C445" s="35" t="s">
        <v>145</v>
      </c>
      <c r="D445" s="26">
        <v>3483187.22</v>
      </c>
      <c r="E445" s="6"/>
      <c r="F445" s="37">
        <v>54057</v>
      </c>
      <c r="G445" s="26"/>
      <c r="H445" s="37" t="s">
        <v>146</v>
      </c>
      <c r="J445" s="38">
        <v>-3</v>
      </c>
      <c r="K445" s="6"/>
      <c r="L445" s="26">
        <v>104965</v>
      </c>
      <c r="M445" s="32"/>
      <c r="N445" s="39">
        <v>3.01</v>
      </c>
      <c r="O445" s="6"/>
      <c r="P445" s="26">
        <v>10</v>
      </c>
      <c r="Q445" s="144">
        <v>0</v>
      </c>
      <c r="R445" s="144">
        <f t="shared" si="23"/>
        <v>0</v>
      </c>
      <c r="S445" s="144">
        <f t="shared" si="24"/>
        <v>0</v>
      </c>
      <c r="T445" s="6"/>
      <c r="U445" s="75" t="s">
        <v>320</v>
      </c>
      <c r="V445" s="76">
        <v>0</v>
      </c>
      <c r="W445" s="6"/>
    </row>
    <row r="446" spans="2:23" x14ac:dyDescent="0.2">
      <c r="B446" s="8">
        <v>343</v>
      </c>
      <c r="C446" s="35" t="s">
        <v>147</v>
      </c>
      <c r="D446" s="26">
        <v>185373459.58000001</v>
      </c>
      <c r="E446" s="6"/>
      <c r="F446" s="37">
        <v>54057</v>
      </c>
      <c r="G446" s="26"/>
      <c r="H446" s="37" t="s">
        <v>148</v>
      </c>
      <c r="J446" s="38">
        <v>-4</v>
      </c>
      <c r="K446" s="6"/>
      <c r="L446" s="26">
        <v>5762263</v>
      </c>
      <c r="M446" s="32"/>
      <c r="N446" s="39">
        <v>3.11</v>
      </c>
      <c r="O446" s="6"/>
      <c r="P446" s="26">
        <v>-60491</v>
      </c>
      <c r="Q446" s="144">
        <v>0</v>
      </c>
      <c r="R446" s="144">
        <f t="shared" si="23"/>
        <v>0</v>
      </c>
      <c r="S446" s="144">
        <f t="shared" si="24"/>
        <v>0</v>
      </c>
      <c r="T446" s="6"/>
      <c r="U446" s="75" t="s">
        <v>320</v>
      </c>
      <c r="V446" s="76">
        <v>0</v>
      </c>
      <c r="W446" s="6"/>
    </row>
    <row r="447" spans="2:23" x14ac:dyDescent="0.2">
      <c r="B447" s="8">
        <v>344</v>
      </c>
      <c r="C447" s="35" t="s">
        <v>149</v>
      </c>
      <c r="D447" s="26">
        <v>81585461.849999994</v>
      </c>
      <c r="E447" s="6"/>
      <c r="F447" s="37">
        <v>54057</v>
      </c>
      <c r="G447" s="26"/>
      <c r="H447" s="37" t="s">
        <v>146</v>
      </c>
      <c r="J447" s="38">
        <v>-4</v>
      </c>
      <c r="K447" s="6"/>
      <c r="L447" s="26">
        <v>2486932</v>
      </c>
      <c r="M447" s="32"/>
      <c r="N447" s="39">
        <v>3.05</v>
      </c>
      <c r="O447" s="6"/>
      <c r="P447" s="26">
        <v>-26469</v>
      </c>
      <c r="Q447" s="144">
        <v>0</v>
      </c>
      <c r="R447" s="144">
        <f t="shared" si="23"/>
        <v>0</v>
      </c>
      <c r="S447" s="144">
        <f t="shared" si="24"/>
        <v>0</v>
      </c>
      <c r="T447" s="6"/>
      <c r="U447" s="75" t="s">
        <v>320</v>
      </c>
      <c r="V447" s="76">
        <v>0</v>
      </c>
      <c r="W447" s="6"/>
    </row>
    <row r="448" spans="2:23" x14ac:dyDescent="0.2">
      <c r="B448" s="8">
        <v>345</v>
      </c>
      <c r="C448" s="4" t="s">
        <v>31</v>
      </c>
      <c r="D448" s="26">
        <v>44361130.899999999</v>
      </c>
      <c r="E448" s="6"/>
      <c r="F448" s="37">
        <v>54057</v>
      </c>
      <c r="G448" s="26"/>
      <c r="H448" s="37" t="s">
        <v>150</v>
      </c>
      <c r="J448" s="38">
        <v>-3</v>
      </c>
      <c r="K448" s="6"/>
      <c r="L448" s="26">
        <v>1229065</v>
      </c>
      <c r="M448" s="32"/>
      <c r="N448" s="39">
        <v>2.77</v>
      </c>
      <c r="O448" s="6"/>
      <c r="P448" s="26">
        <v>-673</v>
      </c>
      <c r="Q448" s="144">
        <v>0</v>
      </c>
      <c r="R448" s="144">
        <f t="shared" si="23"/>
        <v>0</v>
      </c>
      <c r="S448" s="144">
        <f t="shared" si="24"/>
        <v>0</v>
      </c>
      <c r="T448" s="6"/>
      <c r="U448" s="75" t="s">
        <v>320</v>
      </c>
      <c r="V448" s="76">
        <v>0</v>
      </c>
      <c r="W448" s="6"/>
    </row>
    <row r="449" spans="2:23" x14ac:dyDescent="0.2">
      <c r="B449" s="8">
        <v>346</v>
      </c>
      <c r="C449" s="35" t="s">
        <v>33</v>
      </c>
      <c r="D449" s="26">
        <v>3148665.84</v>
      </c>
      <c r="E449" s="6"/>
      <c r="F449" s="37">
        <v>54057</v>
      </c>
      <c r="G449" s="26"/>
      <c r="H449" s="37" t="s">
        <v>151</v>
      </c>
      <c r="J449" s="38">
        <v>-1</v>
      </c>
      <c r="K449" s="6"/>
      <c r="L449" s="26">
        <v>86543</v>
      </c>
      <c r="M449" s="32"/>
      <c r="N449" s="39">
        <v>2.75</v>
      </c>
      <c r="O449" s="6"/>
      <c r="P449" s="26">
        <v>-48</v>
      </c>
      <c r="Q449" s="144">
        <v>0</v>
      </c>
      <c r="R449" s="144">
        <f t="shared" si="23"/>
        <v>0</v>
      </c>
      <c r="S449" s="144">
        <f t="shared" si="24"/>
        <v>0</v>
      </c>
      <c r="T449" s="6"/>
      <c r="U449" s="75" t="s">
        <v>320</v>
      </c>
      <c r="V449" s="76">
        <v>0</v>
      </c>
      <c r="W449" s="6"/>
    </row>
    <row r="450" spans="2:23" x14ac:dyDescent="0.2">
      <c r="B450" s="8"/>
      <c r="C450" s="70" t="s">
        <v>158</v>
      </c>
      <c r="D450" s="27">
        <f>SUM(D444:D449)</f>
        <v>345791842.58999997</v>
      </c>
      <c r="E450" s="40"/>
      <c r="F450" s="71"/>
      <c r="G450" s="26"/>
      <c r="J450" s="66"/>
      <c r="K450" s="40"/>
      <c r="L450" s="27">
        <f>SUM(L444:L449)</f>
        <v>10439719</v>
      </c>
      <c r="M450" s="32"/>
      <c r="N450" s="33">
        <v>3.02</v>
      </c>
      <c r="O450" s="6"/>
      <c r="P450" s="27">
        <f>SUM(P444:P449)</f>
        <v>-95915</v>
      </c>
      <c r="Q450" s="146">
        <v>0</v>
      </c>
      <c r="R450" s="146">
        <v>0</v>
      </c>
      <c r="S450" s="146">
        <f t="shared" si="24"/>
        <v>0</v>
      </c>
      <c r="T450" s="6"/>
      <c r="U450" s="75"/>
      <c r="V450" s="76"/>
      <c r="W450" s="6"/>
    </row>
    <row r="451" spans="2:23" x14ac:dyDescent="0.2">
      <c r="B451" s="8"/>
      <c r="C451" s="6"/>
      <c r="E451" s="6"/>
      <c r="F451" s="44"/>
      <c r="G451" s="28"/>
      <c r="J451" s="66"/>
      <c r="K451" s="6"/>
      <c r="L451" s="28"/>
      <c r="M451" s="32"/>
      <c r="N451" s="33"/>
      <c r="O451" s="6"/>
      <c r="P451" s="28"/>
      <c r="Q451" s="97"/>
      <c r="R451" s="97"/>
      <c r="S451" s="97"/>
      <c r="T451" s="6"/>
      <c r="U451" s="75"/>
      <c r="V451" s="76"/>
      <c r="W451" s="6"/>
    </row>
    <row r="452" spans="2:23" x14ac:dyDescent="0.2">
      <c r="B452" s="93"/>
      <c r="C452" s="34" t="s">
        <v>159</v>
      </c>
      <c r="E452" s="6"/>
      <c r="F452" s="44"/>
      <c r="G452" s="28"/>
      <c r="J452" s="66"/>
      <c r="K452" s="6"/>
      <c r="L452" s="28"/>
      <c r="M452" s="32"/>
      <c r="N452" s="33"/>
      <c r="O452" s="6"/>
      <c r="P452" s="28"/>
      <c r="Q452" s="97"/>
      <c r="R452" s="97"/>
      <c r="S452" s="97"/>
      <c r="T452" s="6"/>
      <c r="U452" s="75"/>
      <c r="V452" s="76"/>
      <c r="W452" s="6"/>
    </row>
    <row r="453" spans="2:23" x14ac:dyDescent="0.2">
      <c r="B453" s="8">
        <v>341</v>
      </c>
      <c r="C453" s="35" t="s">
        <v>25</v>
      </c>
      <c r="D453" s="26">
        <v>4239730.33</v>
      </c>
      <c r="E453" s="6"/>
      <c r="F453" s="37">
        <v>48579</v>
      </c>
      <c r="G453" s="26"/>
      <c r="H453" s="37" t="s">
        <v>144</v>
      </c>
      <c r="J453" s="38">
        <v>-1</v>
      </c>
      <c r="K453" s="6"/>
      <c r="L453" s="26">
        <v>145519</v>
      </c>
      <c r="M453" s="32"/>
      <c r="N453" s="39">
        <v>3.43</v>
      </c>
      <c r="O453" s="6"/>
      <c r="P453" s="26">
        <v>-1643</v>
      </c>
      <c r="Q453" s="144">
        <v>0</v>
      </c>
      <c r="R453" s="144">
        <f t="shared" ref="R453:R457" si="25">+V453*P453</f>
        <v>0</v>
      </c>
      <c r="S453" s="144">
        <f t="shared" ref="S453:S458" si="26">SUM(Q453:R453)</f>
        <v>0</v>
      </c>
      <c r="T453" s="6"/>
      <c r="U453" s="75" t="s">
        <v>320</v>
      </c>
      <c r="V453" s="76">
        <v>0</v>
      </c>
      <c r="W453" s="6"/>
    </row>
    <row r="454" spans="2:23" x14ac:dyDescent="0.2">
      <c r="B454" s="8">
        <v>342</v>
      </c>
      <c r="C454" s="35" t="s">
        <v>145</v>
      </c>
      <c r="D454" s="26">
        <v>2267380.89</v>
      </c>
      <c r="E454" s="6"/>
      <c r="F454" s="37">
        <v>48579</v>
      </c>
      <c r="G454" s="26"/>
      <c r="H454" s="37" t="s">
        <v>146</v>
      </c>
      <c r="J454" s="38">
        <v>-1</v>
      </c>
      <c r="K454" s="6"/>
      <c r="L454" s="26">
        <v>81871</v>
      </c>
      <c r="M454" s="32"/>
      <c r="N454" s="39">
        <v>3.61</v>
      </c>
      <c r="O454" s="6"/>
      <c r="P454" s="26">
        <v>-33</v>
      </c>
      <c r="Q454" s="144">
        <v>0</v>
      </c>
      <c r="R454" s="144">
        <f t="shared" si="25"/>
        <v>0</v>
      </c>
      <c r="S454" s="144">
        <f t="shared" si="26"/>
        <v>0</v>
      </c>
      <c r="T454" s="6"/>
      <c r="U454" s="75" t="s">
        <v>320</v>
      </c>
      <c r="V454" s="76">
        <v>0</v>
      </c>
      <c r="W454" s="6"/>
    </row>
    <row r="455" spans="2:23" x14ac:dyDescent="0.2">
      <c r="B455" s="8">
        <v>343</v>
      </c>
      <c r="C455" s="35" t="s">
        <v>147</v>
      </c>
      <c r="D455" s="26">
        <v>58223301</v>
      </c>
      <c r="E455" s="6"/>
      <c r="F455" s="37">
        <v>48579</v>
      </c>
      <c r="G455" s="26"/>
      <c r="H455" s="37" t="s">
        <v>148</v>
      </c>
      <c r="J455" s="38">
        <v>-2</v>
      </c>
      <c r="K455" s="6"/>
      <c r="L455" s="26">
        <v>2275262</v>
      </c>
      <c r="M455" s="32"/>
      <c r="N455" s="39">
        <v>3.91</v>
      </c>
      <c r="O455" s="6"/>
      <c r="P455" s="26">
        <v>-746</v>
      </c>
      <c r="Q455" s="144">
        <v>0</v>
      </c>
      <c r="R455" s="144">
        <f t="shared" si="25"/>
        <v>0</v>
      </c>
      <c r="S455" s="144">
        <f t="shared" si="26"/>
        <v>0</v>
      </c>
      <c r="T455" s="6"/>
      <c r="U455" s="75" t="s">
        <v>320</v>
      </c>
      <c r="V455" s="76">
        <v>0</v>
      </c>
      <c r="W455" s="6"/>
    </row>
    <row r="456" spans="2:23" x14ac:dyDescent="0.2">
      <c r="B456" s="8">
        <v>344</v>
      </c>
      <c r="C456" s="35" t="s">
        <v>149</v>
      </c>
      <c r="D456" s="26">
        <v>15940533.380000001</v>
      </c>
      <c r="E456" s="6"/>
      <c r="F456" s="37">
        <v>48579</v>
      </c>
      <c r="G456" s="26"/>
      <c r="H456" s="37" t="s">
        <v>146</v>
      </c>
      <c r="J456" s="38">
        <v>-2</v>
      </c>
      <c r="K456" s="6"/>
      <c r="L456" s="26">
        <v>579790</v>
      </c>
      <c r="M456" s="32"/>
      <c r="N456" s="39">
        <v>3.64</v>
      </c>
      <c r="O456" s="6"/>
      <c r="P456" s="26">
        <v>-238</v>
      </c>
      <c r="Q456" s="144">
        <v>0</v>
      </c>
      <c r="R456" s="144">
        <f t="shared" si="25"/>
        <v>0</v>
      </c>
      <c r="S456" s="144">
        <f t="shared" si="26"/>
        <v>0</v>
      </c>
      <c r="T456" s="6"/>
      <c r="U456" s="75" t="s">
        <v>320</v>
      </c>
      <c r="V456" s="76">
        <v>0</v>
      </c>
      <c r="W456" s="6"/>
    </row>
    <row r="457" spans="2:23" x14ac:dyDescent="0.2">
      <c r="B457" s="8">
        <v>345</v>
      </c>
      <c r="C457" s="4" t="s">
        <v>31</v>
      </c>
      <c r="D457" s="26">
        <v>2916273.71</v>
      </c>
      <c r="E457" s="6"/>
      <c r="F457" s="37">
        <v>48579</v>
      </c>
      <c r="G457" s="26"/>
      <c r="H457" s="37" t="s">
        <v>150</v>
      </c>
      <c r="J457" s="38">
        <v>-1</v>
      </c>
      <c r="K457" s="6"/>
      <c r="L457" s="26">
        <v>105466</v>
      </c>
      <c r="M457" s="32"/>
      <c r="N457" s="39">
        <v>3.62</v>
      </c>
      <c r="O457" s="6"/>
      <c r="P457" s="26">
        <v>-1182</v>
      </c>
      <c r="Q457" s="144">
        <v>0</v>
      </c>
      <c r="R457" s="144">
        <f t="shared" si="25"/>
        <v>0</v>
      </c>
      <c r="S457" s="144">
        <f t="shared" si="26"/>
        <v>0</v>
      </c>
      <c r="T457" s="6"/>
      <c r="U457" s="75" t="s">
        <v>320</v>
      </c>
      <c r="V457" s="76">
        <v>0</v>
      </c>
      <c r="W457" s="6"/>
    </row>
    <row r="458" spans="2:23" x14ac:dyDescent="0.2">
      <c r="B458" s="8"/>
      <c r="C458" s="70" t="s">
        <v>160</v>
      </c>
      <c r="D458" s="27">
        <f>SUM(D453:D457)</f>
        <v>83587219.309999987</v>
      </c>
      <c r="E458" s="40"/>
      <c r="F458" s="71"/>
      <c r="G458" s="26"/>
      <c r="J458" s="66"/>
      <c r="K458" s="40"/>
      <c r="L458" s="27">
        <f>SUM(L453:L457)</f>
        <v>3187908</v>
      </c>
      <c r="M458" s="32"/>
      <c r="N458" s="33">
        <v>3.81</v>
      </c>
      <c r="O458" s="6"/>
      <c r="P458" s="27">
        <f>SUM(P453:P457)</f>
        <v>-3842</v>
      </c>
      <c r="Q458" s="146">
        <v>0</v>
      </c>
      <c r="R458" s="146">
        <v>0</v>
      </c>
      <c r="S458" s="146">
        <f t="shared" si="26"/>
        <v>0</v>
      </c>
      <c r="T458" s="6"/>
      <c r="U458" s="75"/>
      <c r="V458" s="76"/>
      <c r="W458" s="6"/>
    </row>
    <row r="459" spans="2:23" x14ac:dyDescent="0.2">
      <c r="B459" s="8"/>
      <c r="C459" s="6"/>
      <c r="E459" s="6"/>
      <c r="F459" s="44"/>
      <c r="G459" s="28"/>
      <c r="J459" s="66"/>
      <c r="K459" s="6"/>
      <c r="L459" s="28"/>
      <c r="M459" s="32"/>
      <c r="N459" s="33"/>
      <c r="O459" s="6"/>
      <c r="P459" s="28"/>
      <c r="Q459" s="97"/>
      <c r="R459" s="97"/>
      <c r="S459" s="97"/>
      <c r="T459" s="6"/>
      <c r="U459" s="75"/>
      <c r="V459" s="76"/>
      <c r="W459" s="6"/>
    </row>
    <row r="460" spans="2:23" x14ac:dyDescent="0.2">
      <c r="B460" s="93"/>
      <c r="C460" s="34" t="s">
        <v>161</v>
      </c>
      <c r="E460" s="6"/>
      <c r="F460" s="44"/>
      <c r="G460" s="28"/>
      <c r="J460" s="66"/>
      <c r="K460" s="6"/>
      <c r="L460" s="28"/>
      <c r="M460" s="32"/>
      <c r="N460" s="33"/>
      <c r="O460" s="6"/>
      <c r="P460" s="28"/>
      <c r="Q460" s="97"/>
      <c r="R460" s="97"/>
      <c r="S460" s="97"/>
      <c r="T460" s="6"/>
      <c r="U460" s="75"/>
      <c r="V460" s="76"/>
      <c r="W460" s="6"/>
    </row>
    <row r="461" spans="2:23" x14ac:dyDescent="0.2">
      <c r="B461" s="8">
        <v>341</v>
      </c>
      <c r="C461" s="35" t="s">
        <v>25</v>
      </c>
      <c r="D461" s="26"/>
      <c r="E461" s="6"/>
      <c r="F461" s="37"/>
      <c r="G461" s="26"/>
      <c r="H461" s="37" t="s">
        <v>92</v>
      </c>
      <c r="J461" s="38"/>
      <c r="K461" s="6"/>
      <c r="L461" s="26"/>
      <c r="M461" s="32"/>
      <c r="N461" s="36"/>
      <c r="O461" s="6"/>
      <c r="P461" s="26">
        <v>0</v>
      </c>
      <c r="Q461" s="97"/>
      <c r="R461" s="97"/>
      <c r="S461" s="97"/>
      <c r="T461" s="6"/>
      <c r="U461" s="75"/>
      <c r="V461" s="76"/>
      <c r="W461" s="6"/>
    </row>
    <row r="462" spans="2:23" x14ac:dyDescent="0.2">
      <c r="B462" s="8">
        <v>343</v>
      </c>
      <c r="C462" s="35" t="s">
        <v>147</v>
      </c>
      <c r="D462" s="26"/>
      <c r="E462" s="6"/>
      <c r="F462" s="37"/>
      <c r="G462" s="26"/>
      <c r="H462" s="37" t="s">
        <v>92</v>
      </c>
      <c r="J462" s="38"/>
      <c r="K462" s="6"/>
      <c r="L462" s="26"/>
      <c r="M462" s="32"/>
      <c r="N462" s="36"/>
      <c r="O462" s="6"/>
      <c r="P462" s="26">
        <v>0</v>
      </c>
      <c r="Q462" s="97"/>
      <c r="R462" s="97"/>
      <c r="S462" s="97"/>
      <c r="T462" s="6"/>
      <c r="U462" s="75"/>
      <c r="V462" s="76"/>
      <c r="W462" s="6"/>
    </row>
    <row r="463" spans="2:23" x14ac:dyDescent="0.2">
      <c r="B463" s="8">
        <v>345</v>
      </c>
      <c r="C463" s="4" t="s">
        <v>31</v>
      </c>
      <c r="D463" s="26"/>
      <c r="E463" s="6"/>
      <c r="F463" s="37"/>
      <c r="G463" s="26"/>
      <c r="H463" s="37" t="s">
        <v>92</v>
      </c>
      <c r="J463" s="38"/>
      <c r="K463" s="6"/>
      <c r="L463" s="26"/>
      <c r="M463" s="32"/>
      <c r="N463" s="36"/>
      <c r="O463" s="6"/>
      <c r="P463" s="26">
        <v>0</v>
      </c>
      <c r="Q463" s="97"/>
      <c r="R463" s="97"/>
      <c r="S463" s="97"/>
      <c r="T463" s="6"/>
      <c r="U463" s="75"/>
      <c r="V463" s="76"/>
      <c r="W463" s="6"/>
    </row>
    <row r="464" spans="2:23" x14ac:dyDescent="0.2">
      <c r="B464" s="8">
        <v>346</v>
      </c>
      <c r="C464" s="35" t="s">
        <v>33</v>
      </c>
      <c r="D464" s="26"/>
      <c r="E464" s="6"/>
      <c r="F464" s="37"/>
      <c r="G464" s="26"/>
      <c r="H464" s="37" t="s">
        <v>92</v>
      </c>
      <c r="J464" s="38"/>
      <c r="K464" s="6"/>
      <c r="L464" s="26"/>
      <c r="M464" s="32"/>
      <c r="N464" s="36"/>
      <c r="O464" s="6"/>
      <c r="P464" s="26">
        <v>0</v>
      </c>
      <c r="Q464" s="97"/>
      <c r="R464" s="97"/>
      <c r="S464" s="97"/>
      <c r="T464" s="6"/>
      <c r="U464" s="75"/>
      <c r="V464" s="76"/>
      <c r="W464" s="6"/>
    </row>
    <row r="465" spans="2:23" x14ac:dyDescent="0.2">
      <c r="B465" s="8"/>
      <c r="C465" s="70" t="s">
        <v>162</v>
      </c>
      <c r="D465" s="27">
        <f>SUM(D461:D464)</f>
        <v>0</v>
      </c>
      <c r="E465" s="40"/>
      <c r="F465" s="71"/>
      <c r="G465" s="26"/>
      <c r="J465" s="66"/>
      <c r="K465" s="40"/>
      <c r="L465" s="27">
        <f>SUM(L461:L464)</f>
        <v>0</v>
      </c>
      <c r="M465" s="32"/>
      <c r="N465" s="5"/>
      <c r="O465" s="6"/>
      <c r="P465" s="27">
        <f>SUM(P461:P464)</f>
        <v>0</v>
      </c>
      <c r="Q465" s="97"/>
      <c r="R465" s="97"/>
      <c r="S465" s="97"/>
      <c r="T465" s="6"/>
      <c r="U465" s="75"/>
      <c r="V465" s="76"/>
      <c r="W465" s="6"/>
    </row>
    <row r="466" spans="2:23" x14ac:dyDescent="0.2">
      <c r="B466" s="8"/>
      <c r="C466" s="6"/>
      <c r="E466" s="6"/>
      <c r="F466" s="44"/>
      <c r="G466" s="28"/>
      <c r="J466" s="66"/>
      <c r="K466" s="6"/>
      <c r="L466" s="28"/>
      <c r="M466" s="32"/>
      <c r="N466" s="33"/>
      <c r="O466" s="6"/>
      <c r="P466" s="28"/>
      <c r="Q466" s="97"/>
      <c r="R466" s="97"/>
      <c r="S466" s="97"/>
      <c r="T466" s="6"/>
      <c r="U466" s="75"/>
      <c r="V466" s="76"/>
      <c r="W466" s="6"/>
    </row>
    <row r="467" spans="2:23" x14ac:dyDescent="0.2">
      <c r="B467" s="93"/>
      <c r="C467" s="34" t="s">
        <v>163</v>
      </c>
      <c r="E467" s="6"/>
      <c r="F467" s="44"/>
      <c r="G467" s="28"/>
      <c r="J467" s="66"/>
      <c r="K467" s="6"/>
      <c r="L467" s="28"/>
      <c r="M467" s="32"/>
      <c r="N467" s="33"/>
      <c r="O467" s="6"/>
      <c r="P467" s="28"/>
      <c r="Q467" s="97"/>
      <c r="R467" s="97"/>
      <c r="S467" s="97"/>
      <c r="T467" s="6"/>
      <c r="U467" s="75"/>
      <c r="V467" s="76"/>
      <c r="W467" s="6"/>
    </row>
    <row r="468" spans="2:23" x14ac:dyDescent="0.2">
      <c r="B468" s="8">
        <v>341</v>
      </c>
      <c r="C468" s="35" t="s">
        <v>25</v>
      </c>
      <c r="D468" s="26">
        <v>7580532.04</v>
      </c>
      <c r="E468" s="6"/>
      <c r="F468" s="37">
        <v>51501</v>
      </c>
      <c r="G468" s="26"/>
      <c r="H468" s="37" t="s">
        <v>164</v>
      </c>
      <c r="J468" s="38">
        <v>-1</v>
      </c>
      <c r="K468" s="6"/>
      <c r="L468" s="26">
        <v>264383</v>
      </c>
      <c r="M468" s="32"/>
      <c r="N468" s="39">
        <v>3.49</v>
      </c>
      <c r="O468" s="6"/>
      <c r="P468" s="26">
        <v>-5</v>
      </c>
      <c r="Q468" s="144">
        <v>0</v>
      </c>
      <c r="R468" s="144">
        <f t="shared" ref="R468:R472" si="27">+V468*P468</f>
        <v>0</v>
      </c>
      <c r="S468" s="144">
        <f t="shared" ref="S468:S473" si="28">SUM(Q468:R468)</f>
        <v>0</v>
      </c>
      <c r="T468" s="6"/>
      <c r="U468" s="75" t="s">
        <v>320</v>
      </c>
      <c r="V468" s="76">
        <v>0</v>
      </c>
      <c r="W468" s="6"/>
    </row>
    <row r="469" spans="2:23" x14ac:dyDescent="0.2">
      <c r="B469" s="8">
        <v>343</v>
      </c>
      <c r="C469" s="35" t="s">
        <v>147</v>
      </c>
      <c r="D469" s="26">
        <v>207725050.55000001</v>
      </c>
      <c r="E469" s="6"/>
      <c r="F469" s="37">
        <v>51501</v>
      </c>
      <c r="G469" s="26"/>
      <c r="H469" s="37" t="s">
        <v>165</v>
      </c>
      <c r="J469" s="38">
        <v>-1</v>
      </c>
      <c r="K469" s="6"/>
      <c r="L469" s="26">
        <v>6938449</v>
      </c>
      <c r="M469" s="32"/>
      <c r="N469" s="39">
        <v>3.34</v>
      </c>
      <c r="O469" s="6"/>
      <c r="P469" s="26">
        <v>-142</v>
      </c>
      <c r="Q469" s="144">
        <v>0</v>
      </c>
      <c r="R469" s="144">
        <f t="shared" si="27"/>
        <v>0</v>
      </c>
      <c r="S469" s="144">
        <f t="shared" si="28"/>
        <v>0</v>
      </c>
      <c r="T469" s="6"/>
      <c r="U469" s="75" t="s">
        <v>320</v>
      </c>
      <c r="V469" s="76">
        <v>0</v>
      </c>
      <c r="W469" s="6"/>
    </row>
    <row r="470" spans="2:23" x14ac:dyDescent="0.2">
      <c r="B470" s="8">
        <v>344</v>
      </c>
      <c r="C470" s="35" t="s">
        <v>149</v>
      </c>
      <c r="D470" s="26">
        <v>5552926.1600000001</v>
      </c>
      <c r="E470" s="6"/>
      <c r="F470" s="37">
        <v>51501</v>
      </c>
      <c r="G470" s="26"/>
      <c r="H470" s="37" t="s">
        <v>165</v>
      </c>
      <c r="J470" s="38">
        <v>-1</v>
      </c>
      <c r="K470" s="6"/>
      <c r="L470" s="26">
        <v>185418</v>
      </c>
      <c r="M470" s="32"/>
      <c r="N470" s="39">
        <v>3.34</v>
      </c>
      <c r="O470" s="6"/>
      <c r="P470" s="26">
        <v>-3</v>
      </c>
      <c r="Q470" s="144">
        <v>0</v>
      </c>
      <c r="R470" s="144">
        <f t="shared" si="27"/>
        <v>0</v>
      </c>
      <c r="S470" s="144">
        <f t="shared" si="28"/>
        <v>0</v>
      </c>
      <c r="T470" s="6"/>
      <c r="U470" s="75" t="s">
        <v>320</v>
      </c>
      <c r="V470" s="76">
        <v>0</v>
      </c>
      <c r="W470" s="6"/>
    </row>
    <row r="471" spans="2:23" x14ac:dyDescent="0.2">
      <c r="B471" s="8">
        <v>345</v>
      </c>
      <c r="C471" s="4" t="s">
        <v>31</v>
      </c>
      <c r="D471" s="26">
        <v>12287111.68</v>
      </c>
      <c r="E471" s="6"/>
      <c r="F471" s="37">
        <v>51501</v>
      </c>
      <c r="G471" s="26"/>
      <c r="H471" s="37" t="s">
        <v>151</v>
      </c>
      <c r="J471" s="38">
        <v>0</v>
      </c>
      <c r="K471" s="6"/>
      <c r="L471" s="26">
        <v>400004</v>
      </c>
      <c r="M471" s="32"/>
      <c r="N471" s="39">
        <v>3.26</v>
      </c>
      <c r="O471" s="6"/>
      <c r="P471" s="26">
        <v>-4381</v>
      </c>
      <c r="Q471" s="144">
        <v>0</v>
      </c>
      <c r="R471" s="144">
        <f t="shared" si="27"/>
        <v>0</v>
      </c>
      <c r="S471" s="144">
        <f t="shared" si="28"/>
        <v>0</v>
      </c>
      <c r="T471" s="6"/>
      <c r="U471" s="75" t="s">
        <v>320</v>
      </c>
      <c r="V471" s="76">
        <v>0</v>
      </c>
      <c r="W471" s="6"/>
    </row>
    <row r="472" spans="2:23" x14ac:dyDescent="0.2">
      <c r="B472" s="8">
        <v>346</v>
      </c>
      <c r="C472" s="35" t="s">
        <v>33</v>
      </c>
      <c r="D472" s="26">
        <v>149026.4</v>
      </c>
      <c r="E472" s="6"/>
      <c r="F472" s="37">
        <v>51501</v>
      </c>
      <c r="G472" s="26"/>
      <c r="H472" s="37" t="s">
        <v>151</v>
      </c>
      <c r="J472" s="38">
        <v>0</v>
      </c>
      <c r="K472" s="6"/>
      <c r="L472" s="26">
        <v>4849</v>
      </c>
      <c r="M472" s="32"/>
      <c r="N472" s="39">
        <v>3.25</v>
      </c>
      <c r="O472" s="6"/>
      <c r="P472" s="26">
        <v>0</v>
      </c>
      <c r="Q472" s="144">
        <v>0</v>
      </c>
      <c r="R472" s="144">
        <f t="shared" si="27"/>
        <v>0</v>
      </c>
      <c r="S472" s="144">
        <f t="shared" si="28"/>
        <v>0</v>
      </c>
      <c r="T472" s="6"/>
      <c r="U472" s="75" t="s">
        <v>320</v>
      </c>
      <c r="V472" s="76">
        <v>0</v>
      </c>
      <c r="W472" s="6"/>
    </row>
    <row r="473" spans="2:23" x14ac:dyDescent="0.2">
      <c r="B473" s="8"/>
      <c r="C473" s="70" t="s">
        <v>166</v>
      </c>
      <c r="D473" s="27">
        <f>SUM(D468:D472)</f>
        <v>233294646.83000001</v>
      </c>
      <c r="E473" s="40"/>
      <c r="F473" s="71"/>
      <c r="G473" s="26"/>
      <c r="J473" s="66"/>
      <c r="K473" s="40"/>
      <c r="L473" s="27">
        <f>SUM(L468:L472)</f>
        <v>7793103</v>
      </c>
      <c r="M473" s="32"/>
      <c r="N473" s="33">
        <v>3.34</v>
      </c>
      <c r="O473" s="6"/>
      <c r="P473" s="27">
        <f>SUM(P468:P472)</f>
        <v>-4531</v>
      </c>
      <c r="Q473" s="146">
        <v>0</v>
      </c>
      <c r="R473" s="146">
        <v>0</v>
      </c>
      <c r="S473" s="146">
        <f t="shared" si="28"/>
        <v>0</v>
      </c>
      <c r="T473" s="6"/>
      <c r="U473" s="75"/>
      <c r="V473" s="76"/>
      <c r="W473" s="6"/>
    </row>
    <row r="474" spans="2:23" x14ac:dyDescent="0.2">
      <c r="B474" s="8"/>
      <c r="C474" s="6"/>
      <c r="E474" s="6"/>
      <c r="F474" s="44"/>
      <c r="G474" s="28"/>
      <c r="J474" s="66"/>
      <c r="K474" s="6"/>
      <c r="L474" s="28"/>
      <c r="M474" s="32"/>
      <c r="N474" s="33"/>
      <c r="O474" s="6"/>
      <c r="P474" s="28"/>
      <c r="Q474" s="97"/>
      <c r="R474" s="97"/>
      <c r="S474" s="97"/>
      <c r="T474" s="6"/>
      <c r="U474" s="75"/>
      <c r="V474" s="76"/>
      <c r="W474" s="6"/>
    </row>
    <row r="475" spans="2:23" x14ac:dyDescent="0.2">
      <c r="B475" s="93"/>
      <c r="C475" s="34" t="s">
        <v>167</v>
      </c>
      <c r="E475" s="6"/>
      <c r="F475" s="44"/>
      <c r="G475" s="28"/>
      <c r="J475" s="66"/>
      <c r="K475" s="6"/>
      <c r="L475" s="28"/>
      <c r="M475" s="32"/>
      <c r="N475" s="33"/>
      <c r="O475" s="6"/>
      <c r="P475" s="28"/>
      <c r="Q475" s="97"/>
      <c r="R475" s="97"/>
      <c r="S475" s="97"/>
      <c r="T475" s="6"/>
      <c r="U475" s="75"/>
      <c r="V475" s="76"/>
      <c r="W475" s="6"/>
    </row>
    <row r="476" spans="2:23" x14ac:dyDescent="0.2">
      <c r="B476" s="8">
        <v>341</v>
      </c>
      <c r="C476" s="35" t="s">
        <v>25</v>
      </c>
      <c r="D476" s="26">
        <v>109124.9</v>
      </c>
      <c r="E476" s="6"/>
      <c r="F476" s="37">
        <v>47483</v>
      </c>
      <c r="G476" s="26"/>
      <c r="H476" s="37" t="s">
        <v>164</v>
      </c>
      <c r="J476" s="38">
        <v>-1</v>
      </c>
      <c r="K476" s="6"/>
      <c r="L476" s="26">
        <v>3811</v>
      </c>
      <c r="M476" s="32"/>
      <c r="N476" s="39">
        <v>3.49</v>
      </c>
      <c r="O476" s="6"/>
      <c r="P476" s="26">
        <v>-1</v>
      </c>
      <c r="Q476" s="144">
        <v>0</v>
      </c>
      <c r="R476" s="144">
        <f t="shared" ref="R476:R479" si="29">+V476*P476</f>
        <v>0</v>
      </c>
      <c r="S476" s="144">
        <f t="shared" ref="S476:S480" si="30">SUM(Q476:R476)</f>
        <v>0</v>
      </c>
      <c r="T476" s="6"/>
      <c r="U476" s="75" t="s">
        <v>320</v>
      </c>
      <c r="V476" s="76">
        <v>0</v>
      </c>
      <c r="W476" s="6"/>
    </row>
    <row r="477" spans="2:23" x14ac:dyDescent="0.2">
      <c r="B477" s="8">
        <v>343</v>
      </c>
      <c r="C477" s="35" t="s">
        <v>147</v>
      </c>
      <c r="D477" s="26">
        <v>31779091.129999999</v>
      </c>
      <c r="E477" s="6"/>
      <c r="F477" s="37">
        <v>47483</v>
      </c>
      <c r="G477" s="26"/>
      <c r="H477" s="37" t="s">
        <v>165</v>
      </c>
      <c r="J477" s="38">
        <v>-1</v>
      </c>
      <c r="K477" s="6"/>
      <c r="L477" s="26">
        <v>901299</v>
      </c>
      <c r="M477" s="32"/>
      <c r="N477" s="39">
        <v>2.84</v>
      </c>
      <c r="O477" s="6"/>
      <c r="P477" s="26">
        <v>-322</v>
      </c>
      <c r="Q477" s="144">
        <v>0</v>
      </c>
      <c r="R477" s="144">
        <f t="shared" si="29"/>
        <v>0</v>
      </c>
      <c r="S477" s="144">
        <f t="shared" si="30"/>
        <v>0</v>
      </c>
      <c r="T477" s="6"/>
      <c r="U477" s="75" t="s">
        <v>320</v>
      </c>
      <c r="V477" s="76">
        <v>0</v>
      </c>
      <c r="W477" s="6"/>
    </row>
    <row r="478" spans="2:23" x14ac:dyDescent="0.2">
      <c r="B478" s="8">
        <v>344</v>
      </c>
      <c r="C478" s="35" t="s">
        <v>149</v>
      </c>
      <c r="D478" s="26">
        <v>1604375.97</v>
      </c>
      <c r="E478" s="6"/>
      <c r="F478" s="37">
        <v>47483</v>
      </c>
      <c r="G478" s="26"/>
      <c r="H478" s="37" t="s">
        <v>165</v>
      </c>
      <c r="J478" s="38">
        <v>-1</v>
      </c>
      <c r="K478" s="6"/>
      <c r="L478" s="26">
        <v>45389</v>
      </c>
      <c r="M478" s="32"/>
      <c r="N478" s="39">
        <v>2.83</v>
      </c>
      <c r="O478" s="6"/>
      <c r="P478" s="26">
        <v>-16</v>
      </c>
      <c r="Q478" s="144">
        <v>0</v>
      </c>
      <c r="R478" s="144">
        <f t="shared" si="29"/>
        <v>0</v>
      </c>
      <c r="S478" s="144">
        <f t="shared" si="30"/>
        <v>0</v>
      </c>
      <c r="T478" s="6"/>
      <c r="U478" s="75" t="s">
        <v>320</v>
      </c>
      <c r="V478" s="76">
        <v>0</v>
      </c>
      <c r="W478" s="6"/>
    </row>
    <row r="479" spans="2:23" x14ac:dyDescent="0.2">
      <c r="B479" s="8">
        <v>345</v>
      </c>
      <c r="C479" s="4" t="s">
        <v>31</v>
      </c>
      <c r="D479" s="26">
        <v>2851193.12</v>
      </c>
      <c r="E479" s="6"/>
      <c r="F479" s="37">
        <v>47483</v>
      </c>
      <c r="G479" s="26"/>
      <c r="H479" s="37" t="s">
        <v>151</v>
      </c>
      <c r="J479" s="38">
        <v>-1</v>
      </c>
      <c r="K479" s="6"/>
      <c r="L479" s="26">
        <v>79270</v>
      </c>
      <c r="M479" s="32"/>
      <c r="N479" s="39">
        <v>2.78</v>
      </c>
      <c r="O479" s="6"/>
      <c r="P479" s="26">
        <v>-29</v>
      </c>
      <c r="Q479" s="144">
        <v>0</v>
      </c>
      <c r="R479" s="144">
        <f t="shared" si="29"/>
        <v>0</v>
      </c>
      <c r="S479" s="144">
        <f t="shared" si="30"/>
        <v>0</v>
      </c>
      <c r="T479" s="6"/>
      <c r="U479" s="75" t="s">
        <v>320</v>
      </c>
      <c r="V479" s="76">
        <v>0</v>
      </c>
      <c r="W479" s="6"/>
    </row>
    <row r="480" spans="2:23" x14ac:dyDescent="0.2">
      <c r="B480" s="8"/>
      <c r="C480" s="70" t="s">
        <v>168</v>
      </c>
      <c r="D480" s="27">
        <f>SUM(D475:D479)</f>
        <v>36343785.119999997</v>
      </c>
      <c r="E480" s="40"/>
      <c r="F480" s="71"/>
      <c r="G480" s="26"/>
      <c r="J480" s="66"/>
      <c r="K480" s="40"/>
      <c r="L480" s="27">
        <f>SUM(L475:L479)</f>
        <v>1029769</v>
      </c>
      <c r="M480" s="32"/>
      <c r="N480" s="33">
        <v>2.83</v>
      </c>
      <c r="O480" s="6"/>
      <c r="P480" s="27">
        <f>SUM(P475:P479)</f>
        <v>-368</v>
      </c>
      <c r="Q480" s="146">
        <v>0</v>
      </c>
      <c r="R480" s="146">
        <v>0</v>
      </c>
      <c r="S480" s="146">
        <f t="shared" si="30"/>
        <v>0</v>
      </c>
      <c r="T480" s="6"/>
      <c r="U480" s="75"/>
      <c r="V480" s="76"/>
      <c r="W480" s="6"/>
    </row>
    <row r="481" spans="2:23" x14ac:dyDescent="0.2">
      <c r="B481" s="8"/>
      <c r="C481" s="6"/>
      <c r="E481" s="6"/>
      <c r="F481" s="44"/>
      <c r="G481" s="28"/>
      <c r="J481" s="66"/>
      <c r="K481" s="6"/>
      <c r="L481" s="28"/>
      <c r="M481" s="32"/>
      <c r="N481" s="33"/>
      <c r="O481" s="6"/>
      <c r="P481" s="28"/>
      <c r="Q481" s="97"/>
      <c r="R481" s="97"/>
      <c r="S481" s="97"/>
      <c r="T481" s="6"/>
      <c r="U481" s="75"/>
      <c r="V481" s="76"/>
      <c r="W481" s="6"/>
    </row>
    <row r="482" spans="2:23" x14ac:dyDescent="0.2">
      <c r="B482" s="93"/>
      <c r="C482" s="34" t="s">
        <v>169</v>
      </c>
      <c r="E482" s="6"/>
      <c r="F482" s="44"/>
      <c r="G482" s="28"/>
      <c r="J482" s="66"/>
      <c r="K482" s="6"/>
      <c r="L482" s="28"/>
      <c r="M482" s="32"/>
      <c r="N482" s="33"/>
      <c r="O482" s="6"/>
      <c r="P482" s="28"/>
      <c r="Q482" s="97"/>
      <c r="R482" s="97"/>
      <c r="S482" s="97"/>
      <c r="T482" s="6"/>
      <c r="U482" s="75"/>
      <c r="V482" s="76"/>
      <c r="W482" s="6"/>
    </row>
    <row r="483" spans="2:23" x14ac:dyDescent="0.2">
      <c r="B483" s="8">
        <v>341</v>
      </c>
      <c r="C483" s="35" t="s">
        <v>25</v>
      </c>
      <c r="D483" s="26">
        <v>9218325.5</v>
      </c>
      <c r="E483" s="6"/>
      <c r="F483" s="37">
        <v>50770</v>
      </c>
      <c r="G483" s="26"/>
      <c r="H483" s="37" t="s">
        <v>164</v>
      </c>
      <c r="J483" s="38">
        <v>-1</v>
      </c>
      <c r="K483" s="6"/>
      <c r="L483" s="26">
        <v>325662</v>
      </c>
      <c r="M483" s="32"/>
      <c r="N483" s="39">
        <v>3.53</v>
      </c>
      <c r="O483" s="6"/>
      <c r="P483" s="26">
        <v>-12</v>
      </c>
      <c r="Q483" s="144">
        <v>0</v>
      </c>
      <c r="R483" s="144">
        <f t="shared" ref="R483:R487" si="31">+V483*P483</f>
        <v>0</v>
      </c>
      <c r="S483" s="144">
        <f t="shared" ref="S483:S488" si="32">SUM(Q483:R483)</f>
        <v>0</v>
      </c>
      <c r="T483" s="6"/>
      <c r="U483" s="75" t="s">
        <v>320</v>
      </c>
      <c r="V483" s="76">
        <v>0</v>
      </c>
      <c r="W483" s="6"/>
    </row>
    <row r="484" spans="2:23" x14ac:dyDescent="0.2">
      <c r="B484" s="8">
        <v>343</v>
      </c>
      <c r="C484" s="35" t="s">
        <v>147</v>
      </c>
      <c r="D484" s="26">
        <v>436523665.43000001</v>
      </c>
      <c r="E484" s="6"/>
      <c r="F484" s="37">
        <v>50770</v>
      </c>
      <c r="G484" s="26"/>
      <c r="H484" s="37" t="s">
        <v>165</v>
      </c>
      <c r="J484" s="38">
        <v>-1</v>
      </c>
      <c r="K484" s="6"/>
      <c r="L484" s="26">
        <v>14724528</v>
      </c>
      <c r="M484" s="32"/>
      <c r="N484" s="39">
        <v>3.37</v>
      </c>
      <c r="O484" s="6"/>
      <c r="P484" s="26">
        <v>-638</v>
      </c>
      <c r="Q484" s="144">
        <v>0</v>
      </c>
      <c r="R484" s="144">
        <f t="shared" si="31"/>
        <v>0</v>
      </c>
      <c r="S484" s="144">
        <f t="shared" si="32"/>
        <v>0</v>
      </c>
      <c r="T484" s="6"/>
      <c r="U484" s="75" t="s">
        <v>320</v>
      </c>
      <c r="V484" s="76">
        <v>0</v>
      </c>
      <c r="W484" s="6"/>
    </row>
    <row r="485" spans="2:23" x14ac:dyDescent="0.2">
      <c r="B485" s="8">
        <v>344</v>
      </c>
      <c r="C485" s="35" t="s">
        <v>149</v>
      </c>
      <c r="D485" s="26">
        <v>13518307.85</v>
      </c>
      <c r="E485" s="6"/>
      <c r="F485" s="37">
        <v>50770</v>
      </c>
      <c r="G485" s="26"/>
      <c r="H485" s="37" t="s">
        <v>165</v>
      </c>
      <c r="J485" s="38">
        <v>-1</v>
      </c>
      <c r="K485" s="6"/>
      <c r="L485" s="26">
        <v>456048</v>
      </c>
      <c r="M485" s="32"/>
      <c r="N485" s="39">
        <v>3.37</v>
      </c>
      <c r="O485" s="6"/>
      <c r="P485" s="26">
        <v>-20</v>
      </c>
      <c r="Q485" s="144">
        <v>0</v>
      </c>
      <c r="R485" s="144">
        <f t="shared" si="31"/>
        <v>0</v>
      </c>
      <c r="S485" s="144">
        <f t="shared" si="32"/>
        <v>0</v>
      </c>
      <c r="T485" s="6"/>
      <c r="U485" s="75" t="s">
        <v>320</v>
      </c>
      <c r="V485" s="76">
        <v>0</v>
      </c>
      <c r="W485" s="6"/>
    </row>
    <row r="486" spans="2:23" x14ac:dyDescent="0.2">
      <c r="B486" s="8">
        <v>345</v>
      </c>
      <c r="C486" s="4" t="s">
        <v>31</v>
      </c>
      <c r="D486" s="26">
        <v>29364689.170000002</v>
      </c>
      <c r="E486" s="6"/>
      <c r="F486" s="37">
        <v>50770</v>
      </c>
      <c r="G486" s="26"/>
      <c r="H486" s="37" t="s">
        <v>151</v>
      </c>
      <c r="J486" s="38">
        <v>0</v>
      </c>
      <c r="K486" s="6"/>
      <c r="L486" s="26">
        <v>969141</v>
      </c>
      <c r="M486" s="32"/>
      <c r="N486" s="39">
        <v>3.3</v>
      </c>
      <c r="O486" s="6"/>
      <c r="P486" s="26">
        <v>-10692</v>
      </c>
      <c r="Q486" s="144">
        <v>0</v>
      </c>
      <c r="R486" s="144">
        <f t="shared" si="31"/>
        <v>0</v>
      </c>
      <c r="S486" s="144">
        <f t="shared" si="32"/>
        <v>0</v>
      </c>
      <c r="T486" s="6"/>
      <c r="U486" s="75" t="s">
        <v>320</v>
      </c>
      <c r="V486" s="76">
        <v>0</v>
      </c>
      <c r="W486" s="6"/>
    </row>
    <row r="487" spans="2:23" x14ac:dyDescent="0.2">
      <c r="B487" s="8">
        <v>346</v>
      </c>
      <c r="C487" s="35" t="s">
        <v>33</v>
      </c>
      <c r="D487" s="26">
        <v>1156180.05</v>
      </c>
      <c r="E487" s="6"/>
      <c r="F487" s="37">
        <v>50770</v>
      </c>
      <c r="G487" s="26"/>
      <c r="H487" s="37" t="s">
        <v>151</v>
      </c>
      <c r="J487" s="38">
        <v>0</v>
      </c>
      <c r="K487" s="6"/>
      <c r="L487" s="26">
        <v>37969</v>
      </c>
      <c r="M487" s="32"/>
      <c r="N487" s="39">
        <v>3.28</v>
      </c>
      <c r="O487" s="6"/>
      <c r="P487" s="26">
        <v>-1</v>
      </c>
      <c r="Q487" s="144">
        <v>0</v>
      </c>
      <c r="R487" s="144">
        <f t="shared" si="31"/>
        <v>0</v>
      </c>
      <c r="S487" s="144">
        <f t="shared" si="32"/>
        <v>0</v>
      </c>
      <c r="T487" s="6"/>
      <c r="U487" s="75" t="s">
        <v>320</v>
      </c>
      <c r="V487" s="76">
        <v>0</v>
      </c>
      <c r="W487" s="6"/>
    </row>
    <row r="488" spans="2:23" x14ac:dyDescent="0.2">
      <c r="B488" s="8"/>
      <c r="C488" s="70" t="s">
        <v>170</v>
      </c>
      <c r="D488" s="27">
        <f>SUM(D483:D487)</f>
        <v>489781168.00000006</v>
      </c>
      <c r="E488" s="40"/>
      <c r="F488" s="71"/>
      <c r="G488" s="26"/>
      <c r="J488" s="66"/>
      <c r="K488" s="40"/>
      <c r="L488" s="27">
        <f>SUM(L483:L487)</f>
        <v>16513348</v>
      </c>
      <c r="M488" s="32"/>
      <c r="N488" s="33">
        <v>3.37</v>
      </c>
      <c r="O488" s="6"/>
      <c r="P488" s="27">
        <f>SUM(P483:P487)</f>
        <v>-11363</v>
      </c>
      <c r="Q488" s="146">
        <v>0</v>
      </c>
      <c r="R488" s="146">
        <v>0</v>
      </c>
      <c r="S488" s="146">
        <f t="shared" si="32"/>
        <v>0</v>
      </c>
      <c r="T488" s="6"/>
      <c r="U488" s="75"/>
      <c r="V488" s="76"/>
      <c r="W488" s="6"/>
    </row>
    <row r="489" spans="2:23" x14ac:dyDescent="0.2">
      <c r="B489" s="8"/>
      <c r="C489" s="6"/>
      <c r="E489" s="6"/>
      <c r="F489" s="44"/>
      <c r="G489" s="28"/>
      <c r="J489" s="66"/>
      <c r="K489" s="6"/>
      <c r="L489" s="28"/>
      <c r="M489" s="32"/>
      <c r="N489" s="33"/>
      <c r="O489" s="6"/>
      <c r="P489" s="28"/>
      <c r="Q489" s="97"/>
      <c r="R489" s="97"/>
      <c r="S489" s="97"/>
      <c r="T489" s="6"/>
      <c r="U489" s="75"/>
      <c r="V489" s="76"/>
      <c r="W489" s="6"/>
    </row>
    <row r="490" spans="2:23" x14ac:dyDescent="0.2">
      <c r="B490" s="93"/>
      <c r="C490" s="34" t="s">
        <v>171</v>
      </c>
      <c r="E490" s="6"/>
      <c r="F490" s="44"/>
      <c r="G490" s="28"/>
      <c r="J490" s="66"/>
      <c r="K490" s="6"/>
      <c r="L490" s="28"/>
      <c r="M490" s="32"/>
      <c r="N490" s="33"/>
      <c r="O490" s="6"/>
      <c r="P490" s="28"/>
      <c r="Q490" s="97"/>
      <c r="R490" s="97"/>
      <c r="S490" s="97"/>
      <c r="T490" s="6"/>
      <c r="U490" s="75"/>
      <c r="V490" s="76"/>
      <c r="W490" s="6"/>
    </row>
    <row r="491" spans="2:23" x14ac:dyDescent="0.2">
      <c r="B491" s="8">
        <v>341</v>
      </c>
      <c r="C491" s="35" t="s">
        <v>25</v>
      </c>
      <c r="D491" s="26">
        <v>5393835.25</v>
      </c>
      <c r="E491" s="6"/>
      <c r="F491" s="37">
        <v>50770</v>
      </c>
      <c r="G491" s="26"/>
      <c r="H491" s="37" t="s">
        <v>164</v>
      </c>
      <c r="J491" s="38">
        <v>-1</v>
      </c>
      <c r="K491" s="6"/>
      <c r="L491" s="26">
        <v>185414</v>
      </c>
      <c r="M491" s="32"/>
      <c r="N491" s="39">
        <v>3.44</v>
      </c>
      <c r="O491" s="6"/>
      <c r="P491" s="26">
        <v>-10</v>
      </c>
      <c r="Q491" s="144">
        <v>0</v>
      </c>
      <c r="R491" s="144">
        <f t="shared" ref="R491:R495" si="33">+V491*P491</f>
        <v>-2.2239647101368938</v>
      </c>
      <c r="S491" s="144">
        <f t="shared" ref="S491:S496" si="34">SUM(Q491:R491)</f>
        <v>-2.2239647101368938</v>
      </c>
      <c r="T491" s="6"/>
      <c r="U491" s="75" t="s">
        <v>316</v>
      </c>
      <c r="V491" s="76">
        <v>0.22239647101368937</v>
      </c>
      <c r="W491" s="6"/>
    </row>
    <row r="492" spans="2:23" x14ac:dyDescent="0.2">
      <c r="B492" s="8">
        <v>343</v>
      </c>
      <c r="C492" s="35" t="s">
        <v>147</v>
      </c>
      <c r="D492" s="26">
        <v>162203977.81</v>
      </c>
      <c r="E492" s="6"/>
      <c r="F492" s="37">
        <v>50770</v>
      </c>
      <c r="G492" s="26"/>
      <c r="H492" s="37" t="s">
        <v>165</v>
      </c>
      <c r="J492" s="38">
        <v>-1</v>
      </c>
      <c r="K492" s="6"/>
      <c r="L492" s="26">
        <v>5349265</v>
      </c>
      <c r="M492" s="32"/>
      <c r="N492" s="39">
        <v>3.3</v>
      </c>
      <c r="O492" s="6"/>
      <c r="P492" s="26">
        <v>-278</v>
      </c>
      <c r="Q492" s="144">
        <v>0</v>
      </c>
      <c r="R492" s="144">
        <f t="shared" si="33"/>
        <v>-61.826218941805642</v>
      </c>
      <c r="S492" s="144">
        <f t="shared" si="34"/>
        <v>-61.826218941805642</v>
      </c>
      <c r="T492" s="6"/>
      <c r="U492" s="75" t="s">
        <v>316</v>
      </c>
      <c r="V492" s="76">
        <v>0.22239647101368937</v>
      </c>
      <c r="W492" s="6"/>
    </row>
    <row r="493" spans="2:23" x14ac:dyDescent="0.2">
      <c r="B493" s="8">
        <v>344</v>
      </c>
      <c r="C493" s="35" t="s">
        <v>149</v>
      </c>
      <c r="D493" s="26">
        <v>4484768.83</v>
      </c>
      <c r="E493" s="6"/>
      <c r="F493" s="37">
        <v>50770</v>
      </c>
      <c r="G493" s="26"/>
      <c r="H493" s="37" t="s">
        <v>165</v>
      </c>
      <c r="J493" s="38">
        <v>-1</v>
      </c>
      <c r="K493" s="6"/>
      <c r="L493" s="26">
        <v>148381</v>
      </c>
      <c r="M493" s="32"/>
      <c r="N493" s="39">
        <v>3.31</v>
      </c>
      <c r="O493" s="6"/>
      <c r="P493" s="26">
        <v>-8</v>
      </c>
      <c r="Q493" s="144">
        <v>0</v>
      </c>
      <c r="R493" s="144">
        <f t="shared" si="33"/>
        <v>-1.7791717681095149</v>
      </c>
      <c r="S493" s="144">
        <f t="shared" si="34"/>
        <v>-1.7791717681095149</v>
      </c>
      <c r="T493" s="6"/>
      <c r="U493" s="75" t="s">
        <v>316</v>
      </c>
      <c r="V493" s="76">
        <v>0.22239647101368937</v>
      </c>
      <c r="W493" s="6"/>
    </row>
    <row r="494" spans="2:23" x14ac:dyDescent="0.2">
      <c r="B494" s="8">
        <v>345</v>
      </c>
      <c r="C494" s="4" t="s">
        <v>31</v>
      </c>
      <c r="D494" s="26">
        <v>9665018.5</v>
      </c>
      <c r="E494" s="6"/>
      <c r="F494" s="37">
        <v>50770</v>
      </c>
      <c r="G494" s="26"/>
      <c r="H494" s="37" t="s">
        <v>151</v>
      </c>
      <c r="J494" s="38">
        <v>0</v>
      </c>
      <c r="K494" s="6"/>
      <c r="L494" s="26">
        <v>312750</v>
      </c>
      <c r="M494" s="32"/>
      <c r="N494" s="39">
        <v>3.24</v>
      </c>
      <c r="O494" s="6"/>
      <c r="P494" s="26">
        <v>-3459</v>
      </c>
      <c r="Q494" s="144">
        <v>0</v>
      </c>
      <c r="R494" s="144">
        <f t="shared" si="33"/>
        <v>-769.26939323635156</v>
      </c>
      <c r="S494" s="144">
        <f t="shared" si="34"/>
        <v>-769.26939323635156</v>
      </c>
      <c r="T494" s="6"/>
      <c r="U494" s="75" t="s">
        <v>316</v>
      </c>
      <c r="V494" s="76">
        <v>0.22239647101368937</v>
      </c>
      <c r="W494" s="6"/>
    </row>
    <row r="495" spans="2:23" x14ac:dyDescent="0.2">
      <c r="B495" s="8">
        <v>346</v>
      </c>
      <c r="C495" s="35" t="s">
        <v>33</v>
      </c>
      <c r="D495" s="26">
        <v>172144.42</v>
      </c>
      <c r="E495" s="6"/>
      <c r="F495" s="37">
        <v>50770</v>
      </c>
      <c r="G495" s="26"/>
      <c r="H495" s="37" t="s">
        <v>151</v>
      </c>
      <c r="J495" s="38">
        <v>0</v>
      </c>
      <c r="K495" s="6"/>
      <c r="L495" s="26">
        <v>5519</v>
      </c>
      <c r="M495" s="32"/>
      <c r="N495" s="39">
        <v>3.21</v>
      </c>
      <c r="O495" s="6"/>
      <c r="P495" s="26">
        <v>-1</v>
      </c>
      <c r="Q495" s="144">
        <v>0</v>
      </c>
      <c r="R495" s="144">
        <f t="shared" si="33"/>
        <v>-0.22239647101368937</v>
      </c>
      <c r="S495" s="144">
        <f t="shared" si="34"/>
        <v>-0.22239647101368937</v>
      </c>
      <c r="T495" s="6"/>
      <c r="U495" s="75" t="s">
        <v>316</v>
      </c>
      <c r="V495" s="76">
        <v>0.22239647101368937</v>
      </c>
      <c r="W495" s="6"/>
    </row>
    <row r="496" spans="2:23" x14ac:dyDescent="0.2">
      <c r="B496" s="8"/>
      <c r="C496" s="70" t="s">
        <v>172</v>
      </c>
      <c r="D496" s="27">
        <f>SUM(D491:D495)</f>
        <v>181919744.81</v>
      </c>
      <c r="E496" s="40"/>
      <c r="F496" s="71"/>
      <c r="G496" s="26"/>
      <c r="J496" s="66"/>
      <c r="K496" s="40"/>
      <c r="L496" s="27">
        <f>SUM(L491:L495)</f>
        <v>6001329</v>
      </c>
      <c r="M496" s="32"/>
      <c r="N496" s="33">
        <v>3.3</v>
      </c>
      <c r="O496" s="6"/>
      <c r="P496" s="27">
        <f>SUM(P491:P495)</f>
        <v>-3756</v>
      </c>
      <c r="Q496" s="146">
        <v>0</v>
      </c>
      <c r="R496" s="146">
        <v>-835.32114512741725</v>
      </c>
      <c r="S496" s="146">
        <f t="shared" si="34"/>
        <v>-835.32114512741725</v>
      </c>
      <c r="T496" s="6"/>
      <c r="U496" s="75"/>
      <c r="V496" s="76"/>
      <c r="W496" s="6"/>
    </row>
    <row r="497" spans="2:23" x14ac:dyDescent="0.2">
      <c r="B497" s="8"/>
      <c r="C497" s="6"/>
      <c r="E497" s="6"/>
      <c r="F497" s="44"/>
      <c r="G497" s="28"/>
      <c r="J497" s="66"/>
      <c r="K497" s="6"/>
      <c r="L497" s="28"/>
      <c r="M497" s="32"/>
      <c r="N497" s="33"/>
      <c r="O497" s="6"/>
      <c r="P497" s="28"/>
      <c r="Q497" s="97"/>
      <c r="R497" s="97"/>
      <c r="S497" s="97"/>
      <c r="T497" s="6"/>
      <c r="U497" s="75"/>
      <c r="V497" s="76"/>
      <c r="W497" s="6"/>
    </row>
    <row r="498" spans="2:23" x14ac:dyDescent="0.2">
      <c r="B498" s="93"/>
      <c r="C498" s="34" t="s">
        <v>173</v>
      </c>
      <c r="E498" s="6"/>
      <c r="F498" s="44"/>
      <c r="G498" s="28"/>
      <c r="J498" s="66"/>
      <c r="K498" s="6"/>
      <c r="L498" s="28"/>
      <c r="M498" s="32"/>
      <c r="N498" s="33"/>
      <c r="O498" s="6"/>
      <c r="P498" s="28"/>
      <c r="Q498" s="97"/>
      <c r="R498" s="97"/>
      <c r="S498" s="97"/>
      <c r="T498" s="6"/>
      <c r="U498" s="75"/>
      <c r="V498" s="76"/>
      <c r="W498" s="6"/>
    </row>
    <row r="499" spans="2:23" x14ac:dyDescent="0.2">
      <c r="B499" s="8">
        <v>341</v>
      </c>
      <c r="C499" s="35" t="s">
        <v>25</v>
      </c>
      <c r="D499" s="26">
        <v>7764311.9800000004</v>
      </c>
      <c r="E499" s="6"/>
      <c r="F499" s="37">
        <v>51135</v>
      </c>
      <c r="G499" s="26"/>
      <c r="H499" s="37" t="s">
        <v>164</v>
      </c>
      <c r="J499" s="38">
        <v>-1</v>
      </c>
      <c r="K499" s="6"/>
      <c r="L499" s="26">
        <v>269165</v>
      </c>
      <c r="M499" s="32"/>
      <c r="N499" s="39">
        <v>3.47</v>
      </c>
      <c r="O499" s="6"/>
      <c r="P499" s="26">
        <v>-9</v>
      </c>
      <c r="Q499" s="144">
        <v>0</v>
      </c>
      <c r="R499" s="144">
        <f t="shared" ref="R499:R503" si="35">+V499*P499</f>
        <v>0</v>
      </c>
      <c r="S499" s="144">
        <f t="shared" ref="S499:S504" si="36">SUM(Q499:R499)</f>
        <v>0</v>
      </c>
      <c r="T499" s="6"/>
      <c r="U499" s="75" t="s">
        <v>320</v>
      </c>
      <c r="V499" s="76">
        <v>0</v>
      </c>
      <c r="W499" s="6"/>
    </row>
    <row r="500" spans="2:23" x14ac:dyDescent="0.2">
      <c r="B500" s="8">
        <v>343</v>
      </c>
      <c r="C500" s="35" t="s">
        <v>147</v>
      </c>
      <c r="D500" s="26">
        <v>245611404.41999999</v>
      </c>
      <c r="E500" s="6"/>
      <c r="F500" s="37">
        <v>51135</v>
      </c>
      <c r="G500" s="26"/>
      <c r="H500" s="37" t="s">
        <v>165</v>
      </c>
      <c r="J500" s="38">
        <v>-1</v>
      </c>
      <c r="K500" s="6"/>
      <c r="L500" s="26">
        <v>8147368</v>
      </c>
      <c r="M500" s="32"/>
      <c r="N500" s="39">
        <v>3.32</v>
      </c>
      <c r="O500" s="6"/>
      <c r="P500" s="26">
        <v>-293</v>
      </c>
      <c r="Q500" s="144">
        <v>0</v>
      </c>
      <c r="R500" s="144">
        <f t="shared" si="35"/>
        <v>0</v>
      </c>
      <c r="S500" s="144">
        <f t="shared" si="36"/>
        <v>0</v>
      </c>
      <c r="T500" s="6"/>
      <c r="U500" s="75" t="s">
        <v>320</v>
      </c>
      <c r="V500" s="76">
        <v>0</v>
      </c>
      <c r="W500" s="6"/>
    </row>
    <row r="501" spans="2:23" x14ac:dyDescent="0.2">
      <c r="B501" s="8">
        <v>344</v>
      </c>
      <c r="C501" s="35" t="s">
        <v>149</v>
      </c>
      <c r="D501" s="26">
        <v>6941164.9800000004</v>
      </c>
      <c r="E501" s="6"/>
      <c r="F501" s="37">
        <v>51135</v>
      </c>
      <c r="G501" s="26"/>
      <c r="H501" s="37" t="s">
        <v>165</v>
      </c>
      <c r="J501" s="38">
        <v>-1</v>
      </c>
      <c r="K501" s="6"/>
      <c r="L501" s="26">
        <v>230125</v>
      </c>
      <c r="M501" s="32"/>
      <c r="N501" s="39">
        <v>3.32</v>
      </c>
      <c r="O501" s="6"/>
      <c r="P501" s="26">
        <v>-8</v>
      </c>
      <c r="Q501" s="144">
        <v>0</v>
      </c>
      <c r="R501" s="144">
        <f t="shared" si="35"/>
        <v>0</v>
      </c>
      <c r="S501" s="144">
        <f t="shared" si="36"/>
        <v>0</v>
      </c>
      <c r="T501" s="6"/>
      <c r="U501" s="75" t="s">
        <v>320</v>
      </c>
      <c r="V501" s="76">
        <v>0</v>
      </c>
      <c r="W501" s="6"/>
    </row>
    <row r="502" spans="2:23" x14ac:dyDescent="0.2">
      <c r="B502" s="8">
        <v>345</v>
      </c>
      <c r="C502" s="4" t="s">
        <v>31</v>
      </c>
      <c r="D502" s="26">
        <v>14735273.609999999</v>
      </c>
      <c r="E502" s="6"/>
      <c r="F502" s="37">
        <v>51135</v>
      </c>
      <c r="G502" s="26"/>
      <c r="H502" s="37" t="s">
        <v>151</v>
      </c>
      <c r="J502" s="38">
        <v>0</v>
      </c>
      <c r="K502" s="6"/>
      <c r="L502" s="26">
        <v>476632</v>
      </c>
      <c r="M502" s="32"/>
      <c r="N502" s="39">
        <v>3.23</v>
      </c>
      <c r="O502" s="6"/>
      <c r="P502" s="26">
        <v>-5247</v>
      </c>
      <c r="Q502" s="144">
        <v>0</v>
      </c>
      <c r="R502" s="144">
        <f t="shared" si="35"/>
        <v>0</v>
      </c>
      <c r="S502" s="144">
        <f t="shared" si="36"/>
        <v>0</v>
      </c>
      <c r="T502" s="6"/>
      <c r="U502" s="75" t="s">
        <v>320</v>
      </c>
      <c r="V502" s="76">
        <v>0</v>
      </c>
      <c r="W502" s="6"/>
    </row>
    <row r="503" spans="2:23" x14ac:dyDescent="0.2">
      <c r="B503" s="8">
        <v>346</v>
      </c>
      <c r="C503" s="35" t="s">
        <v>33</v>
      </c>
      <c r="D503" s="26">
        <v>113617.52</v>
      </c>
      <c r="E503" s="6"/>
      <c r="F503" s="37">
        <v>51135</v>
      </c>
      <c r="G503" s="26"/>
      <c r="H503" s="37" t="s">
        <v>151</v>
      </c>
      <c r="J503" s="38">
        <v>0</v>
      </c>
      <c r="K503" s="6"/>
      <c r="L503" s="26">
        <v>3672</v>
      </c>
      <c r="M503" s="32"/>
      <c r="N503" s="39">
        <v>3.23</v>
      </c>
      <c r="O503" s="6"/>
      <c r="P503" s="26">
        <v>0</v>
      </c>
      <c r="Q503" s="144">
        <v>0</v>
      </c>
      <c r="R503" s="144">
        <f t="shared" si="35"/>
        <v>0</v>
      </c>
      <c r="S503" s="144">
        <f t="shared" si="36"/>
        <v>0</v>
      </c>
      <c r="T503" s="6"/>
      <c r="U503" s="75" t="s">
        <v>320</v>
      </c>
      <c r="V503" s="76">
        <v>0</v>
      </c>
      <c r="W503" s="6"/>
    </row>
    <row r="504" spans="2:23" x14ac:dyDescent="0.2">
      <c r="B504" s="8"/>
      <c r="C504" s="70" t="s">
        <v>174</v>
      </c>
      <c r="D504" s="27">
        <f>SUM(D499:D503)</f>
        <v>275165772.50999993</v>
      </c>
      <c r="E504" s="40"/>
      <c r="F504" s="71"/>
      <c r="G504" s="26"/>
      <c r="J504" s="66"/>
      <c r="K504" s="40"/>
      <c r="L504" s="27">
        <f>SUM(L499:L503)</f>
        <v>9126962</v>
      </c>
      <c r="M504" s="32"/>
      <c r="N504" s="33">
        <v>3.32</v>
      </c>
      <c r="O504" s="6"/>
      <c r="P504" s="27">
        <f>SUM(P499:P503)</f>
        <v>-5557</v>
      </c>
      <c r="Q504" s="146">
        <v>0</v>
      </c>
      <c r="R504" s="146">
        <v>0</v>
      </c>
      <c r="S504" s="146">
        <f t="shared" si="36"/>
        <v>0</v>
      </c>
      <c r="T504" s="6"/>
      <c r="U504" s="75"/>
      <c r="V504" s="76"/>
      <c r="W504" s="6"/>
    </row>
    <row r="505" spans="2:23" x14ac:dyDescent="0.2">
      <c r="B505" s="8"/>
      <c r="C505" s="6"/>
      <c r="E505" s="6"/>
      <c r="F505" s="44"/>
      <c r="G505" s="28"/>
      <c r="J505" s="66"/>
      <c r="K505" s="6"/>
      <c r="L505" s="28"/>
      <c r="M505" s="32"/>
      <c r="N505" s="33"/>
      <c r="O505" s="6"/>
      <c r="P505" s="28"/>
      <c r="Q505" s="97"/>
      <c r="R505" s="97"/>
      <c r="S505" s="97"/>
      <c r="T505" s="6"/>
      <c r="U505" s="75"/>
      <c r="V505" s="76"/>
      <c r="W505" s="6"/>
    </row>
    <row r="506" spans="2:23" x14ac:dyDescent="0.2">
      <c r="B506" s="93"/>
      <c r="C506" s="34" t="s">
        <v>175</v>
      </c>
      <c r="E506" s="6"/>
      <c r="F506" s="44"/>
      <c r="G506" s="28"/>
      <c r="J506" s="66"/>
      <c r="K506" s="6"/>
      <c r="L506" s="28"/>
      <c r="M506" s="32"/>
      <c r="N506" s="33"/>
      <c r="O506" s="6"/>
      <c r="P506" s="28"/>
      <c r="Q506" s="97"/>
      <c r="R506" s="97"/>
      <c r="S506" s="97"/>
      <c r="T506" s="6"/>
      <c r="U506" s="75"/>
      <c r="V506" s="76"/>
      <c r="W506" s="6"/>
    </row>
    <row r="507" spans="2:23" x14ac:dyDescent="0.2">
      <c r="B507" s="8">
        <v>341</v>
      </c>
      <c r="C507" s="35" t="s">
        <v>25</v>
      </c>
      <c r="D507" s="26">
        <v>4902328.22</v>
      </c>
      <c r="E507" s="6"/>
      <c r="F507" s="37">
        <v>50040</v>
      </c>
      <c r="G507" s="26"/>
      <c r="H507" s="37" t="s">
        <v>164</v>
      </c>
      <c r="J507" s="38">
        <v>-1</v>
      </c>
      <c r="K507" s="6"/>
      <c r="L507" s="26">
        <v>166335</v>
      </c>
      <c r="M507" s="32"/>
      <c r="N507" s="39">
        <v>3.39</v>
      </c>
      <c r="O507" s="6"/>
      <c r="P507" s="26">
        <v>-14</v>
      </c>
      <c r="Q507" s="144">
        <v>0</v>
      </c>
      <c r="R507" s="144">
        <f t="shared" ref="R507:R511" si="37">+V507*P507</f>
        <v>-3.113550594191651</v>
      </c>
      <c r="S507" s="144">
        <f t="shared" ref="S507:S512" si="38">SUM(Q507:R507)</f>
        <v>-3.113550594191651</v>
      </c>
      <c r="T507" s="6"/>
      <c r="U507" s="75" t="s">
        <v>316</v>
      </c>
      <c r="V507" s="76">
        <v>0.22239647101368937</v>
      </c>
      <c r="W507" s="6"/>
    </row>
    <row r="508" spans="2:23" x14ac:dyDescent="0.2">
      <c r="B508" s="8">
        <v>343</v>
      </c>
      <c r="C508" s="35" t="s">
        <v>147</v>
      </c>
      <c r="D508" s="26">
        <v>155858588.50999999</v>
      </c>
      <c r="E508" s="6"/>
      <c r="F508" s="37">
        <v>50040</v>
      </c>
      <c r="G508" s="26"/>
      <c r="H508" s="37" t="s">
        <v>165</v>
      </c>
      <c r="J508" s="38">
        <v>-1</v>
      </c>
      <c r="K508" s="6"/>
      <c r="L508" s="26">
        <v>5067490</v>
      </c>
      <c r="M508" s="32"/>
      <c r="N508" s="39">
        <v>3.25</v>
      </c>
      <c r="O508" s="6"/>
      <c r="P508" s="26">
        <v>-454</v>
      </c>
      <c r="Q508" s="144">
        <v>0</v>
      </c>
      <c r="R508" s="144">
        <f t="shared" si="37"/>
        <v>-100.96799784021498</v>
      </c>
      <c r="S508" s="144">
        <f t="shared" si="38"/>
        <v>-100.96799784021498</v>
      </c>
      <c r="T508" s="6"/>
      <c r="U508" s="75" t="s">
        <v>316</v>
      </c>
      <c r="V508" s="76">
        <v>0.22239647101368937</v>
      </c>
      <c r="W508" s="6"/>
    </row>
    <row r="509" spans="2:23" x14ac:dyDescent="0.2">
      <c r="B509" s="8">
        <v>344</v>
      </c>
      <c r="C509" s="35" t="s">
        <v>149</v>
      </c>
      <c r="D509" s="26">
        <v>5435823.4800000004</v>
      </c>
      <c r="E509" s="6"/>
      <c r="F509" s="37">
        <v>50040</v>
      </c>
      <c r="G509" s="26"/>
      <c r="H509" s="37" t="s">
        <v>165</v>
      </c>
      <c r="J509" s="38">
        <v>-1</v>
      </c>
      <c r="K509" s="6"/>
      <c r="L509" s="26">
        <v>178222</v>
      </c>
      <c r="M509" s="32"/>
      <c r="N509" s="39">
        <v>3.28</v>
      </c>
      <c r="O509" s="6"/>
      <c r="P509" s="26">
        <v>-15</v>
      </c>
      <c r="Q509" s="144">
        <v>0</v>
      </c>
      <c r="R509" s="144">
        <f t="shared" si="37"/>
        <v>-3.3359470652053407</v>
      </c>
      <c r="S509" s="144">
        <f t="shared" si="38"/>
        <v>-3.3359470652053407</v>
      </c>
      <c r="T509" s="6"/>
      <c r="U509" s="75" t="s">
        <v>316</v>
      </c>
      <c r="V509" s="76">
        <v>0.22239647101368937</v>
      </c>
      <c r="W509" s="6"/>
    </row>
    <row r="510" spans="2:23" x14ac:dyDescent="0.2">
      <c r="B510" s="8">
        <v>345</v>
      </c>
      <c r="C510" s="4" t="s">
        <v>31</v>
      </c>
      <c r="D510" s="26">
        <v>9062847.5999999996</v>
      </c>
      <c r="E510" s="6"/>
      <c r="F510" s="37">
        <v>50040</v>
      </c>
      <c r="G510" s="26"/>
      <c r="H510" s="37" t="s">
        <v>151</v>
      </c>
      <c r="J510" s="38">
        <v>-1</v>
      </c>
      <c r="K510" s="6"/>
      <c r="L510" s="26">
        <v>292779</v>
      </c>
      <c r="M510" s="32"/>
      <c r="N510" s="39">
        <v>3.23</v>
      </c>
      <c r="O510" s="6"/>
      <c r="P510" s="26">
        <v>-26</v>
      </c>
      <c r="Q510" s="144">
        <v>0</v>
      </c>
      <c r="R510" s="144">
        <f t="shared" si="37"/>
        <v>-5.7823082463559237</v>
      </c>
      <c r="S510" s="144">
        <f t="shared" si="38"/>
        <v>-5.7823082463559237</v>
      </c>
      <c r="T510" s="6"/>
      <c r="U510" s="75" t="s">
        <v>316</v>
      </c>
      <c r="V510" s="76">
        <v>0.22239647101368937</v>
      </c>
      <c r="W510" s="6"/>
    </row>
    <row r="511" spans="2:23" x14ac:dyDescent="0.2">
      <c r="B511" s="8">
        <v>346</v>
      </c>
      <c r="C511" s="35" t="s">
        <v>33</v>
      </c>
      <c r="D511" s="26">
        <v>80941.25</v>
      </c>
      <c r="E511" s="6"/>
      <c r="F511" s="37">
        <v>50040</v>
      </c>
      <c r="G511" s="26"/>
      <c r="H511" s="37" t="s">
        <v>151</v>
      </c>
      <c r="J511" s="38">
        <v>0</v>
      </c>
      <c r="K511" s="6"/>
      <c r="L511" s="26">
        <v>2559</v>
      </c>
      <c r="M511" s="32"/>
      <c r="N511" s="39">
        <v>3.16</v>
      </c>
      <c r="O511" s="6"/>
      <c r="P511" s="26">
        <v>-29</v>
      </c>
      <c r="Q511" s="144">
        <v>0</v>
      </c>
      <c r="R511" s="144">
        <f t="shared" si="37"/>
        <v>-6.4494976593969913</v>
      </c>
      <c r="S511" s="144">
        <f t="shared" si="38"/>
        <v>-6.4494976593969913</v>
      </c>
      <c r="T511" s="6"/>
      <c r="U511" s="75" t="s">
        <v>316</v>
      </c>
      <c r="V511" s="76">
        <v>0.22239647101368937</v>
      </c>
      <c r="W511" s="6"/>
    </row>
    <row r="512" spans="2:23" x14ac:dyDescent="0.2">
      <c r="B512" s="8"/>
      <c r="C512" s="70" t="s">
        <v>176</v>
      </c>
      <c r="D512" s="27">
        <f>SUM(D507:D511)</f>
        <v>175340529.05999997</v>
      </c>
      <c r="E512" s="40"/>
      <c r="F512" s="71"/>
      <c r="G512" s="26"/>
      <c r="J512" s="66"/>
      <c r="K512" s="40"/>
      <c r="L512" s="27">
        <f>SUM(L507:L511)</f>
        <v>5707385</v>
      </c>
      <c r="M512" s="32"/>
      <c r="N512" s="33">
        <v>3.26</v>
      </c>
      <c r="O512" s="6"/>
      <c r="P512" s="27">
        <f>SUM(P507:P511)</f>
        <v>-538</v>
      </c>
      <c r="Q512" s="146">
        <v>0</v>
      </c>
      <c r="R512" s="146">
        <v>-119.64930140536489</v>
      </c>
      <c r="S512" s="146">
        <f t="shared" si="38"/>
        <v>-119.64930140536489</v>
      </c>
      <c r="T512" s="6"/>
      <c r="U512" s="75"/>
      <c r="V512" s="76"/>
      <c r="W512" s="6"/>
    </row>
    <row r="513" spans="2:23" x14ac:dyDescent="0.2">
      <c r="B513" s="8"/>
      <c r="C513" s="6"/>
      <c r="E513" s="6"/>
      <c r="F513" s="44"/>
      <c r="G513" s="28"/>
      <c r="J513" s="66"/>
      <c r="K513" s="6"/>
      <c r="L513" s="28"/>
      <c r="M513" s="32"/>
      <c r="N513" s="33"/>
      <c r="O513" s="6"/>
      <c r="P513" s="28"/>
      <c r="Q513" s="97"/>
      <c r="R513" s="97"/>
      <c r="S513" s="97"/>
      <c r="T513" s="6"/>
      <c r="U513" s="75"/>
      <c r="V513" s="76"/>
      <c r="W513" s="6"/>
    </row>
    <row r="514" spans="2:23" x14ac:dyDescent="0.2">
      <c r="B514" s="93"/>
      <c r="C514" s="34" t="s">
        <v>177</v>
      </c>
      <c r="E514" s="6"/>
      <c r="F514" s="44"/>
      <c r="G514" s="28"/>
      <c r="J514" s="66"/>
      <c r="K514" s="6"/>
      <c r="L514" s="28"/>
      <c r="M514" s="32"/>
      <c r="N514" s="33"/>
      <c r="O514" s="6"/>
      <c r="P514" s="28"/>
      <c r="Q514" s="97"/>
      <c r="R514" s="97"/>
      <c r="S514" s="97"/>
      <c r="T514" s="6"/>
      <c r="U514" s="75"/>
      <c r="V514" s="76"/>
      <c r="W514" s="6"/>
    </row>
    <row r="515" spans="2:23" x14ac:dyDescent="0.2">
      <c r="B515" s="8">
        <v>341</v>
      </c>
      <c r="C515" s="35" t="s">
        <v>25</v>
      </c>
      <c r="D515" s="26">
        <v>10120995.15</v>
      </c>
      <c r="E515" s="6"/>
      <c r="F515" s="37">
        <v>50405</v>
      </c>
      <c r="G515" s="26"/>
      <c r="H515" s="37" t="s">
        <v>164</v>
      </c>
      <c r="J515" s="38">
        <v>-1</v>
      </c>
      <c r="K515" s="6"/>
      <c r="L515" s="26">
        <v>350860</v>
      </c>
      <c r="M515" s="32"/>
      <c r="N515" s="39">
        <v>3.47</v>
      </c>
      <c r="O515" s="6"/>
      <c r="P515" s="26">
        <v>-22</v>
      </c>
      <c r="Q515" s="144">
        <v>0</v>
      </c>
      <c r="R515" s="144">
        <f t="shared" ref="R515:R519" si="39">+V515*P515</f>
        <v>-4.892722362301166</v>
      </c>
      <c r="S515" s="144">
        <f>SUM(Q515:R515)</f>
        <v>-4.892722362301166</v>
      </c>
      <c r="T515" s="6"/>
      <c r="U515" s="75" t="s">
        <v>316</v>
      </c>
      <c r="V515" s="76">
        <v>0.22239647101368937</v>
      </c>
      <c r="W515" s="6"/>
    </row>
    <row r="516" spans="2:23" x14ac:dyDescent="0.2">
      <c r="B516" s="8">
        <v>343</v>
      </c>
      <c r="C516" s="35" t="s">
        <v>147</v>
      </c>
      <c r="D516" s="26">
        <v>326573289.26999998</v>
      </c>
      <c r="E516" s="6"/>
      <c r="F516" s="37">
        <v>50405</v>
      </c>
      <c r="G516" s="26"/>
      <c r="H516" s="37" t="s">
        <v>165</v>
      </c>
      <c r="J516" s="38">
        <v>-1</v>
      </c>
      <c r="K516" s="6"/>
      <c r="L516" s="26">
        <v>10827307</v>
      </c>
      <c r="M516" s="32"/>
      <c r="N516" s="39">
        <v>3.32</v>
      </c>
      <c r="O516" s="6"/>
      <c r="P516" s="26">
        <v>-705</v>
      </c>
      <c r="Q516" s="144">
        <v>0</v>
      </c>
      <c r="R516" s="144">
        <f t="shared" si="39"/>
        <v>-156.78951206465101</v>
      </c>
      <c r="S516" s="144">
        <f t="shared" ref="S516:S520" si="40">SUM(Q516:R516)</f>
        <v>-156.78951206465101</v>
      </c>
      <c r="T516" s="6"/>
      <c r="U516" s="75" t="s">
        <v>316</v>
      </c>
      <c r="V516" s="76">
        <v>0.22239647101368937</v>
      </c>
      <c r="W516" s="6"/>
    </row>
    <row r="517" spans="2:23" x14ac:dyDescent="0.2">
      <c r="B517" s="8">
        <v>344</v>
      </c>
      <c r="C517" s="35" t="s">
        <v>149</v>
      </c>
      <c r="D517" s="26">
        <v>9332548.0700000003</v>
      </c>
      <c r="E517" s="6"/>
      <c r="F517" s="37">
        <v>50405</v>
      </c>
      <c r="G517" s="26"/>
      <c r="H517" s="37" t="s">
        <v>165</v>
      </c>
      <c r="J517" s="38">
        <v>-1</v>
      </c>
      <c r="K517" s="6"/>
      <c r="L517" s="26">
        <v>309590</v>
      </c>
      <c r="M517" s="32"/>
      <c r="N517" s="39">
        <v>3.32</v>
      </c>
      <c r="O517" s="6"/>
      <c r="P517" s="26">
        <v>-22</v>
      </c>
      <c r="Q517" s="144">
        <v>0</v>
      </c>
      <c r="R517" s="144">
        <f t="shared" si="39"/>
        <v>-4.892722362301166</v>
      </c>
      <c r="S517" s="144">
        <f t="shared" si="40"/>
        <v>-4.892722362301166</v>
      </c>
      <c r="T517" s="6"/>
      <c r="U517" s="75" t="s">
        <v>316</v>
      </c>
      <c r="V517" s="76">
        <v>0.22239647101368937</v>
      </c>
      <c r="W517" s="6"/>
    </row>
    <row r="518" spans="2:23" x14ac:dyDescent="0.2">
      <c r="B518" s="8">
        <v>345</v>
      </c>
      <c r="C518" s="4" t="s">
        <v>31</v>
      </c>
      <c r="D518" s="26">
        <v>19689083.899999999</v>
      </c>
      <c r="E518" s="6"/>
      <c r="F518" s="37">
        <v>50405</v>
      </c>
      <c r="G518" s="26"/>
      <c r="H518" s="37" t="s">
        <v>151</v>
      </c>
      <c r="J518" s="38">
        <v>-1</v>
      </c>
      <c r="K518" s="6"/>
      <c r="L518" s="26">
        <v>644206</v>
      </c>
      <c r="M518" s="32"/>
      <c r="N518" s="39">
        <v>3.27</v>
      </c>
      <c r="O518" s="6"/>
      <c r="P518" s="26">
        <v>-42</v>
      </c>
      <c r="Q518" s="144">
        <v>0</v>
      </c>
      <c r="R518" s="144">
        <f t="shared" si="39"/>
        <v>-9.3406517825749535</v>
      </c>
      <c r="S518" s="144">
        <f t="shared" si="40"/>
        <v>-9.3406517825749535</v>
      </c>
      <c r="T518" s="6"/>
      <c r="U518" s="75" t="s">
        <v>316</v>
      </c>
      <c r="V518" s="76">
        <v>0.22239647101368937</v>
      </c>
      <c r="W518" s="6"/>
    </row>
    <row r="519" spans="2:23" x14ac:dyDescent="0.2">
      <c r="B519" s="8">
        <v>346</v>
      </c>
      <c r="C519" s="35" t="s">
        <v>33</v>
      </c>
      <c r="D519" s="26">
        <v>336792.74</v>
      </c>
      <c r="E519" s="6"/>
      <c r="F519" s="37">
        <v>50405</v>
      </c>
      <c r="G519" s="26"/>
      <c r="H519" s="37" t="s">
        <v>151</v>
      </c>
      <c r="J519" s="38">
        <v>0</v>
      </c>
      <c r="K519" s="6"/>
      <c r="L519" s="26">
        <v>10949</v>
      </c>
      <c r="M519" s="32"/>
      <c r="N519" s="39">
        <v>3.25</v>
      </c>
      <c r="O519" s="6"/>
      <c r="P519" s="26">
        <v>-122</v>
      </c>
      <c r="Q519" s="144">
        <v>0</v>
      </c>
      <c r="R519" s="144">
        <f t="shared" si="39"/>
        <v>-27.132369463670102</v>
      </c>
      <c r="S519" s="144">
        <f t="shared" si="40"/>
        <v>-27.132369463670102</v>
      </c>
      <c r="T519" s="6"/>
      <c r="U519" s="75" t="s">
        <v>316</v>
      </c>
      <c r="V519" s="76">
        <v>0.22239647101368937</v>
      </c>
      <c r="W519" s="6"/>
    </row>
    <row r="520" spans="2:23" x14ac:dyDescent="0.2">
      <c r="B520" s="8"/>
      <c r="C520" s="70" t="s">
        <v>178</v>
      </c>
      <c r="D520" s="27">
        <f>SUM(D515:D519)</f>
        <v>366052709.12999994</v>
      </c>
      <c r="E520" s="40"/>
      <c r="F520" s="71"/>
      <c r="G520" s="26"/>
      <c r="J520" s="66"/>
      <c r="K520" s="40"/>
      <c r="L520" s="27">
        <f>SUM(L515:L519)</f>
        <v>12142912</v>
      </c>
      <c r="M520" s="32"/>
      <c r="N520" s="33">
        <v>3.32</v>
      </c>
      <c r="O520" s="6"/>
      <c r="P520" s="27">
        <f>SUM(P515:P519)</f>
        <v>-913</v>
      </c>
      <c r="Q520" s="146">
        <v>0</v>
      </c>
      <c r="R520" s="146">
        <v>-203.04797803549837</v>
      </c>
      <c r="S520" s="146">
        <f t="shared" si="40"/>
        <v>-203.04797803549837</v>
      </c>
      <c r="T520" s="6"/>
      <c r="U520" s="75"/>
      <c r="V520" s="76"/>
      <c r="W520" s="6"/>
    </row>
    <row r="521" spans="2:23" x14ac:dyDescent="0.2">
      <c r="B521" s="8"/>
      <c r="C521" s="6"/>
      <c r="E521" s="6"/>
      <c r="F521" s="44"/>
      <c r="G521" s="28"/>
      <c r="J521" s="66"/>
      <c r="K521" s="6"/>
      <c r="L521" s="28"/>
      <c r="M521" s="32"/>
      <c r="N521" s="33"/>
      <c r="O521" s="6"/>
      <c r="P521" s="28"/>
      <c r="Q521" s="97"/>
      <c r="R521" s="97"/>
      <c r="S521" s="97"/>
      <c r="T521" s="6"/>
      <c r="U521" s="75"/>
      <c r="V521" s="76"/>
      <c r="W521" s="6"/>
    </row>
    <row r="522" spans="2:23" x14ac:dyDescent="0.2">
      <c r="B522" s="8"/>
      <c r="C522" s="34" t="s">
        <v>179</v>
      </c>
      <c r="E522" s="6"/>
      <c r="F522" s="44"/>
      <c r="G522" s="28"/>
      <c r="J522" s="66"/>
      <c r="K522" s="6"/>
      <c r="L522" s="28"/>
      <c r="M522" s="32"/>
      <c r="N522" s="33"/>
      <c r="O522" s="6"/>
      <c r="P522" s="28"/>
      <c r="Q522" s="97"/>
      <c r="R522" s="97"/>
      <c r="S522" s="97"/>
      <c r="T522" s="6"/>
      <c r="U522" s="75"/>
      <c r="V522" s="76"/>
      <c r="W522" s="6"/>
    </row>
    <row r="523" spans="2:23" x14ac:dyDescent="0.2">
      <c r="B523" s="8">
        <v>341</v>
      </c>
      <c r="C523" s="35" t="s">
        <v>25</v>
      </c>
      <c r="D523" s="26">
        <v>5928425.8200000003</v>
      </c>
      <c r="E523" s="6"/>
      <c r="F523" s="37">
        <v>50770</v>
      </c>
      <c r="G523" s="26"/>
      <c r="H523" s="37" t="s">
        <v>164</v>
      </c>
      <c r="J523" s="38">
        <v>-1</v>
      </c>
      <c r="K523" s="6"/>
      <c r="L523" s="26">
        <v>204817</v>
      </c>
      <c r="M523" s="32"/>
      <c r="N523" s="39">
        <v>3.45</v>
      </c>
      <c r="O523" s="6"/>
      <c r="P523" s="26">
        <v>-11</v>
      </c>
      <c r="Q523" s="144">
        <v>0</v>
      </c>
      <c r="R523" s="144">
        <f t="shared" ref="R523:R527" si="41">+V523*P523</f>
        <v>0</v>
      </c>
      <c r="S523" s="144">
        <f t="shared" ref="S523:S528" si="42">SUM(Q523:R523)</f>
        <v>0</v>
      </c>
      <c r="T523" s="6"/>
      <c r="U523" s="75" t="s">
        <v>320</v>
      </c>
      <c r="V523" s="76">
        <v>0</v>
      </c>
      <c r="W523" s="6"/>
    </row>
    <row r="524" spans="2:23" x14ac:dyDescent="0.2">
      <c r="B524" s="8">
        <v>343</v>
      </c>
      <c r="C524" s="35" t="s">
        <v>147</v>
      </c>
      <c r="D524" s="26">
        <v>214950936.36000001</v>
      </c>
      <c r="E524" s="6"/>
      <c r="F524" s="37">
        <v>50770</v>
      </c>
      <c r="G524" s="26"/>
      <c r="H524" s="37" t="s">
        <v>165</v>
      </c>
      <c r="J524" s="38">
        <v>-1</v>
      </c>
      <c r="K524" s="6"/>
      <c r="L524" s="26">
        <v>7079962</v>
      </c>
      <c r="M524" s="32"/>
      <c r="N524" s="39">
        <v>3.29</v>
      </c>
      <c r="O524" s="6"/>
      <c r="P524" s="26">
        <v>-370</v>
      </c>
      <c r="Q524" s="144">
        <v>0</v>
      </c>
      <c r="R524" s="144">
        <f t="shared" si="41"/>
        <v>0</v>
      </c>
      <c r="S524" s="144">
        <f t="shared" si="42"/>
        <v>0</v>
      </c>
      <c r="T524" s="6"/>
      <c r="U524" s="75" t="s">
        <v>320</v>
      </c>
      <c r="V524" s="76">
        <v>0</v>
      </c>
      <c r="W524" s="6"/>
    </row>
    <row r="525" spans="2:23" x14ac:dyDescent="0.2">
      <c r="B525" s="8">
        <v>344</v>
      </c>
      <c r="C525" s="35" t="s">
        <v>149</v>
      </c>
      <c r="D525" s="26">
        <v>6581332</v>
      </c>
      <c r="E525" s="6"/>
      <c r="F525" s="37">
        <v>50770</v>
      </c>
      <c r="G525" s="26"/>
      <c r="H525" s="37" t="s">
        <v>165</v>
      </c>
      <c r="J525" s="38">
        <v>-1</v>
      </c>
      <c r="K525" s="6"/>
      <c r="L525" s="26">
        <v>216524</v>
      </c>
      <c r="M525" s="32"/>
      <c r="N525" s="39">
        <v>3.29</v>
      </c>
      <c r="O525" s="6"/>
      <c r="P525" s="26">
        <v>-12</v>
      </c>
      <c r="Q525" s="144">
        <v>0</v>
      </c>
      <c r="R525" s="144">
        <f t="shared" si="41"/>
        <v>0</v>
      </c>
      <c r="S525" s="144">
        <f t="shared" si="42"/>
        <v>0</v>
      </c>
      <c r="T525" s="6"/>
      <c r="U525" s="75" t="s">
        <v>320</v>
      </c>
      <c r="V525" s="76">
        <v>0</v>
      </c>
      <c r="W525" s="6"/>
    </row>
    <row r="526" spans="2:23" x14ac:dyDescent="0.2">
      <c r="B526" s="8">
        <v>345</v>
      </c>
      <c r="C526" s="4" t="s">
        <v>31</v>
      </c>
      <c r="D526" s="26">
        <v>13203182.65</v>
      </c>
      <c r="E526" s="6"/>
      <c r="F526" s="37">
        <v>50770</v>
      </c>
      <c r="G526" s="26"/>
      <c r="H526" s="37" t="s">
        <v>151</v>
      </c>
      <c r="J526" s="38">
        <v>0</v>
      </c>
      <c r="K526" s="6"/>
      <c r="L526" s="26">
        <v>424873</v>
      </c>
      <c r="M526" s="32"/>
      <c r="N526" s="39">
        <v>3.22</v>
      </c>
      <c r="O526" s="6"/>
      <c r="P526" s="26">
        <v>-4703</v>
      </c>
      <c r="Q526" s="144">
        <v>0</v>
      </c>
      <c r="R526" s="144">
        <f t="shared" si="41"/>
        <v>0</v>
      </c>
      <c r="S526" s="144">
        <f t="shared" si="42"/>
        <v>0</v>
      </c>
      <c r="T526" s="6"/>
      <c r="U526" s="75" t="s">
        <v>320</v>
      </c>
      <c r="V526" s="76">
        <v>0</v>
      </c>
      <c r="W526" s="6"/>
    </row>
    <row r="527" spans="2:23" x14ac:dyDescent="0.2">
      <c r="B527" s="8">
        <v>346</v>
      </c>
      <c r="C527" s="35" t="s">
        <v>33</v>
      </c>
      <c r="D527" s="26">
        <v>515308.56</v>
      </c>
      <c r="E527" s="6"/>
      <c r="F527" s="37">
        <v>50770</v>
      </c>
      <c r="G527" s="26"/>
      <c r="H527" s="37" t="s">
        <v>151</v>
      </c>
      <c r="J527" s="38">
        <v>0</v>
      </c>
      <c r="K527" s="6"/>
      <c r="L527" s="26">
        <v>16636</v>
      </c>
      <c r="M527" s="32"/>
      <c r="N527" s="39">
        <v>3.23</v>
      </c>
      <c r="O527" s="6"/>
      <c r="P527" s="26">
        <v>0</v>
      </c>
      <c r="Q527" s="144">
        <v>0</v>
      </c>
      <c r="R527" s="144">
        <f t="shared" si="41"/>
        <v>0</v>
      </c>
      <c r="S527" s="144">
        <f t="shared" si="42"/>
        <v>0</v>
      </c>
      <c r="T527" s="6"/>
      <c r="U527" s="75" t="s">
        <v>320</v>
      </c>
      <c r="V527" s="76">
        <v>0</v>
      </c>
      <c r="W527" s="6"/>
    </row>
    <row r="528" spans="2:23" x14ac:dyDescent="0.2">
      <c r="B528" s="8"/>
      <c r="C528" s="70" t="s">
        <v>180</v>
      </c>
      <c r="D528" s="27">
        <f>SUM(D523:D527)</f>
        <v>241179185.39000002</v>
      </c>
      <c r="E528" s="40"/>
      <c r="F528" s="87"/>
      <c r="G528" s="88"/>
      <c r="J528" s="66"/>
      <c r="K528" s="40"/>
      <c r="L528" s="27">
        <f>SUM(L523:L527)</f>
        <v>7942812</v>
      </c>
      <c r="M528" s="32"/>
      <c r="N528" s="33">
        <v>3.29</v>
      </c>
      <c r="O528" s="6"/>
      <c r="P528" s="27">
        <f>SUM(P523:P527)</f>
        <v>-5096</v>
      </c>
      <c r="Q528" s="146">
        <v>0</v>
      </c>
      <c r="R528" s="146">
        <v>0</v>
      </c>
      <c r="S528" s="146">
        <f t="shared" si="42"/>
        <v>0</v>
      </c>
      <c r="T528" s="6"/>
      <c r="U528" s="6"/>
      <c r="V528" s="6"/>
      <c r="W528" s="6"/>
    </row>
    <row r="529" spans="2:23" x14ac:dyDescent="0.2">
      <c r="B529" s="8"/>
      <c r="C529" s="6"/>
      <c r="E529" s="6"/>
      <c r="F529" s="44"/>
      <c r="G529" s="28"/>
      <c r="J529" s="66"/>
      <c r="K529" s="6"/>
      <c r="L529" s="28"/>
      <c r="M529" s="32"/>
      <c r="N529" s="33"/>
      <c r="O529" s="6"/>
      <c r="P529" s="28"/>
      <c r="Q529" s="97"/>
      <c r="R529" s="97"/>
      <c r="S529" s="97"/>
      <c r="T529" s="6"/>
      <c r="U529" s="6"/>
      <c r="V529" s="6"/>
      <c r="W529" s="6"/>
    </row>
    <row r="530" spans="2:23" x14ac:dyDescent="0.2">
      <c r="B530" s="8"/>
      <c r="C530" s="34" t="s">
        <v>181</v>
      </c>
      <c r="E530" s="6"/>
      <c r="F530" s="44"/>
      <c r="G530" s="28"/>
      <c r="J530" s="66"/>
      <c r="K530" s="6"/>
      <c r="L530" s="28"/>
      <c r="M530" s="32"/>
      <c r="N530" s="33"/>
      <c r="O530" s="6"/>
      <c r="P530" s="28"/>
      <c r="Q530" s="97"/>
      <c r="R530" s="97"/>
      <c r="S530" s="97"/>
      <c r="T530" s="6"/>
      <c r="U530" s="6"/>
      <c r="V530" s="6"/>
      <c r="W530" s="6"/>
    </row>
    <row r="531" spans="2:23" x14ac:dyDescent="0.2">
      <c r="B531" s="8">
        <v>344</v>
      </c>
      <c r="C531" s="35" t="s">
        <v>182</v>
      </c>
      <c r="D531" s="26">
        <v>5545.93</v>
      </c>
      <c r="E531" s="6"/>
      <c r="F531" s="37">
        <v>46752</v>
      </c>
      <c r="G531" s="26"/>
      <c r="H531" s="37" t="s">
        <v>24</v>
      </c>
      <c r="J531" s="38">
        <v>0</v>
      </c>
      <c r="K531" s="6"/>
      <c r="L531" s="26">
        <v>228</v>
      </c>
      <c r="M531" s="32"/>
      <c r="N531" s="39">
        <v>4.1100000000000003</v>
      </c>
      <c r="O531" s="6"/>
      <c r="P531" s="26">
        <v>0</v>
      </c>
      <c r="Q531" s="97"/>
      <c r="R531" s="97"/>
      <c r="S531" s="97"/>
      <c r="T531" s="6"/>
      <c r="U531" s="6"/>
      <c r="V531" s="6"/>
      <c r="W531" s="6"/>
    </row>
    <row r="532" spans="2:23" x14ac:dyDescent="0.2">
      <c r="B532" s="8">
        <v>344</v>
      </c>
      <c r="C532" s="35" t="s">
        <v>183</v>
      </c>
      <c r="D532" s="26">
        <v>36389.01</v>
      </c>
      <c r="E532" s="6"/>
      <c r="F532" s="37">
        <v>42004</v>
      </c>
      <c r="G532" s="26"/>
      <c r="H532" s="37" t="s">
        <v>24</v>
      </c>
      <c r="J532" s="38">
        <v>0</v>
      </c>
      <c r="K532" s="6"/>
      <c r="L532" s="26">
        <v>0</v>
      </c>
      <c r="M532" s="32"/>
      <c r="N532" s="39">
        <v>0</v>
      </c>
      <c r="O532" s="6"/>
      <c r="P532" s="26">
        <v>0</v>
      </c>
      <c r="Q532" s="97"/>
      <c r="R532" s="97"/>
      <c r="S532" s="97"/>
      <c r="T532" s="6"/>
      <c r="U532" s="6"/>
      <c r="V532" s="6"/>
      <c r="W532" s="6"/>
    </row>
    <row r="533" spans="2:23" x14ac:dyDescent="0.2">
      <c r="B533" s="8">
        <v>344</v>
      </c>
      <c r="C533" s="35" t="s">
        <v>184</v>
      </c>
      <c r="D533" s="26">
        <v>55086.78</v>
      </c>
      <c r="E533" s="6"/>
      <c r="F533" s="37">
        <v>42004</v>
      </c>
      <c r="G533" s="26"/>
      <c r="H533" s="37" t="s">
        <v>24</v>
      </c>
      <c r="J533" s="38">
        <v>0</v>
      </c>
      <c r="K533" s="6"/>
      <c r="L533" s="26">
        <v>0</v>
      </c>
      <c r="M533" s="32"/>
      <c r="N533" s="39">
        <v>0</v>
      </c>
      <c r="O533" s="6"/>
      <c r="P533" s="26">
        <v>0</v>
      </c>
      <c r="Q533" s="97"/>
      <c r="R533" s="97"/>
      <c r="S533" s="97"/>
      <c r="T533" s="6"/>
      <c r="U533" s="6"/>
      <c r="V533" s="6"/>
      <c r="W533" s="6"/>
    </row>
    <row r="534" spans="2:23" x14ac:dyDescent="0.2">
      <c r="B534" s="8">
        <v>344</v>
      </c>
      <c r="C534" s="35" t="s">
        <v>185</v>
      </c>
      <c r="D534" s="26">
        <v>55680.49</v>
      </c>
      <c r="E534" s="6"/>
      <c r="F534" s="37">
        <v>42369</v>
      </c>
      <c r="G534" s="26"/>
      <c r="H534" s="37" t="s">
        <v>146</v>
      </c>
      <c r="J534" s="38">
        <v>0</v>
      </c>
      <c r="K534" s="6"/>
      <c r="L534" s="26">
        <v>0</v>
      </c>
      <c r="M534" s="32"/>
      <c r="N534" s="39">
        <v>0</v>
      </c>
      <c r="O534" s="6"/>
      <c r="P534" s="26">
        <v>0</v>
      </c>
      <c r="Q534" s="97"/>
      <c r="R534" s="97"/>
      <c r="S534" s="97"/>
      <c r="T534" s="6"/>
      <c r="U534" s="6"/>
      <c r="V534" s="6"/>
      <c r="W534" s="6"/>
    </row>
    <row r="535" spans="2:23" x14ac:dyDescent="0.2">
      <c r="B535" s="8"/>
      <c r="C535" s="70" t="s">
        <v>186</v>
      </c>
      <c r="D535" s="27">
        <f>SUM(D531:D534)</f>
        <v>152702.21</v>
      </c>
      <c r="E535" s="40"/>
      <c r="F535" s="71"/>
      <c r="G535" s="26"/>
      <c r="J535" s="66"/>
      <c r="K535" s="40"/>
      <c r="L535" s="27">
        <f>SUM(L531:L534)</f>
        <v>228</v>
      </c>
      <c r="M535" s="32"/>
      <c r="N535" s="33">
        <v>0.15</v>
      </c>
      <c r="O535" s="6"/>
      <c r="P535" s="27">
        <f>SUM(P531:P534)</f>
        <v>0</v>
      </c>
      <c r="Q535" s="97"/>
      <c r="R535" s="97"/>
      <c r="S535" s="97"/>
      <c r="T535" s="6"/>
      <c r="U535" s="6"/>
      <c r="V535" s="6"/>
      <c r="W535" s="6"/>
    </row>
    <row r="536" spans="2:23" x14ac:dyDescent="0.2">
      <c r="B536" s="8"/>
      <c r="C536" s="6"/>
      <c r="D536" s="26"/>
      <c r="E536" s="40"/>
      <c r="F536" s="71"/>
      <c r="G536" s="26"/>
      <c r="J536" s="66"/>
      <c r="K536" s="40"/>
      <c r="L536" s="26"/>
      <c r="M536" s="32"/>
      <c r="N536" s="33"/>
      <c r="O536" s="6"/>
      <c r="P536" s="26"/>
      <c r="Q536" s="97"/>
      <c r="R536" s="97"/>
      <c r="S536" s="97"/>
      <c r="T536" s="6"/>
      <c r="U536" s="6"/>
      <c r="V536" s="6"/>
      <c r="W536" s="6"/>
    </row>
    <row r="537" spans="2:23" x14ac:dyDescent="0.2">
      <c r="B537" s="8"/>
      <c r="C537" s="34" t="s">
        <v>187</v>
      </c>
      <c r="D537" s="26"/>
      <c r="E537" s="40"/>
      <c r="F537" s="71"/>
      <c r="G537" s="26"/>
      <c r="J537" s="66"/>
      <c r="K537" s="40"/>
      <c r="L537" s="26"/>
      <c r="M537" s="32"/>
      <c r="N537" s="33"/>
      <c r="O537" s="6"/>
      <c r="P537" s="26"/>
      <c r="Q537" s="97"/>
      <c r="R537" s="97"/>
      <c r="S537" s="97"/>
      <c r="T537" s="6"/>
      <c r="U537" s="6"/>
      <c r="V537" s="6"/>
      <c r="W537" s="6"/>
    </row>
    <row r="538" spans="2:23" x14ac:dyDescent="0.2">
      <c r="B538" s="8">
        <v>344</v>
      </c>
      <c r="C538" s="35" t="s">
        <v>188</v>
      </c>
      <c r="D538" s="26">
        <v>834509.93</v>
      </c>
      <c r="E538" s="6"/>
      <c r="F538" s="37" t="s">
        <v>189</v>
      </c>
      <c r="G538" s="26"/>
      <c r="H538" s="37" t="s">
        <v>146</v>
      </c>
      <c r="J538" s="38">
        <v>-5</v>
      </c>
      <c r="K538" s="6"/>
      <c r="L538" s="26">
        <v>13363</v>
      </c>
      <c r="M538" s="32"/>
      <c r="N538" s="39">
        <v>1.6</v>
      </c>
      <c r="O538" s="6"/>
      <c r="P538" s="26">
        <v>0</v>
      </c>
      <c r="Q538" s="97"/>
      <c r="R538" s="97"/>
      <c r="S538" s="97"/>
      <c r="T538" s="6"/>
      <c r="U538" s="6"/>
      <c r="V538" s="6"/>
      <c r="W538" s="6"/>
    </row>
    <row r="539" spans="2:23" x14ac:dyDescent="0.2">
      <c r="B539" s="8">
        <v>344</v>
      </c>
      <c r="C539" s="35" t="s">
        <v>190</v>
      </c>
      <c r="D539" s="31">
        <v>845205.14</v>
      </c>
      <c r="E539" s="6"/>
      <c r="F539" s="37" t="s">
        <v>189</v>
      </c>
      <c r="G539" s="26"/>
      <c r="H539" s="37" t="s">
        <v>146</v>
      </c>
      <c r="J539" s="38">
        <v>-5</v>
      </c>
      <c r="K539" s="6"/>
      <c r="L539" s="31">
        <v>15200</v>
      </c>
      <c r="M539" s="32"/>
      <c r="N539" s="39">
        <v>1.8</v>
      </c>
      <c r="O539" s="6"/>
      <c r="P539" s="31">
        <v>0</v>
      </c>
      <c r="Q539" s="97"/>
      <c r="R539" s="97"/>
      <c r="S539" s="97"/>
      <c r="T539" s="6"/>
      <c r="U539" s="6"/>
      <c r="V539" s="6"/>
      <c r="W539" s="6"/>
    </row>
    <row r="540" spans="2:23" x14ac:dyDescent="0.2">
      <c r="B540" s="8"/>
      <c r="C540" s="70" t="s">
        <v>191</v>
      </c>
      <c r="D540" s="29">
        <f>SUM(D538:D539)</f>
        <v>1679715.07</v>
      </c>
      <c r="E540" s="6"/>
      <c r="F540" s="37"/>
      <c r="G540" s="26"/>
      <c r="J540" s="38"/>
      <c r="K540" s="6"/>
      <c r="L540" s="29">
        <f>SUM(L538:L539)</f>
        <v>28563</v>
      </c>
      <c r="M540" s="32"/>
      <c r="N540" s="33">
        <v>1.7</v>
      </c>
      <c r="O540" s="6"/>
      <c r="P540" s="29">
        <f>SUM(P538:P539)</f>
        <v>0</v>
      </c>
      <c r="Q540" s="97"/>
      <c r="R540" s="97"/>
      <c r="S540" s="97"/>
      <c r="T540" s="6"/>
      <c r="U540" s="6"/>
      <c r="V540" s="6"/>
      <c r="W540" s="6"/>
    </row>
    <row r="541" spans="2:23" x14ac:dyDescent="0.2">
      <c r="B541" s="8"/>
      <c r="C541" s="6"/>
      <c r="D541" s="26"/>
      <c r="E541" s="40"/>
      <c r="F541" s="37"/>
      <c r="G541" s="26"/>
      <c r="J541" s="38"/>
      <c r="K541" s="40"/>
      <c r="L541" s="26"/>
      <c r="M541" s="32"/>
      <c r="N541" s="33"/>
      <c r="O541" s="6"/>
      <c r="P541" s="26"/>
      <c r="Q541" s="97"/>
      <c r="R541" s="97"/>
      <c r="S541" s="97"/>
      <c r="T541" s="6"/>
      <c r="U541" s="6"/>
      <c r="V541" s="6"/>
      <c r="W541" s="6"/>
    </row>
    <row r="542" spans="2:23" x14ac:dyDescent="0.2">
      <c r="B542" s="9"/>
      <c r="C542" s="69" t="s">
        <v>192</v>
      </c>
      <c r="D542" s="30">
        <f>+D540+D535+D528+D520+D512+D504+D496+D488+D480+D473+D465+D458+D450+D441+D432+D423</f>
        <v>3313643449.5599995</v>
      </c>
      <c r="E542" s="80"/>
      <c r="F542" s="30"/>
      <c r="G542" s="26"/>
      <c r="J542" s="66"/>
      <c r="K542" s="80"/>
      <c r="L542" s="30">
        <f>+L540+L535+L528+L520+L512+L504+L496+L488+L480+L473+L465+L458+L450+L441+L432+L423</f>
        <v>106320281</v>
      </c>
      <c r="M542" s="32"/>
      <c r="N542" s="33">
        <v>3.21</v>
      </c>
      <c r="O542" s="6"/>
      <c r="P542" s="30">
        <f>+P540+P535+P528+P520+P512+P504+P496+P488+P480+P473+P465+P458+P450+P441+P432+P423</f>
        <v>-352499</v>
      </c>
      <c r="Q542" s="30">
        <f t="shared" ref="Q542:S542" si="43">+Q540+Q535+Q528+Q520+Q512+Q504+Q496+Q488+Q480+Q473+Q465+Q458+Q450+Q441+Q432+Q423</f>
        <v>-188997.19139332452</v>
      </c>
      <c r="R542" s="30">
        <f t="shared" si="43"/>
        <v>-31233.805182104563</v>
      </c>
      <c r="S542" s="30">
        <f t="shared" si="43"/>
        <v>-220230.99657542908</v>
      </c>
      <c r="T542" s="6"/>
      <c r="U542" s="6"/>
      <c r="V542" s="6"/>
      <c r="W542" s="6"/>
    </row>
    <row r="543" spans="2:23" x14ac:dyDescent="0.2">
      <c r="B543" s="8"/>
      <c r="F543" s="117"/>
      <c r="L543" s="28"/>
      <c r="N543" s="33"/>
      <c r="O543" s="6"/>
      <c r="P543" s="28"/>
      <c r="Q543" s="28"/>
      <c r="R543" s="28"/>
      <c r="S543" s="28"/>
      <c r="T543" s="6"/>
      <c r="U543" s="6"/>
      <c r="V543" s="6"/>
      <c r="W543" s="6"/>
    </row>
    <row r="544" spans="2:23" x14ac:dyDescent="0.2">
      <c r="B544" s="8">
        <v>340.3</v>
      </c>
      <c r="C544" s="35" t="s">
        <v>193</v>
      </c>
      <c r="D544" s="26">
        <v>14529040</v>
      </c>
      <c r="E544" s="6"/>
      <c r="F544" s="37"/>
      <c r="G544" s="26"/>
      <c r="J544" s="38"/>
      <c r="K544" s="6"/>
      <c r="L544" s="44"/>
      <c r="M544" s="6"/>
      <c r="N544" s="6"/>
      <c r="O544" s="6"/>
      <c r="P544" s="26">
        <v>0</v>
      </c>
      <c r="Q544" s="26"/>
      <c r="R544" s="26"/>
      <c r="S544" s="26"/>
      <c r="T544" s="6"/>
      <c r="U544" s="6"/>
      <c r="V544" s="6"/>
      <c r="W544" s="6"/>
    </row>
    <row r="545" spans="2:23" x14ac:dyDescent="0.2">
      <c r="B545" s="8">
        <v>340.3</v>
      </c>
      <c r="C545" s="35" t="s">
        <v>194</v>
      </c>
      <c r="D545" s="31">
        <v>2891146.49</v>
      </c>
      <c r="E545" s="6"/>
      <c r="F545" s="37"/>
      <c r="G545" s="26"/>
      <c r="J545" s="38"/>
      <c r="K545" s="6"/>
      <c r="L545" s="44"/>
      <c r="M545" s="6"/>
      <c r="N545" s="6"/>
      <c r="O545" s="6"/>
      <c r="P545" s="31">
        <v>0</v>
      </c>
      <c r="Q545" s="26"/>
      <c r="R545" s="26"/>
      <c r="S545" s="26"/>
      <c r="T545" s="6"/>
      <c r="U545" s="6"/>
      <c r="V545" s="6"/>
      <c r="W545" s="6"/>
    </row>
    <row r="546" spans="2:23" x14ac:dyDescent="0.2">
      <c r="B546" s="8"/>
      <c r="C546" s="35"/>
      <c r="D546" s="26"/>
      <c r="E546" s="40"/>
      <c r="F546" s="37"/>
      <c r="G546" s="26"/>
      <c r="H546" s="37"/>
      <c r="J546" s="38"/>
      <c r="K546" s="40"/>
      <c r="L546" s="26"/>
      <c r="M546" s="32"/>
      <c r="N546" s="39"/>
      <c r="O546" s="6"/>
      <c r="P546" s="26"/>
      <c r="Q546" s="26"/>
      <c r="R546" s="26"/>
      <c r="S546" s="26"/>
      <c r="T546" s="6"/>
      <c r="U546" s="6"/>
      <c r="V546" s="6"/>
      <c r="W546" s="6"/>
    </row>
    <row r="547" spans="2:23" x14ac:dyDescent="0.2">
      <c r="B547" s="9"/>
      <c r="C547" s="79" t="s">
        <v>195</v>
      </c>
      <c r="D547" s="41">
        <f>SUM(D542:D545)</f>
        <v>3331063636.0499992</v>
      </c>
      <c r="E547" s="54"/>
      <c r="F547" s="71"/>
      <c r="G547" s="26"/>
      <c r="J547" s="66"/>
      <c r="K547" s="54"/>
      <c r="L547" s="41">
        <f>SUM(L542:L545)</f>
        <v>106320281</v>
      </c>
      <c r="M547" s="32"/>
      <c r="N547" s="33"/>
      <c r="O547" s="6"/>
      <c r="P547" s="41">
        <f>SUM(P542:P545)</f>
        <v>-352499</v>
      </c>
      <c r="Q547" s="41">
        <f t="shared" ref="Q547:S547" si="44">SUM(Q542:Q545)</f>
        <v>-188997.19139332452</v>
      </c>
      <c r="R547" s="41">
        <f t="shared" si="44"/>
        <v>-31233.805182104563</v>
      </c>
      <c r="S547" s="41">
        <f t="shared" si="44"/>
        <v>-220230.99657542908</v>
      </c>
      <c r="T547" s="6"/>
      <c r="U547" s="6"/>
      <c r="V547" s="6"/>
      <c r="W547" s="6"/>
    </row>
    <row r="548" spans="2:23" x14ac:dyDescent="0.2">
      <c r="B548" s="8"/>
      <c r="C548" s="6"/>
      <c r="D548" s="42"/>
      <c r="E548" s="80"/>
      <c r="F548" s="71"/>
      <c r="G548" s="26"/>
      <c r="J548" s="66"/>
      <c r="K548" s="80"/>
      <c r="L548" s="42"/>
      <c r="M548" s="32"/>
      <c r="N548" s="33"/>
      <c r="O548" s="6"/>
      <c r="P548" s="42"/>
      <c r="Q548" s="30"/>
      <c r="R548" s="30"/>
      <c r="S548" s="30"/>
      <c r="T548" s="6"/>
      <c r="U548" s="6"/>
      <c r="V548" s="6"/>
      <c r="W548" s="6"/>
    </row>
    <row r="549" spans="2:23" x14ac:dyDescent="0.2">
      <c r="B549" s="69" t="s">
        <v>196</v>
      </c>
      <c r="C549" s="47"/>
      <c r="D549" s="30">
        <f>+D547+D411+D150</f>
        <v>11071228686.869999</v>
      </c>
      <c r="E549" s="80"/>
      <c r="F549" s="30"/>
      <c r="G549" s="26"/>
      <c r="J549" s="66"/>
      <c r="K549" s="80"/>
      <c r="L549" s="30">
        <f>+L547+L411+L150</f>
        <v>414188396.76666665</v>
      </c>
      <c r="M549" s="32"/>
      <c r="N549" s="33">
        <v>3.74</v>
      </c>
      <c r="O549" s="6"/>
      <c r="P549" s="30">
        <f>+P547+P411+P150</f>
        <v>-352499</v>
      </c>
      <c r="Q549" s="30">
        <f t="shared" ref="Q549:S549" si="45">+Q547+Q411+Q150</f>
        <v>-188997.19139332452</v>
      </c>
      <c r="R549" s="30">
        <f t="shared" si="45"/>
        <v>-581969.56188269763</v>
      </c>
      <c r="S549" s="30">
        <f t="shared" si="45"/>
        <v>-770966.75327602215</v>
      </c>
      <c r="T549" s="6"/>
      <c r="U549" s="6"/>
      <c r="V549" s="6"/>
      <c r="W549" s="6"/>
    </row>
    <row r="550" spans="2:23" x14ac:dyDescent="0.2">
      <c r="B550" s="69"/>
      <c r="C550" s="47"/>
      <c r="D550" s="26"/>
      <c r="E550" s="40"/>
      <c r="F550" s="71"/>
      <c r="G550" s="26"/>
      <c r="J550" s="66"/>
      <c r="K550" s="40"/>
      <c r="L550" s="26"/>
      <c r="M550" s="32"/>
      <c r="N550" s="33"/>
      <c r="O550" s="6"/>
      <c r="P550" s="26"/>
      <c r="Q550" s="26"/>
      <c r="R550" s="26"/>
      <c r="S550" s="26"/>
      <c r="T550" s="6"/>
      <c r="U550" s="6"/>
      <c r="V550" s="6"/>
      <c r="W550" s="6"/>
    </row>
    <row r="551" spans="2:23" x14ac:dyDescent="0.2">
      <c r="B551" s="8"/>
      <c r="C551" s="6"/>
      <c r="D551" s="26"/>
      <c r="E551" s="6"/>
      <c r="F551" s="71"/>
      <c r="G551" s="26"/>
      <c r="J551" s="66"/>
      <c r="K551" s="6"/>
      <c r="L551" s="26"/>
      <c r="M551" s="32"/>
      <c r="N551" s="33"/>
      <c r="O551" s="6"/>
      <c r="P551" s="26"/>
      <c r="Q551" s="26"/>
      <c r="R551" s="26"/>
      <c r="S551" s="26"/>
      <c r="T551" s="6"/>
      <c r="U551" s="6"/>
      <c r="V551" s="6"/>
      <c r="W551" s="6"/>
    </row>
    <row r="552" spans="2:23" x14ac:dyDescent="0.2">
      <c r="B552" s="68" t="s">
        <v>197</v>
      </c>
      <c r="C552" s="54"/>
      <c r="D552" s="26"/>
      <c r="E552" s="6"/>
      <c r="F552" s="71"/>
      <c r="G552" s="26"/>
      <c r="J552" s="66"/>
      <c r="K552" s="6"/>
      <c r="L552" s="26"/>
      <c r="M552" s="32"/>
      <c r="N552" s="33"/>
      <c r="O552" s="6"/>
      <c r="P552" s="26"/>
      <c r="Q552" s="26"/>
      <c r="R552" s="26"/>
      <c r="S552" s="26"/>
      <c r="T552" s="6"/>
      <c r="U552" s="6"/>
      <c r="V552" s="6"/>
      <c r="W552" s="6"/>
    </row>
    <row r="553" spans="2:23" ht="12.75" customHeight="1" x14ac:dyDescent="0.2">
      <c r="B553" s="8">
        <v>350.2</v>
      </c>
      <c r="C553" s="35" t="s">
        <v>198</v>
      </c>
      <c r="D553" s="26">
        <v>144659565.44</v>
      </c>
      <c r="E553" s="6"/>
      <c r="F553" s="37" t="s">
        <v>189</v>
      </c>
      <c r="G553" s="26"/>
      <c r="H553" s="37" t="s">
        <v>199</v>
      </c>
      <c r="J553" s="38">
        <v>0</v>
      </c>
      <c r="K553" s="6"/>
      <c r="L553" s="26">
        <v>1837176.48</v>
      </c>
      <c r="M553" s="32"/>
      <c r="N553" s="39">
        <v>1.27</v>
      </c>
      <c r="O553" s="6"/>
      <c r="P553" s="26">
        <v>19778.479999999981</v>
      </c>
      <c r="Q553" s="144">
        <f>+'Transmission Plant'!H10</f>
        <v>-992.11663993526645</v>
      </c>
      <c r="R553" s="144">
        <f>+'Transmission Plant'!H23</f>
        <v>1175.637117046723</v>
      </c>
      <c r="S553" s="144">
        <f>SUM(Q553:R553)</f>
        <v>183.52047711145656</v>
      </c>
      <c r="T553" s="6"/>
      <c r="V553" s="160" t="s">
        <v>346</v>
      </c>
      <c r="W553" s="6"/>
    </row>
    <row r="554" spans="2:23" x14ac:dyDescent="0.2">
      <c r="B554" s="8">
        <v>352</v>
      </c>
      <c r="C554" s="35" t="s">
        <v>25</v>
      </c>
      <c r="D554" s="26">
        <v>161875086.94999999</v>
      </c>
      <c r="E554" s="6"/>
      <c r="F554" s="37" t="s">
        <v>189</v>
      </c>
      <c r="G554" s="26"/>
      <c r="H554" s="37" t="s">
        <v>32</v>
      </c>
      <c r="J554" s="38">
        <v>-10</v>
      </c>
      <c r="K554" s="6"/>
      <c r="L554" s="26">
        <v>2298626.23</v>
      </c>
      <c r="M554" s="32"/>
      <c r="N554" s="39">
        <v>1.42</v>
      </c>
      <c r="O554" s="6"/>
      <c r="P554" s="26">
        <v>-16858.770000000019</v>
      </c>
      <c r="Q554" s="144">
        <f>+'Transmission Plant'!H11</f>
        <v>-629.82852535822201</v>
      </c>
      <c r="R554" s="144">
        <f>+'Transmission Plant'!H24</f>
        <v>-1002.088924920106</v>
      </c>
      <c r="S554" s="144">
        <f t="shared" ref="S554:S562" si="46">SUM(Q554:R554)</f>
        <v>-1631.917450278328</v>
      </c>
      <c r="T554" s="6"/>
      <c r="U554" s="6"/>
      <c r="V554" s="6"/>
      <c r="W554" s="6"/>
    </row>
    <row r="555" spans="2:23" x14ac:dyDescent="0.2">
      <c r="B555" s="8">
        <v>353</v>
      </c>
      <c r="C555" s="35" t="s">
        <v>200</v>
      </c>
      <c r="D555" s="26">
        <v>1889580072.73</v>
      </c>
      <c r="E555" s="6"/>
      <c r="F555" s="37" t="s">
        <v>189</v>
      </c>
      <c r="G555" s="26"/>
      <c r="H555" s="37" t="s">
        <v>201</v>
      </c>
      <c r="J555" s="38">
        <v>-5</v>
      </c>
      <c r="K555" s="6"/>
      <c r="L555" s="26">
        <v>32878693.27</v>
      </c>
      <c r="M555" s="32"/>
      <c r="N555" s="39">
        <v>1.74</v>
      </c>
      <c r="O555" s="6"/>
      <c r="P555" s="26">
        <v>-292356.73000000045</v>
      </c>
      <c r="Q555" s="144">
        <f>+'Transmission Plant'!H12</f>
        <v>-26506.888661315235</v>
      </c>
      <c r="R555" s="144">
        <f>+'Transmission Plant'!H25</f>
        <v>-17377.747087056639</v>
      </c>
      <c r="S555" s="144">
        <f t="shared" si="46"/>
        <v>-43884.635748371875</v>
      </c>
      <c r="T555" s="6"/>
      <c r="U555" s="6"/>
      <c r="V555" s="6"/>
      <c r="W555" s="6"/>
    </row>
    <row r="556" spans="2:23" x14ac:dyDescent="0.2">
      <c r="B556" s="8">
        <v>353.7</v>
      </c>
      <c r="C556" s="35" t="s">
        <v>202</v>
      </c>
      <c r="D556" s="26"/>
      <c r="E556" s="6"/>
      <c r="F556" s="37"/>
      <c r="G556" s="26"/>
      <c r="H556" s="37"/>
      <c r="J556" s="38"/>
      <c r="K556" s="6"/>
      <c r="L556" s="26"/>
      <c r="M556" s="32"/>
      <c r="N556" s="39"/>
      <c r="O556" s="6"/>
      <c r="P556" s="26">
        <v>0</v>
      </c>
      <c r="Q556" s="144">
        <f>+'Transmission Plant'!H13</f>
        <v>-34634.208791624325</v>
      </c>
      <c r="R556" s="144">
        <f>+'Transmission Plant'!H26</f>
        <v>0</v>
      </c>
      <c r="S556" s="144">
        <f t="shared" si="46"/>
        <v>-34634.208791624325</v>
      </c>
      <c r="T556" s="6"/>
      <c r="U556" s="6"/>
      <c r="V556" s="6"/>
      <c r="W556" s="6"/>
    </row>
    <row r="557" spans="2:23" x14ac:dyDescent="0.2">
      <c r="B557" s="8">
        <v>354</v>
      </c>
      <c r="C557" s="35" t="s">
        <v>203</v>
      </c>
      <c r="D557" s="26">
        <v>1223124758.03</v>
      </c>
      <c r="E557" s="6"/>
      <c r="F557" s="37" t="s">
        <v>189</v>
      </c>
      <c r="G557" s="26"/>
      <c r="H557" s="37" t="s">
        <v>204</v>
      </c>
      <c r="J557" s="38">
        <v>-10</v>
      </c>
      <c r="K557" s="6"/>
      <c r="L557" s="26">
        <v>18713808.800000001</v>
      </c>
      <c r="M557" s="32"/>
      <c r="N557" s="39">
        <v>1.53</v>
      </c>
      <c r="O557" s="6"/>
      <c r="P557" s="26">
        <v>-297564.19999999925</v>
      </c>
      <c r="Q557" s="144">
        <f>+'Transmission Plant'!H14</f>
        <v>-7454.8729703074259</v>
      </c>
      <c r="R557" s="144">
        <f>+'Transmission Plant'!H27</f>
        <v>-17687.280227010058</v>
      </c>
      <c r="S557" s="144">
        <f t="shared" si="46"/>
        <v>-25142.153197317486</v>
      </c>
      <c r="T557" s="6"/>
      <c r="U557" s="6"/>
      <c r="V557" s="6"/>
      <c r="W557" s="6"/>
    </row>
    <row r="558" spans="2:23" x14ac:dyDescent="0.2">
      <c r="B558" s="8">
        <v>355</v>
      </c>
      <c r="C558" s="35" t="s">
        <v>205</v>
      </c>
      <c r="D558" s="26">
        <v>731547357.88999999</v>
      </c>
      <c r="E558" s="6"/>
      <c r="F558" s="37" t="s">
        <v>189</v>
      </c>
      <c r="G558" s="26"/>
      <c r="H558" s="37" t="s">
        <v>206</v>
      </c>
      <c r="J558" s="38">
        <v>-40</v>
      </c>
      <c r="K558" s="6"/>
      <c r="L558" s="26">
        <v>15947732.4</v>
      </c>
      <c r="M558" s="32"/>
      <c r="N558" s="39">
        <v>2.1800000000000002</v>
      </c>
      <c r="O558" s="6"/>
      <c r="P558" s="26">
        <v>60331.400000000373</v>
      </c>
      <c r="Q558" s="144">
        <f>+'Transmission Plant'!H15</f>
        <v>-9713.1256444683913</v>
      </c>
      <c r="R558" s="144">
        <f>+'Transmission Plant'!H28</f>
        <v>3586.1114283500633</v>
      </c>
      <c r="S558" s="144">
        <f t="shared" si="46"/>
        <v>-6127.0142161183285</v>
      </c>
      <c r="T558" s="6"/>
      <c r="U558" s="6"/>
      <c r="V558" s="6"/>
      <c r="W558" s="6"/>
    </row>
    <row r="559" spans="2:23" x14ac:dyDescent="0.2">
      <c r="B559" s="8">
        <v>356</v>
      </c>
      <c r="C559" s="35" t="s">
        <v>207</v>
      </c>
      <c r="D559" s="26">
        <v>1087435404.46</v>
      </c>
      <c r="E559" s="6"/>
      <c r="F559" s="37" t="s">
        <v>189</v>
      </c>
      <c r="G559" s="26"/>
      <c r="H559" s="37" t="s">
        <v>208</v>
      </c>
      <c r="J559" s="38">
        <v>-30</v>
      </c>
      <c r="K559" s="6"/>
      <c r="L559" s="26">
        <v>20443785.600000001</v>
      </c>
      <c r="M559" s="32"/>
      <c r="N559" s="39">
        <v>1.88</v>
      </c>
      <c r="O559" s="6"/>
      <c r="P559" s="26">
        <v>-185045.39999999851</v>
      </c>
      <c r="Q559" s="144">
        <f>+'Transmission Plant'!H16</f>
        <v>-71232.619510434612</v>
      </c>
      <c r="R559" s="144">
        <f>+'Transmission Plant'!H29</f>
        <v>-10999.138486817799</v>
      </c>
      <c r="S559" s="144">
        <f t="shared" si="46"/>
        <v>-82231.757997252411</v>
      </c>
      <c r="T559" s="6"/>
      <c r="U559" s="6"/>
      <c r="V559" s="6"/>
      <c r="W559" s="6"/>
    </row>
    <row r="560" spans="2:23" x14ac:dyDescent="0.2">
      <c r="B560" s="8">
        <v>357</v>
      </c>
      <c r="C560" s="35" t="s">
        <v>209</v>
      </c>
      <c r="D560" s="26">
        <v>3235729.73</v>
      </c>
      <c r="E560" s="6"/>
      <c r="F560" s="37" t="s">
        <v>189</v>
      </c>
      <c r="G560" s="26"/>
      <c r="H560" s="37" t="s">
        <v>206</v>
      </c>
      <c r="J560" s="38">
        <v>0</v>
      </c>
      <c r="K560" s="6"/>
      <c r="L560" s="26">
        <v>51771.68</v>
      </c>
      <c r="M560" s="32"/>
      <c r="N560" s="39">
        <v>1.6</v>
      </c>
      <c r="O560" s="6"/>
      <c r="P560" s="26">
        <v>99.680000000000291</v>
      </c>
      <c r="Q560" s="144">
        <f>+'Transmission Plant'!H17</f>
        <v>-21.04183635115238</v>
      </c>
      <c r="R560" s="144">
        <f>+'Transmission Plant'!H30</f>
        <v>5.9250006991041673</v>
      </c>
      <c r="S560" s="144">
        <f t="shared" si="46"/>
        <v>-15.116835652048213</v>
      </c>
      <c r="T560" s="6"/>
      <c r="U560" s="6"/>
      <c r="V560" s="6"/>
      <c r="W560" s="6"/>
    </row>
    <row r="561" spans="2:23" x14ac:dyDescent="0.2">
      <c r="B561" s="8">
        <v>358</v>
      </c>
      <c r="C561" s="35" t="s">
        <v>210</v>
      </c>
      <c r="D561" s="26">
        <v>7410861.2699999996</v>
      </c>
      <c r="E561" s="6"/>
      <c r="F561" s="37" t="s">
        <v>189</v>
      </c>
      <c r="G561" s="26"/>
      <c r="H561" s="37" t="s">
        <v>206</v>
      </c>
      <c r="J561" s="38">
        <v>-5</v>
      </c>
      <c r="K561" s="6"/>
      <c r="L561" s="26">
        <v>123020.3</v>
      </c>
      <c r="M561" s="32"/>
      <c r="N561" s="39">
        <v>1.66</v>
      </c>
      <c r="O561" s="6"/>
      <c r="P561" s="26">
        <v>-464.69999999999709</v>
      </c>
      <c r="Q561" s="144">
        <f>+'Transmission Plant'!H18</f>
        <v>-60.807340641889503</v>
      </c>
      <c r="R561" s="144">
        <f>+'Transmission Plant'!H31</f>
        <v>-27.621868227063416</v>
      </c>
      <c r="S561" s="144">
        <f t="shared" si="46"/>
        <v>-88.429208868952912</v>
      </c>
      <c r="T561" s="6"/>
      <c r="U561" s="6"/>
      <c r="V561" s="6"/>
      <c r="W561" s="6"/>
    </row>
    <row r="562" spans="2:23" x14ac:dyDescent="0.2">
      <c r="B562" s="8">
        <v>359</v>
      </c>
      <c r="C562" s="35" t="s">
        <v>211</v>
      </c>
      <c r="D562" s="26">
        <v>11575387.130000001</v>
      </c>
      <c r="E562" s="6"/>
      <c r="F562" s="37" t="s">
        <v>189</v>
      </c>
      <c r="G562" s="26"/>
      <c r="H562" s="37" t="s">
        <v>212</v>
      </c>
      <c r="J562" s="38">
        <v>0</v>
      </c>
      <c r="K562" s="6"/>
      <c r="L562" s="26">
        <v>152795.10999999999</v>
      </c>
      <c r="M562" s="32"/>
      <c r="N562" s="39">
        <v>1.32</v>
      </c>
      <c r="O562" s="6"/>
      <c r="P562" s="26">
        <v>619.10999999998603</v>
      </c>
      <c r="Q562" s="144">
        <f>+'Transmission Plant'!H19</f>
        <v>-119.29651287221137</v>
      </c>
      <c r="R562" s="144">
        <f>+'Transmission Plant'!H32</f>
        <v>36.800031930400159</v>
      </c>
      <c r="S562" s="144">
        <f t="shared" si="46"/>
        <v>-82.4964809418112</v>
      </c>
      <c r="T562" s="6"/>
      <c r="U562" s="6"/>
      <c r="V562" s="6"/>
      <c r="W562" s="6"/>
    </row>
    <row r="563" spans="2:23" x14ac:dyDescent="0.2">
      <c r="B563" s="8"/>
      <c r="C563" s="77" t="s">
        <v>213</v>
      </c>
      <c r="D563" s="42">
        <f>SUM(D553:D562)</f>
        <v>5260444223.6300001</v>
      </c>
      <c r="E563" s="80"/>
      <c r="F563" s="71"/>
      <c r="G563" s="26"/>
      <c r="J563" s="66"/>
      <c r="K563" s="80"/>
      <c r="L563" s="42">
        <f>SUM(L553:L562)</f>
        <v>92447409.870000005</v>
      </c>
      <c r="M563" s="81"/>
      <c r="N563" s="82">
        <v>1.76</v>
      </c>
      <c r="O563" s="6"/>
      <c r="P563" s="42">
        <f>SUM(P553:P562)</f>
        <v>-711461.12999999779</v>
      </c>
      <c r="Q563" s="151">
        <f>SUM(Q553:Q562)</f>
        <v>-151364.80643330872</v>
      </c>
      <c r="R563" s="151">
        <f>SUM(R553:R562)</f>
        <v>-42289.403016005374</v>
      </c>
      <c r="S563" s="151">
        <f>SUM(S553:S562)</f>
        <v>-193654.20944931408</v>
      </c>
      <c r="T563" s="6"/>
      <c r="U563" s="6"/>
      <c r="V563" s="6"/>
      <c r="W563" s="6"/>
    </row>
    <row r="564" spans="2:23" x14ac:dyDescent="0.2">
      <c r="B564" s="8"/>
      <c r="C564" s="77"/>
      <c r="D564" s="26"/>
      <c r="E564" s="40"/>
      <c r="F564" s="71"/>
      <c r="G564" s="26"/>
      <c r="J564" s="66"/>
      <c r="K564" s="40"/>
      <c r="L564" s="26"/>
      <c r="M564" s="32"/>
      <c r="N564" s="33"/>
      <c r="O564" s="6"/>
      <c r="P564" s="26"/>
      <c r="Q564" s="26"/>
      <c r="R564" s="26"/>
      <c r="S564" s="26"/>
      <c r="T564" s="6"/>
      <c r="U564" s="6"/>
      <c r="V564" s="6"/>
      <c r="W564" s="6"/>
    </row>
    <row r="565" spans="2:23" x14ac:dyDescent="0.2">
      <c r="B565" s="8"/>
      <c r="C565" s="6"/>
      <c r="D565" s="26"/>
      <c r="E565" s="6"/>
      <c r="F565" s="71"/>
      <c r="G565" s="26"/>
      <c r="J565" s="66"/>
      <c r="K565" s="6"/>
      <c r="L565" s="26"/>
      <c r="M565" s="32"/>
      <c r="N565" s="33"/>
      <c r="O565" s="6"/>
      <c r="P565" s="26"/>
      <c r="Q565" s="26"/>
      <c r="R565" s="26"/>
      <c r="S565" s="26"/>
      <c r="T565" s="6"/>
      <c r="U565" s="6"/>
      <c r="V565" s="6"/>
      <c r="W565" s="6"/>
    </row>
    <row r="566" spans="2:23" x14ac:dyDescent="0.2">
      <c r="B566" s="8"/>
      <c r="C566" s="6"/>
      <c r="D566" s="26"/>
      <c r="E566" s="6"/>
      <c r="F566" s="71"/>
      <c r="G566" s="26"/>
      <c r="J566" s="66"/>
      <c r="K566" s="6"/>
      <c r="L566" s="26"/>
      <c r="M566" s="32"/>
      <c r="N566" s="33"/>
      <c r="O566" s="6"/>
      <c r="P566" s="26"/>
      <c r="Q566" s="26"/>
      <c r="R566" s="26"/>
      <c r="S566" s="26"/>
      <c r="T566" s="6"/>
      <c r="U566" s="6"/>
      <c r="V566" s="6"/>
      <c r="W566" s="6"/>
    </row>
    <row r="567" spans="2:23" x14ac:dyDescent="0.2">
      <c r="B567" s="9"/>
      <c r="C567" s="95" t="s">
        <v>223</v>
      </c>
      <c r="D567" s="26"/>
      <c r="E567" s="6"/>
      <c r="F567" s="71"/>
      <c r="G567" s="26"/>
      <c r="J567" s="66"/>
      <c r="K567" s="6"/>
      <c r="L567" s="26"/>
      <c r="M567" s="32"/>
      <c r="N567" s="33"/>
      <c r="O567" s="6"/>
      <c r="P567" s="26"/>
      <c r="Q567" s="26"/>
      <c r="R567" s="26"/>
      <c r="S567" s="26"/>
      <c r="T567" s="6"/>
      <c r="U567" s="6"/>
      <c r="V567" s="6"/>
      <c r="W567" s="6"/>
    </row>
    <row r="568" spans="2:23" x14ac:dyDescent="0.2">
      <c r="B568" s="8">
        <v>360.2</v>
      </c>
      <c r="C568" s="35" t="s">
        <v>198</v>
      </c>
      <c r="D568" s="26">
        <v>240139.29</v>
      </c>
      <c r="E568" s="6"/>
      <c r="F568" s="37" t="s">
        <v>189</v>
      </c>
      <c r="G568" s="26"/>
      <c r="H568" s="37" t="s">
        <v>224</v>
      </c>
      <c r="J568" s="38">
        <v>0</v>
      </c>
      <c r="K568" s="6"/>
      <c r="L568" s="26">
        <v>3913</v>
      </c>
      <c r="M568" s="32"/>
      <c r="N568" s="39">
        <v>1.63</v>
      </c>
      <c r="O568" s="6"/>
      <c r="P568" s="26">
        <v>-16</v>
      </c>
      <c r="Q568" s="144">
        <v>0</v>
      </c>
      <c r="R568" s="144">
        <f>+P568</f>
        <v>-16</v>
      </c>
      <c r="S568" s="144">
        <v>-16</v>
      </c>
      <c r="T568" s="6"/>
      <c r="U568" s="75" t="s">
        <v>321</v>
      </c>
      <c r="V568" s="76">
        <v>1</v>
      </c>
      <c r="W568" s="6"/>
    </row>
    <row r="569" spans="2:23" x14ac:dyDescent="0.2">
      <c r="B569" s="8">
        <v>361</v>
      </c>
      <c r="C569" s="35" t="s">
        <v>25</v>
      </c>
      <c r="D569" s="26">
        <v>2266938.88</v>
      </c>
      <c r="E569" s="6"/>
      <c r="F569" s="37" t="s">
        <v>189</v>
      </c>
      <c r="G569" s="26"/>
      <c r="H569" s="37" t="s">
        <v>206</v>
      </c>
      <c r="J569" s="38">
        <v>-5</v>
      </c>
      <c r="K569" s="6"/>
      <c r="L569" s="26">
        <v>37251</v>
      </c>
      <c r="M569" s="32"/>
      <c r="N569" s="39">
        <v>1.64</v>
      </c>
      <c r="O569" s="6"/>
      <c r="P569" s="26">
        <v>-43</v>
      </c>
      <c r="Q569" s="144">
        <v>0</v>
      </c>
      <c r="R569" s="144">
        <f t="shared" ref="R569:R581" si="47">+P569</f>
        <v>-43</v>
      </c>
      <c r="S569" s="144">
        <v>-43</v>
      </c>
      <c r="T569" s="6"/>
      <c r="U569" s="75" t="s">
        <v>321</v>
      </c>
      <c r="V569" s="76">
        <v>1</v>
      </c>
      <c r="W569" s="6"/>
    </row>
    <row r="570" spans="2:23" x14ac:dyDescent="0.2">
      <c r="B570" s="8">
        <v>362</v>
      </c>
      <c r="C570" s="35" t="s">
        <v>200</v>
      </c>
      <c r="D570" s="26">
        <v>47937084.329999998</v>
      </c>
      <c r="E570" s="6"/>
      <c r="F570" s="37" t="s">
        <v>189</v>
      </c>
      <c r="G570" s="26"/>
      <c r="H570" s="37" t="s">
        <v>225</v>
      </c>
      <c r="J570" s="38">
        <v>-20</v>
      </c>
      <c r="K570" s="6"/>
      <c r="L570" s="26">
        <v>1027674</v>
      </c>
      <c r="M570" s="32"/>
      <c r="N570" s="39">
        <v>2.14</v>
      </c>
      <c r="O570" s="6"/>
      <c r="P570" s="26">
        <v>18955</v>
      </c>
      <c r="Q570" s="144">
        <v>0</v>
      </c>
      <c r="R570" s="144">
        <f t="shared" si="47"/>
        <v>18955</v>
      </c>
      <c r="S570" s="144">
        <v>18955</v>
      </c>
      <c r="T570" s="6"/>
      <c r="U570" s="75" t="s">
        <v>321</v>
      </c>
      <c r="V570" s="76">
        <v>1</v>
      </c>
      <c r="W570" s="6"/>
    </row>
    <row r="571" spans="2:23" x14ac:dyDescent="0.2">
      <c r="B571" s="8">
        <v>362.7</v>
      </c>
      <c r="C571" s="35" t="s">
        <v>202</v>
      </c>
      <c r="D571" s="26"/>
      <c r="E571" s="6"/>
      <c r="F571" s="37"/>
      <c r="G571" s="26"/>
      <c r="H571" s="37"/>
      <c r="J571" s="38"/>
      <c r="K571" s="6"/>
      <c r="L571" s="26"/>
      <c r="M571" s="32"/>
      <c r="N571" s="39"/>
      <c r="O571" s="6"/>
      <c r="P571" s="26">
        <v>-19616</v>
      </c>
      <c r="Q571" s="144">
        <v>0</v>
      </c>
      <c r="R571" s="144">
        <f t="shared" si="47"/>
        <v>-19616</v>
      </c>
      <c r="S571" s="144">
        <v>-19616</v>
      </c>
      <c r="T571" s="6"/>
      <c r="U571" s="75" t="s">
        <v>321</v>
      </c>
      <c r="V571" s="76">
        <v>1</v>
      </c>
      <c r="W571" s="6"/>
    </row>
    <row r="572" spans="2:23" x14ac:dyDescent="0.2">
      <c r="B572" s="8">
        <v>364</v>
      </c>
      <c r="C572" s="35" t="s">
        <v>215</v>
      </c>
      <c r="D572" s="26">
        <v>96107953.819999993</v>
      </c>
      <c r="E572" s="6"/>
      <c r="F572" s="37" t="s">
        <v>189</v>
      </c>
      <c r="G572" s="26"/>
      <c r="H572" s="37" t="s">
        <v>226</v>
      </c>
      <c r="J572" s="38">
        <v>-100</v>
      </c>
      <c r="K572" s="6"/>
      <c r="L572" s="26">
        <v>3494630</v>
      </c>
      <c r="M572" s="32"/>
      <c r="N572" s="39">
        <v>3.64</v>
      </c>
      <c r="O572" s="6"/>
      <c r="P572" s="26">
        <v>-3239</v>
      </c>
      <c r="Q572" s="144">
        <v>0</v>
      </c>
      <c r="R572" s="144">
        <f t="shared" si="47"/>
        <v>-3239</v>
      </c>
      <c r="S572" s="144">
        <v>-3239</v>
      </c>
      <c r="T572" s="6"/>
      <c r="U572" s="75" t="s">
        <v>321</v>
      </c>
      <c r="V572" s="76">
        <v>1</v>
      </c>
      <c r="W572" s="6"/>
    </row>
    <row r="573" spans="2:23" x14ac:dyDescent="0.2">
      <c r="B573" s="8">
        <v>365</v>
      </c>
      <c r="C573" s="35" t="s">
        <v>207</v>
      </c>
      <c r="D573" s="26">
        <v>60160674.229999997</v>
      </c>
      <c r="E573" s="6"/>
      <c r="F573" s="37" t="s">
        <v>189</v>
      </c>
      <c r="G573" s="26"/>
      <c r="H573" s="37" t="s">
        <v>227</v>
      </c>
      <c r="J573" s="38">
        <v>-60</v>
      </c>
      <c r="K573" s="6"/>
      <c r="L573" s="26">
        <v>1509694</v>
      </c>
      <c r="M573" s="32"/>
      <c r="N573" s="39">
        <v>2.5099999999999998</v>
      </c>
      <c r="O573" s="6"/>
      <c r="P573" s="26">
        <v>-1389</v>
      </c>
      <c r="Q573" s="144">
        <v>0</v>
      </c>
      <c r="R573" s="144">
        <f t="shared" si="47"/>
        <v>-1389</v>
      </c>
      <c r="S573" s="144">
        <v>-1389</v>
      </c>
      <c r="T573" s="6"/>
      <c r="U573" s="75" t="s">
        <v>321</v>
      </c>
      <c r="V573" s="76">
        <v>1</v>
      </c>
      <c r="W573" s="6"/>
    </row>
    <row r="574" spans="2:23" x14ac:dyDescent="0.2">
      <c r="B574" s="8">
        <v>366</v>
      </c>
      <c r="C574" s="35" t="s">
        <v>209</v>
      </c>
      <c r="D574" s="26">
        <v>16906931.420000002</v>
      </c>
      <c r="E574" s="6"/>
      <c r="F574" s="37" t="s">
        <v>189</v>
      </c>
      <c r="G574" s="26"/>
      <c r="H574" s="37" t="s">
        <v>224</v>
      </c>
      <c r="J574" s="38">
        <v>-50</v>
      </c>
      <c r="K574" s="6"/>
      <c r="L574" s="26">
        <v>480534</v>
      </c>
      <c r="M574" s="32"/>
      <c r="N574" s="39">
        <v>2.84</v>
      </c>
      <c r="O574" s="6"/>
      <c r="P574" s="26">
        <v>-519</v>
      </c>
      <c r="Q574" s="144">
        <v>0</v>
      </c>
      <c r="R574" s="144">
        <f t="shared" si="47"/>
        <v>-519</v>
      </c>
      <c r="S574" s="144">
        <v>-519</v>
      </c>
      <c r="T574" s="6"/>
      <c r="U574" s="75" t="s">
        <v>321</v>
      </c>
      <c r="V574" s="76">
        <v>1</v>
      </c>
      <c r="W574" s="6"/>
    </row>
    <row r="575" spans="2:23" x14ac:dyDescent="0.2">
      <c r="B575" s="8">
        <v>367</v>
      </c>
      <c r="C575" s="35" t="s">
        <v>210</v>
      </c>
      <c r="D575" s="26">
        <v>23741865.300000001</v>
      </c>
      <c r="E575" s="6"/>
      <c r="F575" s="37" t="s">
        <v>189</v>
      </c>
      <c r="G575" s="26"/>
      <c r="H575" s="37" t="s">
        <v>224</v>
      </c>
      <c r="J575" s="38">
        <v>-35</v>
      </c>
      <c r="K575" s="6"/>
      <c r="L575" s="26">
        <v>607166</v>
      </c>
      <c r="M575" s="32"/>
      <c r="N575" s="39">
        <v>2.56</v>
      </c>
      <c r="O575" s="6"/>
      <c r="P575" s="26">
        <v>-642</v>
      </c>
      <c r="Q575" s="144">
        <v>0</v>
      </c>
      <c r="R575" s="144">
        <f t="shared" si="47"/>
        <v>-642</v>
      </c>
      <c r="S575" s="144">
        <v>-642</v>
      </c>
      <c r="T575" s="6"/>
      <c r="U575" s="75" t="s">
        <v>321</v>
      </c>
      <c r="V575" s="76">
        <v>1</v>
      </c>
      <c r="W575" s="6"/>
    </row>
    <row r="576" spans="2:23" x14ac:dyDescent="0.2">
      <c r="B576" s="8">
        <v>368</v>
      </c>
      <c r="C576" s="35" t="s">
        <v>216</v>
      </c>
      <c r="D576" s="26">
        <v>99549997.180000007</v>
      </c>
      <c r="E576" s="6"/>
      <c r="F576" s="37" t="s">
        <v>189</v>
      </c>
      <c r="G576" s="26"/>
      <c r="H576" s="37" t="s">
        <v>228</v>
      </c>
      <c r="J576" s="38">
        <v>-25</v>
      </c>
      <c r="K576" s="6"/>
      <c r="L576" s="26">
        <v>2629098</v>
      </c>
      <c r="M576" s="32"/>
      <c r="N576" s="39">
        <v>2.64</v>
      </c>
      <c r="O576" s="6"/>
      <c r="P576" s="26">
        <v>-4310</v>
      </c>
      <c r="Q576" s="144">
        <v>0</v>
      </c>
      <c r="R576" s="144">
        <f t="shared" si="47"/>
        <v>-4310</v>
      </c>
      <c r="S576" s="144">
        <v>-4310</v>
      </c>
      <c r="T576" s="6"/>
      <c r="U576" s="75" t="s">
        <v>321</v>
      </c>
      <c r="V576" s="76">
        <v>1</v>
      </c>
      <c r="W576" s="6"/>
    </row>
    <row r="577" spans="2:23" x14ac:dyDescent="0.2">
      <c r="B577" s="8">
        <v>369.1</v>
      </c>
      <c r="C577" s="35" t="s">
        <v>217</v>
      </c>
      <c r="D577" s="26">
        <v>19061444.289999999</v>
      </c>
      <c r="E577" s="6"/>
      <c r="F577" s="37" t="s">
        <v>189</v>
      </c>
      <c r="G577" s="26"/>
      <c r="H577" s="37" t="s">
        <v>214</v>
      </c>
      <c r="J577" s="38">
        <v>-30</v>
      </c>
      <c r="K577" s="6"/>
      <c r="L577" s="26">
        <v>432568</v>
      </c>
      <c r="M577" s="32"/>
      <c r="N577" s="39">
        <v>2.27</v>
      </c>
      <c r="O577" s="6"/>
      <c r="P577" s="26">
        <v>-392</v>
      </c>
      <c r="Q577" s="144">
        <v>0</v>
      </c>
      <c r="R577" s="144">
        <f t="shared" si="47"/>
        <v>-392</v>
      </c>
      <c r="S577" s="144">
        <v>-392</v>
      </c>
      <c r="T577" s="6"/>
      <c r="U577" s="75" t="s">
        <v>321</v>
      </c>
      <c r="V577" s="76">
        <v>1</v>
      </c>
      <c r="W577" s="6"/>
    </row>
    <row r="578" spans="2:23" x14ac:dyDescent="0.2">
      <c r="B578" s="8">
        <v>369.2</v>
      </c>
      <c r="C578" s="35" t="s">
        <v>218</v>
      </c>
      <c r="D578" s="26">
        <v>33450711.300000001</v>
      </c>
      <c r="E578" s="6"/>
      <c r="F578" s="37" t="s">
        <v>189</v>
      </c>
      <c r="G578" s="26"/>
      <c r="H578" s="37" t="s">
        <v>219</v>
      </c>
      <c r="J578" s="38">
        <v>-50</v>
      </c>
      <c r="K578" s="6"/>
      <c r="L578" s="26">
        <v>878374</v>
      </c>
      <c r="M578" s="32"/>
      <c r="N578" s="39">
        <v>2.63</v>
      </c>
      <c r="O578" s="6"/>
      <c r="P578" s="26">
        <v>-770</v>
      </c>
      <c r="Q578" s="144">
        <v>0</v>
      </c>
      <c r="R578" s="144">
        <f t="shared" si="47"/>
        <v>-770</v>
      </c>
      <c r="S578" s="144">
        <v>-770</v>
      </c>
      <c r="T578" s="6"/>
      <c r="U578" s="75" t="s">
        <v>321</v>
      </c>
      <c r="V578" s="76">
        <v>1</v>
      </c>
      <c r="W578" s="6"/>
    </row>
    <row r="579" spans="2:23" x14ac:dyDescent="0.2">
      <c r="B579" s="8">
        <v>370</v>
      </c>
      <c r="C579" s="35" t="s">
        <v>220</v>
      </c>
      <c r="D579" s="26">
        <v>10531623.880000001</v>
      </c>
      <c r="E579" s="6"/>
      <c r="F579" s="37" t="s">
        <v>189</v>
      </c>
      <c r="G579" s="26"/>
      <c r="H579" s="37" t="s">
        <v>229</v>
      </c>
      <c r="J579" s="38">
        <v>-1</v>
      </c>
      <c r="K579" s="6"/>
      <c r="L579" s="26">
        <v>413838</v>
      </c>
      <c r="M579" s="32"/>
      <c r="N579" s="39">
        <v>3.93</v>
      </c>
      <c r="O579" s="6"/>
      <c r="P579" s="26">
        <v>-197</v>
      </c>
      <c r="Q579" s="144">
        <v>0</v>
      </c>
      <c r="R579" s="144">
        <f t="shared" si="47"/>
        <v>-197</v>
      </c>
      <c r="S579" s="144">
        <v>-197</v>
      </c>
      <c r="T579" s="6"/>
      <c r="U579" s="75" t="s">
        <v>321</v>
      </c>
      <c r="V579" s="76">
        <v>1</v>
      </c>
      <c r="W579" s="6"/>
    </row>
    <row r="580" spans="2:23" x14ac:dyDescent="0.2">
      <c r="B580" s="8">
        <v>371</v>
      </c>
      <c r="C580" s="35" t="s">
        <v>221</v>
      </c>
      <c r="D580" s="26">
        <v>473565.68</v>
      </c>
      <c r="E580" s="6"/>
      <c r="F580" s="37" t="s">
        <v>189</v>
      </c>
      <c r="G580" s="26"/>
      <c r="H580" s="37" t="s">
        <v>230</v>
      </c>
      <c r="J580" s="38">
        <v>-25</v>
      </c>
      <c r="K580" s="6"/>
      <c r="L580" s="26">
        <v>16493</v>
      </c>
      <c r="M580" s="32"/>
      <c r="N580" s="39">
        <v>3.48</v>
      </c>
      <c r="O580" s="6"/>
      <c r="P580" s="26">
        <v>-48</v>
      </c>
      <c r="Q580" s="144">
        <v>0</v>
      </c>
      <c r="R580" s="144">
        <f t="shared" si="47"/>
        <v>-48</v>
      </c>
      <c r="S580" s="144">
        <v>-48</v>
      </c>
      <c r="T580" s="6"/>
      <c r="U580" s="75" t="s">
        <v>321</v>
      </c>
      <c r="V580" s="76">
        <v>1</v>
      </c>
      <c r="W580" s="6"/>
    </row>
    <row r="581" spans="2:23" x14ac:dyDescent="0.2">
      <c r="B581" s="8">
        <v>373</v>
      </c>
      <c r="C581" s="35" t="s">
        <v>222</v>
      </c>
      <c r="D581" s="31">
        <v>3883586.31</v>
      </c>
      <c r="E581" s="40"/>
      <c r="F581" s="37" t="s">
        <v>189</v>
      </c>
      <c r="G581" s="26"/>
      <c r="H581" s="37" t="s">
        <v>231</v>
      </c>
      <c r="J581" s="38">
        <v>-30</v>
      </c>
      <c r="K581" s="40"/>
      <c r="L581" s="31">
        <v>102654</v>
      </c>
      <c r="M581" s="32"/>
      <c r="N581" s="39">
        <v>2.64</v>
      </c>
      <c r="O581" s="6"/>
      <c r="P581" s="31">
        <v>-148</v>
      </c>
      <c r="Q581" s="145">
        <v>0</v>
      </c>
      <c r="R581" s="145">
        <f t="shared" si="47"/>
        <v>-148</v>
      </c>
      <c r="S581" s="145">
        <v>-148</v>
      </c>
      <c r="T581" s="6"/>
      <c r="U581" s="75" t="s">
        <v>321</v>
      </c>
      <c r="V581" s="76">
        <v>1</v>
      </c>
      <c r="W581" s="6"/>
    </row>
    <row r="582" spans="2:23" x14ac:dyDescent="0.2">
      <c r="B582" s="9"/>
      <c r="C582" s="77" t="s">
        <v>232</v>
      </c>
      <c r="D582" s="42">
        <f>SUM(D568:D581)</f>
        <v>414312515.91000003</v>
      </c>
      <c r="E582" s="80"/>
      <c r="F582" s="71"/>
      <c r="G582" s="26"/>
      <c r="J582" s="66"/>
      <c r="K582" s="80"/>
      <c r="L582" s="42">
        <f>SUM(L568:L581)</f>
        <v>11633887</v>
      </c>
      <c r="M582" s="32"/>
      <c r="N582" s="82">
        <v>2.81</v>
      </c>
      <c r="O582" s="6"/>
      <c r="P582" s="42">
        <f>SUM(P568:P581)</f>
        <v>-12374</v>
      </c>
      <c r="Q582" s="150">
        <v>0</v>
      </c>
      <c r="R582" s="150">
        <f>SUM(R568:R581)</f>
        <v>-12374</v>
      </c>
      <c r="S582" s="150">
        <f>SUM(S568:S581)</f>
        <v>-12374</v>
      </c>
      <c r="T582" s="6"/>
      <c r="U582" s="6"/>
      <c r="V582" s="6"/>
      <c r="W582" s="6"/>
    </row>
    <row r="583" spans="2:23" x14ac:dyDescent="0.2">
      <c r="B583" s="8"/>
      <c r="C583" s="6"/>
      <c r="D583" s="30"/>
      <c r="E583" s="54"/>
      <c r="F583" s="71"/>
      <c r="G583" s="26"/>
      <c r="J583" s="66"/>
      <c r="K583" s="54"/>
      <c r="L583" s="30"/>
      <c r="M583" s="32"/>
      <c r="N583" s="33"/>
      <c r="O583" s="6"/>
      <c r="P583" s="30"/>
      <c r="Q583" s="30"/>
      <c r="R583" s="30"/>
      <c r="S583" s="30"/>
      <c r="T583" s="6"/>
      <c r="U583" s="6"/>
      <c r="V583" s="6"/>
      <c r="W583" s="6"/>
    </row>
    <row r="584" spans="2:23" x14ac:dyDescent="0.2">
      <c r="B584" s="96"/>
      <c r="C584" s="47"/>
      <c r="D584" s="26"/>
      <c r="E584" s="40"/>
      <c r="F584" s="71"/>
      <c r="G584" s="26"/>
      <c r="J584" s="66"/>
      <c r="K584" s="40"/>
      <c r="L584" s="26"/>
      <c r="M584" s="32"/>
      <c r="N584" s="33"/>
      <c r="O584" s="6"/>
      <c r="P584" s="26"/>
      <c r="Q584" s="26"/>
      <c r="R584" s="26"/>
      <c r="S584" s="26"/>
      <c r="T584" s="6"/>
      <c r="U584" s="6"/>
      <c r="V584" s="6"/>
      <c r="W584" s="6"/>
    </row>
    <row r="585" spans="2:23" x14ac:dyDescent="0.2">
      <c r="B585" s="8"/>
      <c r="C585" s="6"/>
      <c r="D585" s="26"/>
      <c r="E585" s="6"/>
      <c r="F585" s="71"/>
      <c r="G585" s="26"/>
      <c r="J585" s="66"/>
      <c r="K585" s="6"/>
      <c r="L585" s="26"/>
      <c r="M585" s="32"/>
      <c r="N585" s="33"/>
      <c r="O585" s="6"/>
      <c r="P585" s="26"/>
      <c r="Q585" s="26"/>
      <c r="R585" s="26"/>
      <c r="S585" s="26"/>
      <c r="T585" s="6"/>
      <c r="U585" s="6"/>
      <c r="V585" s="6"/>
      <c r="W585" s="6"/>
    </row>
    <row r="586" spans="2:23" x14ac:dyDescent="0.2">
      <c r="B586" s="68" t="s">
        <v>233</v>
      </c>
      <c r="C586" s="54"/>
      <c r="D586" s="26"/>
      <c r="E586" s="6"/>
      <c r="F586" s="71"/>
      <c r="G586" s="26"/>
      <c r="J586" s="66"/>
      <c r="K586" s="6"/>
      <c r="L586" s="26"/>
      <c r="M586" s="32"/>
      <c r="N586" s="33"/>
      <c r="O586" s="6"/>
      <c r="P586" s="26"/>
      <c r="Q586" s="26"/>
      <c r="R586" s="26"/>
      <c r="S586" s="26"/>
      <c r="T586" s="6"/>
      <c r="U586" s="6"/>
      <c r="V586" s="6"/>
      <c r="W586" s="6"/>
    </row>
    <row r="587" spans="2:23" x14ac:dyDescent="0.2">
      <c r="B587" s="68"/>
      <c r="C587" s="54"/>
      <c r="D587" s="26"/>
      <c r="E587" s="6"/>
      <c r="F587" s="71"/>
      <c r="G587" s="26"/>
      <c r="J587" s="66"/>
      <c r="K587" s="6"/>
      <c r="L587" s="26"/>
      <c r="M587" s="32"/>
      <c r="N587" s="33"/>
      <c r="O587" s="6"/>
      <c r="P587" s="26"/>
      <c r="Q587" s="26"/>
      <c r="R587" s="26"/>
      <c r="S587" s="26"/>
      <c r="T587" s="6"/>
      <c r="U587" s="6"/>
      <c r="V587" s="6"/>
      <c r="W587" s="6"/>
    </row>
    <row r="588" spans="2:23" x14ac:dyDescent="0.2">
      <c r="B588" s="9"/>
      <c r="C588" s="95" t="s">
        <v>234</v>
      </c>
      <c r="D588" s="26"/>
      <c r="E588" s="6"/>
      <c r="F588" s="71"/>
      <c r="G588" s="26"/>
      <c r="J588" s="66"/>
      <c r="K588" s="6"/>
      <c r="L588" s="26"/>
      <c r="M588" s="32"/>
      <c r="N588" s="33"/>
      <c r="O588" s="6"/>
      <c r="P588" s="26"/>
      <c r="Q588" s="26"/>
      <c r="R588" s="26"/>
      <c r="S588" s="26"/>
      <c r="T588" s="6"/>
      <c r="U588" s="6"/>
      <c r="V588" s="6"/>
      <c r="W588" s="6"/>
    </row>
    <row r="589" spans="2:23" x14ac:dyDescent="0.2">
      <c r="B589" s="8">
        <v>390</v>
      </c>
      <c r="C589" s="35" t="s">
        <v>25</v>
      </c>
      <c r="D589" s="26">
        <v>74399659.760000005</v>
      </c>
      <c r="E589" s="6"/>
      <c r="F589" s="37" t="s">
        <v>189</v>
      </c>
      <c r="G589" s="26"/>
      <c r="H589" s="37" t="s">
        <v>235</v>
      </c>
      <c r="J589" s="38">
        <v>-10</v>
      </c>
      <c r="K589" s="6"/>
      <c r="L589" s="26">
        <v>1384220</v>
      </c>
      <c r="M589" s="32"/>
      <c r="N589" s="39">
        <v>1.86</v>
      </c>
      <c r="O589" s="6"/>
      <c r="P589" s="26">
        <v>-87336</v>
      </c>
      <c r="Q589" s="144">
        <v>0</v>
      </c>
      <c r="R589" s="152">
        <v>-3894.3572653264191</v>
      </c>
      <c r="S589" s="144">
        <v>-3894.3572653264191</v>
      </c>
      <c r="T589" s="6"/>
      <c r="U589" s="6"/>
      <c r="V589" s="75"/>
      <c r="W589" s="6"/>
    </row>
    <row r="590" spans="2:23" x14ac:dyDescent="0.2">
      <c r="B590" s="8">
        <v>392.01</v>
      </c>
      <c r="C590" s="35" t="s">
        <v>236</v>
      </c>
      <c r="D590" s="26">
        <v>10925542.470000001</v>
      </c>
      <c r="E590" s="6"/>
      <c r="F590" s="37" t="s">
        <v>189</v>
      </c>
      <c r="G590" s="26"/>
      <c r="H590" s="37" t="s">
        <v>237</v>
      </c>
      <c r="J590" s="38">
        <v>10</v>
      </c>
      <c r="K590" s="6"/>
      <c r="L590" s="26">
        <v>768676</v>
      </c>
      <c r="M590" s="32"/>
      <c r="N590" s="39">
        <v>7.04</v>
      </c>
      <c r="O590" s="6"/>
      <c r="P590" s="26">
        <v>-25927</v>
      </c>
      <c r="Q590" s="144">
        <v>0</v>
      </c>
      <c r="R590" s="152">
        <v>-435.98406148775075</v>
      </c>
      <c r="S590" s="144">
        <v>-435.98406148775075</v>
      </c>
      <c r="T590" s="6"/>
      <c r="U590" s="6"/>
      <c r="V590" s="75"/>
      <c r="W590" s="6"/>
    </row>
    <row r="591" spans="2:23" x14ac:dyDescent="0.2">
      <c r="B591" s="8">
        <v>392.05</v>
      </c>
      <c r="C591" s="35" t="s">
        <v>238</v>
      </c>
      <c r="D591" s="26">
        <v>10608613.32</v>
      </c>
      <c r="E591" s="6"/>
      <c r="F591" s="37" t="s">
        <v>189</v>
      </c>
      <c r="G591" s="26"/>
      <c r="H591" s="37" t="s">
        <v>239</v>
      </c>
      <c r="J591" s="38">
        <v>10</v>
      </c>
      <c r="K591" s="6"/>
      <c r="L591" s="26">
        <v>581650</v>
      </c>
      <c r="M591" s="32"/>
      <c r="N591" s="39">
        <v>5.48</v>
      </c>
      <c r="O591" s="6"/>
      <c r="P591" s="26">
        <v>-19456</v>
      </c>
      <c r="Q591" s="144">
        <v>0</v>
      </c>
      <c r="R591" s="152">
        <v>-404.75425492900109</v>
      </c>
      <c r="S591" s="144">
        <v>-404.75425492900109</v>
      </c>
      <c r="T591" s="6"/>
      <c r="U591" s="6"/>
      <c r="V591" s="75"/>
      <c r="W591" s="6"/>
    </row>
    <row r="592" spans="2:23" x14ac:dyDescent="0.2">
      <c r="B592" s="8">
        <v>392.09</v>
      </c>
      <c r="C592" s="35" t="s">
        <v>240</v>
      </c>
      <c r="D592" s="26">
        <v>3327731.09</v>
      </c>
      <c r="E592" s="6"/>
      <c r="F592" s="37" t="s">
        <v>189</v>
      </c>
      <c r="G592" s="26"/>
      <c r="H592" s="37" t="s">
        <v>241</v>
      </c>
      <c r="J592" s="38">
        <v>15</v>
      </c>
      <c r="K592" s="6"/>
      <c r="L592" s="26">
        <v>81325</v>
      </c>
      <c r="M592" s="32"/>
      <c r="N592" s="39">
        <v>2.44</v>
      </c>
      <c r="O592" s="6"/>
      <c r="P592" s="26">
        <v>-3834</v>
      </c>
      <c r="Q592" s="144">
        <v>0</v>
      </c>
      <c r="R592" s="152">
        <v>-34.224109531043808</v>
      </c>
      <c r="S592" s="144">
        <v>-34.224109531043808</v>
      </c>
      <c r="T592" s="6"/>
      <c r="U592" s="6"/>
      <c r="V592" s="75"/>
      <c r="W592" s="6"/>
    </row>
    <row r="593" spans="2:23" x14ac:dyDescent="0.2">
      <c r="B593" s="8">
        <v>396.03</v>
      </c>
      <c r="C593" s="35" t="s">
        <v>242</v>
      </c>
      <c r="D593" s="26">
        <v>6165299.7999999998</v>
      </c>
      <c r="E593" s="6"/>
      <c r="F593" s="37" t="s">
        <v>189</v>
      </c>
      <c r="G593" s="26"/>
      <c r="H593" s="37" t="s">
        <v>243</v>
      </c>
      <c r="J593" s="38">
        <v>15</v>
      </c>
      <c r="K593" s="6"/>
      <c r="L593" s="26">
        <v>569006</v>
      </c>
      <c r="M593" s="32"/>
      <c r="N593" s="39">
        <v>9.23</v>
      </c>
      <c r="O593" s="6"/>
      <c r="P593" s="26">
        <v>24133</v>
      </c>
      <c r="Q593" s="144">
        <v>0</v>
      </c>
      <c r="R593" s="152">
        <v>52.626474081774262</v>
      </c>
      <c r="S593" s="144">
        <v>52.626474081774262</v>
      </c>
      <c r="T593" s="6"/>
      <c r="U593" s="6"/>
      <c r="V593" s="75"/>
      <c r="W593" s="6"/>
    </row>
    <row r="594" spans="2:23" x14ac:dyDescent="0.2">
      <c r="B594" s="8">
        <v>396.07</v>
      </c>
      <c r="C594" s="35" t="s">
        <v>244</v>
      </c>
      <c r="D594" s="26">
        <v>25955492.59</v>
      </c>
      <c r="E594" s="6"/>
      <c r="F594" s="37" t="s">
        <v>189</v>
      </c>
      <c r="G594" s="26"/>
      <c r="H594" s="37" t="s">
        <v>245</v>
      </c>
      <c r="J594" s="38">
        <v>20</v>
      </c>
      <c r="K594" s="6"/>
      <c r="L594" s="26">
        <v>1333382</v>
      </c>
      <c r="M594" s="32"/>
      <c r="N594" s="39">
        <v>5.14</v>
      </c>
      <c r="O594" s="6"/>
      <c r="P594" s="26">
        <v>-26687</v>
      </c>
      <c r="Q594" s="144">
        <v>0</v>
      </c>
      <c r="R594" s="153">
        <v>-346.14401660075663</v>
      </c>
      <c r="S594" s="144">
        <v>-346.14401660075663</v>
      </c>
      <c r="T594" s="6"/>
      <c r="U594" s="6"/>
      <c r="V594" s="75"/>
      <c r="W594" s="6"/>
    </row>
    <row r="595" spans="2:23" x14ac:dyDescent="0.2">
      <c r="B595" s="9"/>
      <c r="C595" s="77" t="s">
        <v>246</v>
      </c>
      <c r="D595" s="42">
        <f>SUM(D589:D594)</f>
        <v>131382339.03000002</v>
      </c>
      <c r="E595" s="80"/>
      <c r="F595" s="71"/>
      <c r="G595" s="26"/>
      <c r="J595" s="66"/>
      <c r="K595" s="80"/>
      <c r="L595" s="42">
        <f>SUM(L589:L594)</f>
        <v>4718259</v>
      </c>
      <c r="M595" s="81"/>
      <c r="N595" s="82">
        <v>3.59</v>
      </c>
      <c r="O595" s="6"/>
      <c r="P595" s="42">
        <f>SUM(P589:P594)</f>
        <v>-139107</v>
      </c>
      <c r="Q595" s="151">
        <v>0</v>
      </c>
      <c r="R595" s="151">
        <v>-5062.8372337931978</v>
      </c>
      <c r="S595" s="151">
        <v>-5062.8372337931978</v>
      </c>
      <c r="T595" s="6"/>
      <c r="U595" s="6"/>
      <c r="V595" s="75"/>
      <c r="W595" s="6"/>
    </row>
    <row r="596" spans="2:23" x14ac:dyDescent="0.2">
      <c r="B596" s="8"/>
      <c r="C596" s="6"/>
      <c r="D596" s="26"/>
      <c r="E596" s="6"/>
      <c r="F596" s="71"/>
      <c r="G596" s="26"/>
      <c r="J596" s="66"/>
      <c r="K596" s="6"/>
      <c r="L596" s="26"/>
      <c r="M596" s="32"/>
      <c r="N596" s="33"/>
      <c r="O596" s="6"/>
      <c r="P596" s="26"/>
      <c r="Q596" s="97"/>
      <c r="R596" s="97"/>
      <c r="S596" s="97"/>
      <c r="T596" s="6"/>
      <c r="U596" s="6"/>
      <c r="V596" s="75"/>
      <c r="W596" s="6"/>
    </row>
    <row r="597" spans="2:23" x14ac:dyDescent="0.2">
      <c r="B597" s="9"/>
      <c r="C597" s="95" t="s">
        <v>247</v>
      </c>
      <c r="D597" s="26"/>
      <c r="E597" s="6"/>
      <c r="F597" s="71"/>
      <c r="G597" s="26"/>
      <c r="J597" s="66"/>
      <c r="K597" s="6"/>
      <c r="L597" s="26"/>
      <c r="M597" s="32"/>
      <c r="N597" s="33"/>
      <c r="O597" s="6"/>
      <c r="P597" s="26"/>
      <c r="Q597" s="97"/>
      <c r="R597" s="97"/>
      <c r="S597" s="97"/>
      <c r="T597" s="6"/>
      <c r="U597" s="6"/>
      <c r="V597" s="75"/>
      <c r="W597" s="6"/>
    </row>
    <row r="598" spans="2:23" x14ac:dyDescent="0.2">
      <c r="B598" s="8">
        <v>390</v>
      </c>
      <c r="C598" s="35" t="s">
        <v>25</v>
      </c>
      <c r="D598" s="26">
        <v>10969617.73</v>
      </c>
      <c r="E598" s="6"/>
      <c r="F598" s="37" t="s">
        <v>189</v>
      </c>
      <c r="G598" s="26"/>
      <c r="H598" s="37" t="s">
        <v>248</v>
      </c>
      <c r="J598" s="38">
        <v>-10</v>
      </c>
      <c r="K598" s="6"/>
      <c r="L598" s="26">
        <v>276512</v>
      </c>
      <c r="M598" s="32"/>
      <c r="N598" s="39">
        <v>2.52</v>
      </c>
      <c r="O598" s="6"/>
      <c r="P598" s="26">
        <v>0</v>
      </c>
      <c r="Q598" s="144">
        <v>0</v>
      </c>
      <c r="R598" s="97"/>
      <c r="S598" s="97"/>
      <c r="T598" s="6"/>
      <c r="U598" s="6"/>
      <c r="V598" s="75"/>
      <c r="W598" s="6"/>
    </row>
    <row r="599" spans="2:23" x14ac:dyDescent="0.2">
      <c r="B599" s="8">
        <v>392.01</v>
      </c>
      <c r="C599" s="35" t="s">
        <v>236</v>
      </c>
      <c r="D599" s="26">
        <v>2397979.02</v>
      </c>
      <c r="E599" s="6"/>
      <c r="F599" s="37" t="s">
        <v>189</v>
      </c>
      <c r="G599" s="26"/>
      <c r="H599" s="37" t="s">
        <v>249</v>
      </c>
      <c r="J599" s="38">
        <v>10</v>
      </c>
      <c r="K599" s="6"/>
      <c r="L599" s="26">
        <v>134170</v>
      </c>
      <c r="M599" s="32"/>
      <c r="N599" s="39">
        <v>5.6</v>
      </c>
      <c r="O599" s="6"/>
      <c r="P599" s="26">
        <v>0</v>
      </c>
      <c r="Q599" s="144">
        <v>0</v>
      </c>
      <c r="R599" s="97"/>
      <c r="S599" s="97"/>
      <c r="T599" s="6"/>
      <c r="U599" s="6"/>
      <c r="V599" s="75"/>
      <c r="W599" s="6"/>
    </row>
    <row r="600" spans="2:23" x14ac:dyDescent="0.2">
      <c r="B600" s="8">
        <v>392.05</v>
      </c>
      <c r="C600" s="35" t="s">
        <v>238</v>
      </c>
      <c r="D600" s="26">
        <v>4067621.85</v>
      </c>
      <c r="E600" s="6"/>
      <c r="F600" s="37" t="s">
        <v>189</v>
      </c>
      <c r="G600" s="26"/>
      <c r="H600" s="37" t="s">
        <v>250</v>
      </c>
      <c r="J600" s="38">
        <v>10</v>
      </c>
      <c r="K600" s="6"/>
      <c r="L600" s="26">
        <v>206177</v>
      </c>
      <c r="M600" s="32"/>
      <c r="N600" s="39">
        <v>5.07</v>
      </c>
      <c r="O600" s="6"/>
      <c r="P600" s="26">
        <v>0</v>
      </c>
      <c r="Q600" s="144">
        <v>0</v>
      </c>
      <c r="R600" s="97"/>
      <c r="S600" s="97"/>
      <c r="T600" s="6"/>
      <c r="U600" s="6"/>
      <c r="V600" s="75"/>
      <c r="W600" s="6"/>
    </row>
    <row r="601" spans="2:23" x14ac:dyDescent="0.2">
      <c r="B601" s="8">
        <v>392.09</v>
      </c>
      <c r="C601" s="35" t="s">
        <v>240</v>
      </c>
      <c r="D601" s="26">
        <v>769219.66</v>
      </c>
      <c r="E601" s="6"/>
      <c r="F601" s="37" t="s">
        <v>189</v>
      </c>
      <c r="G601" s="26"/>
      <c r="H601" s="37" t="s">
        <v>251</v>
      </c>
      <c r="J601" s="38">
        <v>15</v>
      </c>
      <c r="K601" s="6"/>
      <c r="L601" s="26">
        <v>18300</v>
      </c>
      <c r="M601" s="32"/>
      <c r="N601" s="39">
        <v>2.38</v>
      </c>
      <c r="O601" s="6"/>
      <c r="P601" s="26">
        <v>0</v>
      </c>
      <c r="Q601" s="144">
        <v>0</v>
      </c>
      <c r="R601" s="97"/>
      <c r="S601" s="97"/>
      <c r="T601" s="6"/>
      <c r="U601" s="6"/>
      <c r="V601" s="75"/>
      <c r="W601" s="6"/>
    </row>
    <row r="602" spans="2:23" x14ac:dyDescent="0.2">
      <c r="B602" s="8">
        <v>396.03</v>
      </c>
      <c r="C602" s="35" t="s">
        <v>242</v>
      </c>
      <c r="D602" s="26">
        <v>1429079.38</v>
      </c>
      <c r="E602" s="6"/>
      <c r="F602" s="37" t="s">
        <v>189</v>
      </c>
      <c r="G602" s="26"/>
      <c r="H602" s="37" t="s">
        <v>252</v>
      </c>
      <c r="J602" s="38">
        <v>10</v>
      </c>
      <c r="K602" s="6"/>
      <c r="L602" s="26">
        <v>80819</v>
      </c>
      <c r="M602" s="32"/>
      <c r="N602" s="39">
        <v>5.66</v>
      </c>
      <c r="O602" s="6"/>
      <c r="P602" s="26">
        <v>0</v>
      </c>
      <c r="Q602" s="144">
        <v>0</v>
      </c>
      <c r="R602" s="97"/>
      <c r="S602" s="97"/>
      <c r="T602" s="6"/>
      <c r="U602" s="6"/>
      <c r="V602" s="75"/>
      <c r="W602" s="6"/>
    </row>
    <row r="603" spans="2:23" x14ac:dyDescent="0.2">
      <c r="B603" s="8">
        <v>396.07</v>
      </c>
      <c r="C603" s="35" t="s">
        <v>244</v>
      </c>
      <c r="D603" s="26">
        <v>6046018.2300000004</v>
      </c>
      <c r="E603" s="6"/>
      <c r="F603" s="37" t="s">
        <v>189</v>
      </c>
      <c r="G603" s="26"/>
      <c r="H603" s="37" t="s">
        <v>253</v>
      </c>
      <c r="J603" s="38">
        <v>15</v>
      </c>
      <c r="K603" s="6"/>
      <c r="L603" s="26">
        <v>364836</v>
      </c>
      <c r="M603" s="32"/>
      <c r="N603" s="39">
        <v>6.03</v>
      </c>
      <c r="O603" s="6"/>
      <c r="P603" s="26">
        <v>0</v>
      </c>
      <c r="Q603" s="144">
        <v>0</v>
      </c>
      <c r="R603" s="97"/>
      <c r="S603" s="97"/>
      <c r="T603" s="6"/>
      <c r="U603" s="6"/>
      <c r="V603" s="75"/>
      <c r="W603" s="6"/>
    </row>
    <row r="604" spans="2:23" x14ac:dyDescent="0.2">
      <c r="B604" s="9"/>
      <c r="C604" s="77" t="s">
        <v>254</v>
      </c>
      <c r="D604" s="42">
        <f>SUM(D598:D603)</f>
        <v>25679535.870000001</v>
      </c>
      <c r="E604" s="80"/>
      <c r="F604" s="71"/>
      <c r="G604" s="26"/>
      <c r="J604" s="66"/>
      <c r="K604" s="80"/>
      <c r="L604" s="42">
        <f>SUM(L598:L603)</f>
        <v>1080814</v>
      </c>
      <c r="M604" s="81"/>
      <c r="N604" s="82">
        <v>4.21</v>
      </c>
      <c r="O604" s="6"/>
      <c r="P604" s="42">
        <f>SUM(P598:P603)</f>
        <v>0</v>
      </c>
      <c r="Q604" s="97"/>
      <c r="R604" s="97"/>
      <c r="S604" s="97"/>
      <c r="T604" s="6"/>
      <c r="U604" s="6"/>
      <c r="V604" s="75"/>
      <c r="W604" s="6"/>
    </row>
    <row r="605" spans="2:23" x14ac:dyDescent="0.2">
      <c r="B605" s="9"/>
      <c r="C605" s="77"/>
      <c r="D605" s="30"/>
      <c r="E605" s="80"/>
      <c r="F605" s="71"/>
      <c r="G605" s="26"/>
      <c r="J605" s="66"/>
      <c r="K605" s="80"/>
      <c r="L605" s="30"/>
      <c r="M605" s="81"/>
      <c r="N605" s="82"/>
      <c r="O605" s="6"/>
      <c r="P605" s="26"/>
      <c r="Q605" s="97"/>
      <c r="R605" s="97"/>
      <c r="S605" s="97"/>
      <c r="T605" s="6"/>
      <c r="U605" s="6"/>
      <c r="V605" s="75"/>
      <c r="W605" s="6"/>
    </row>
    <row r="606" spans="2:23" x14ac:dyDescent="0.2">
      <c r="B606" s="9"/>
      <c r="C606" s="95" t="s">
        <v>255</v>
      </c>
      <c r="D606" s="26"/>
      <c r="E606" s="6"/>
      <c r="F606" s="71"/>
      <c r="G606" s="26"/>
      <c r="J606" s="66"/>
      <c r="K606" s="6"/>
      <c r="L606" s="26"/>
      <c r="M606" s="32"/>
      <c r="N606" s="33"/>
      <c r="O606" s="6"/>
      <c r="P606" s="26"/>
      <c r="Q606" s="97"/>
      <c r="R606" s="97"/>
      <c r="S606" s="97"/>
      <c r="T606" s="6"/>
      <c r="U606" s="6"/>
      <c r="V606" s="75"/>
      <c r="W606" s="6"/>
    </row>
    <row r="607" spans="2:23" x14ac:dyDescent="0.2">
      <c r="B607" s="8">
        <v>389.2</v>
      </c>
      <c r="C607" s="35" t="s">
        <v>23</v>
      </c>
      <c r="D607" s="26">
        <v>74341.83</v>
      </c>
      <c r="E607" s="6"/>
      <c r="F607" s="37" t="s">
        <v>189</v>
      </c>
      <c r="G607" s="26"/>
      <c r="H607" s="37" t="s">
        <v>256</v>
      </c>
      <c r="J607" s="38">
        <v>0</v>
      </c>
      <c r="K607" s="6"/>
      <c r="L607" s="26">
        <v>1471.97</v>
      </c>
      <c r="M607" s="32"/>
      <c r="N607" s="39">
        <v>1.98</v>
      </c>
      <c r="O607" s="6"/>
      <c r="P607" s="26">
        <v>-21.029999999999973</v>
      </c>
      <c r="Q607" s="144">
        <v>0</v>
      </c>
      <c r="R607" s="152">
        <v>0</v>
      </c>
      <c r="S607" s="144">
        <v>0</v>
      </c>
      <c r="T607" s="6"/>
      <c r="U607" s="6"/>
      <c r="V607" s="75"/>
      <c r="W607" s="6"/>
    </row>
    <row r="608" spans="2:23" x14ac:dyDescent="0.2">
      <c r="B608" s="8">
        <v>390</v>
      </c>
      <c r="C608" s="35" t="s">
        <v>25</v>
      </c>
      <c r="D608" s="26">
        <v>14086408.720000001</v>
      </c>
      <c r="E608" s="6"/>
      <c r="F608" s="37" t="s">
        <v>189</v>
      </c>
      <c r="G608" s="26"/>
      <c r="H608" s="37" t="s">
        <v>235</v>
      </c>
      <c r="J608" s="38">
        <v>-15</v>
      </c>
      <c r="K608" s="6"/>
      <c r="L608" s="26">
        <v>274684.96999999997</v>
      </c>
      <c r="M608" s="32"/>
      <c r="N608" s="39">
        <v>1.95</v>
      </c>
      <c r="O608" s="6"/>
      <c r="P608" s="26">
        <v>-92779.030000000028</v>
      </c>
      <c r="Q608" s="144">
        <v>0</v>
      </c>
      <c r="R608" s="152">
        <v>-43.616960132270748</v>
      </c>
      <c r="S608" s="144">
        <v>-43.616960132270748</v>
      </c>
      <c r="T608" s="6"/>
      <c r="U608" s="6"/>
      <c r="V608" s="75"/>
      <c r="W608" s="6"/>
    </row>
    <row r="609" spans="2:23" x14ac:dyDescent="0.2">
      <c r="B609" s="8">
        <v>392.01</v>
      </c>
      <c r="C609" s="35" t="s">
        <v>236</v>
      </c>
      <c r="D609" s="26">
        <v>4687923.72</v>
      </c>
      <c r="E609" s="6"/>
      <c r="F609" s="37" t="s">
        <v>189</v>
      </c>
      <c r="G609" s="26"/>
      <c r="H609" s="37" t="s">
        <v>257</v>
      </c>
      <c r="J609" s="38">
        <v>10</v>
      </c>
      <c r="K609" s="6"/>
      <c r="L609" s="26">
        <v>274243.53999999998</v>
      </c>
      <c r="M609" s="32"/>
      <c r="N609" s="39">
        <v>5.85</v>
      </c>
      <c r="O609" s="6"/>
      <c r="P609" s="26">
        <v>-54234.460000000021</v>
      </c>
      <c r="Q609" s="144">
        <v>0</v>
      </c>
      <c r="R609" s="152">
        <v>-1576.8687307966795</v>
      </c>
      <c r="S609" s="144">
        <v>-1576.8687307966795</v>
      </c>
      <c r="T609" s="6"/>
      <c r="U609" s="6"/>
      <c r="V609" s="75"/>
      <c r="W609" s="6"/>
    </row>
    <row r="610" spans="2:23" x14ac:dyDescent="0.2">
      <c r="B610" s="8">
        <v>392.05</v>
      </c>
      <c r="C610" s="35" t="s">
        <v>238</v>
      </c>
      <c r="D610" s="26">
        <v>6179421.1699999999</v>
      </c>
      <c r="E610" s="6"/>
      <c r="F610" s="37" t="s">
        <v>189</v>
      </c>
      <c r="G610" s="26"/>
      <c r="H610" s="37" t="s">
        <v>258</v>
      </c>
      <c r="J610" s="38">
        <v>10</v>
      </c>
      <c r="K610" s="6"/>
      <c r="L610" s="26">
        <v>349755.24</v>
      </c>
      <c r="M610" s="32"/>
      <c r="N610" s="39">
        <v>5.66</v>
      </c>
      <c r="O610" s="6"/>
      <c r="P610" s="26">
        <v>-44647.760000000009</v>
      </c>
      <c r="Q610" s="144">
        <v>0</v>
      </c>
      <c r="R610" s="152">
        <v>-1145.4671644417278</v>
      </c>
      <c r="S610" s="144">
        <v>-1145.4671644417278</v>
      </c>
      <c r="T610" s="6"/>
      <c r="U610" s="6"/>
      <c r="V610" s="75"/>
      <c r="W610" s="6"/>
    </row>
    <row r="611" spans="2:23" x14ac:dyDescent="0.2">
      <c r="B611" s="8">
        <v>392.09</v>
      </c>
      <c r="C611" s="35" t="s">
        <v>240</v>
      </c>
      <c r="D611" s="26">
        <v>2873027.78</v>
      </c>
      <c r="E611" s="6"/>
      <c r="F611" s="37" t="s">
        <v>189</v>
      </c>
      <c r="G611" s="26"/>
      <c r="H611" s="37" t="s">
        <v>241</v>
      </c>
      <c r="J611" s="38">
        <v>5</v>
      </c>
      <c r="K611" s="6"/>
      <c r="L611" s="26">
        <v>76997.14</v>
      </c>
      <c r="M611" s="32"/>
      <c r="N611" s="39">
        <v>2.68</v>
      </c>
      <c r="O611" s="6"/>
      <c r="P611" s="26">
        <v>-20683.86</v>
      </c>
      <c r="Q611" s="144">
        <v>0</v>
      </c>
      <c r="R611" s="152">
        <v>-147.28126288835264</v>
      </c>
      <c r="S611" s="144">
        <v>-147.28126288835264</v>
      </c>
      <c r="T611" s="6"/>
      <c r="U611" s="6"/>
      <c r="V611" s="75"/>
      <c r="W611" s="6"/>
    </row>
    <row r="612" spans="2:23" x14ac:dyDescent="0.2">
      <c r="B612" s="8">
        <v>396.03</v>
      </c>
      <c r="C612" s="35" t="s">
        <v>242</v>
      </c>
      <c r="D612" s="26">
        <v>2631435.3199999998</v>
      </c>
      <c r="E612" s="6"/>
      <c r="F612" s="37" t="s">
        <v>189</v>
      </c>
      <c r="G612" s="26"/>
      <c r="H612" s="37" t="s">
        <v>243</v>
      </c>
      <c r="J612" s="38">
        <v>15</v>
      </c>
      <c r="K612" s="6"/>
      <c r="L612" s="26">
        <v>222882.57</v>
      </c>
      <c r="M612" s="32"/>
      <c r="N612" s="39">
        <v>8.4700000000000006</v>
      </c>
      <c r="O612" s="6"/>
      <c r="P612" s="26">
        <v>-30741.429999999993</v>
      </c>
      <c r="Q612" s="144">
        <v>0</v>
      </c>
      <c r="R612" s="152">
        <v>0</v>
      </c>
      <c r="S612" s="144">
        <v>0</v>
      </c>
      <c r="T612" s="6"/>
      <c r="U612" s="6"/>
      <c r="V612" s="75"/>
      <c r="W612" s="6"/>
    </row>
    <row r="613" spans="2:23" x14ac:dyDescent="0.2">
      <c r="B613" s="8">
        <v>396.07</v>
      </c>
      <c r="C613" s="35" t="s">
        <v>244</v>
      </c>
      <c r="D613" s="26">
        <v>32629249.98</v>
      </c>
      <c r="E613" s="6"/>
      <c r="F613" s="37" t="s">
        <v>189</v>
      </c>
      <c r="G613" s="26"/>
      <c r="H613" s="37" t="s">
        <v>259</v>
      </c>
      <c r="J613" s="38">
        <v>25</v>
      </c>
      <c r="K613" s="6"/>
      <c r="L613" s="26">
        <v>1585781.55</v>
      </c>
      <c r="M613" s="32"/>
      <c r="N613" s="39">
        <v>4.8600000000000003</v>
      </c>
      <c r="O613" s="6"/>
      <c r="P613" s="26">
        <v>-27553.449999999953</v>
      </c>
      <c r="Q613" s="144">
        <v>0</v>
      </c>
      <c r="R613" s="152">
        <v>-1324.1436216177563</v>
      </c>
      <c r="S613" s="144">
        <v>-1324.1436216177563</v>
      </c>
      <c r="T613" s="6"/>
      <c r="U613" s="6"/>
      <c r="V613" s="75"/>
      <c r="W613" s="6"/>
    </row>
    <row r="614" spans="2:23" x14ac:dyDescent="0.2">
      <c r="B614" s="9"/>
      <c r="C614" s="77" t="s">
        <v>260</v>
      </c>
      <c r="D614" s="42">
        <f>SUM(D607:D613)</f>
        <v>63161808.519999996</v>
      </c>
      <c r="E614" s="80"/>
      <c r="F614" s="71"/>
      <c r="G614" s="26"/>
      <c r="J614" s="66"/>
      <c r="K614" s="80"/>
      <c r="L614" s="42">
        <f>SUM(L607:L613)</f>
        <v>2785816.98</v>
      </c>
      <c r="M614" s="81"/>
      <c r="N614" s="82">
        <v>4.41</v>
      </c>
      <c r="O614" s="6"/>
      <c r="P614" s="42">
        <f>SUM(P607:P613)</f>
        <v>-270661.02</v>
      </c>
      <c r="Q614" s="151">
        <v>0</v>
      </c>
      <c r="R614" s="151">
        <v>-4237.377739876787</v>
      </c>
      <c r="S614" s="151">
        <v>-4237.377739876787</v>
      </c>
      <c r="T614" s="6"/>
      <c r="U614" s="6"/>
      <c r="V614" s="75"/>
      <c r="W614" s="6"/>
    </row>
    <row r="615" spans="2:23" x14ac:dyDescent="0.2">
      <c r="B615" s="9"/>
      <c r="C615" s="77"/>
      <c r="D615" s="30"/>
      <c r="E615" s="80"/>
      <c r="F615" s="71"/>
      <c r="G615" s="26"/>
      <c r="J615" s="66"/>
      <c r="K615" s="80"/>
      <c r="L615" s="30"/>
      <c r="M615" s="81"/>
      <c r="N615" s="82"/>
      <c r="O615" s="6"/>
      <c r="P615" s="26"/>
      <c r="Q615" s="97"/>
      <c r="R615" s="97"/>
      <c r="S615" s="97"/>
      <c r="T615" s="6"/>
      <c r="U615" s="6"/>
      <c r="V615" s="75"/>
      <c r="W615" s="6"/>
    </row>
    <row r="616" spans="2:23" x14ac:dyDescent="0.2">
      <c r="B616" s="8"/>
      <c r="C616" s="95" t="s">
        <v>261</v>
      </c>
      <c r="D616" s="26"/>
      <c r="E616" s="6"/>
      <c r="F616" s="71"/>
      <c r="G616" s="26"/>
      <c r="J616" s="66"/>
      <c r="K616" s="6"/>
      <c r="L616" s="26"/>
      <c r="M616" s="32"/>
      <c r="N616" s="33"/>
      <c r="O616" s="6"/>
      <c r="P616" s="26"/>
      <c r="Q616" s="97"/>
      <c r="R616" s="97"/>
      <c r="S616" s="97"/>
      <c r="T616" s="6"/>
      <c r="U616" s="6"/>
      <c r="V616" s="75"/>
      <c r="W616" s="6"/>
    </row>
    <row r="617" spans="2:23" x14ac:dyDescent="0.2">
      <c r="B617" s="8">
        <v>390</v>
      </c>
      <c r="C617" s="35" t="s">
        <v>25</v>
      </c>
      <c r="D617" s="26">
        <v>2936056.38</v>
      </c>
      <c r="E617" s="6"/>
      <c r="F617" s="37" t="s">
        <v>189</v>
      </c>
      <c r="G617" s="26"/>
      <c r="H617" s="37" t="s">
        <v>151</v>
      </c>
      <c r="J617" s="38">
        <v>-20</v>
      </c>
      <c r="K617" s="6"/>
      <c r="L617" s="26">
        <v>50126</v>
      </c>
      <c r="M617" s="32"/>
      <c r="N617" s="39">
        <v>1.71</v>
      </c>
      <c r="O617" s="6"/>
      <c r="P617" s="26">
        <v>0</v>
      </c>
      <c r="Q617" s="144">
        <v>0</v>
      </c>
      <c r="R617" s="97"/>
      <c r="S617" s="97"/>
      <c r="T617" s="6"/>
      <c r="U617" s="6"/>
      <c r="V617" s="75"/>
      <c r="W617" s="6"/>
    </row>
    <row r="618" spans="2:23" x14ac:dyDescent="0.2">
      <c r="B618" s="8">
        <v>392.01</v>
      </c>
      <c r="C618" s="35" t="s">
        <v>236</v>
      </c>
      <c r="D618" s="26">
        <v>828273.72</v>
      </c>
      <c r="E618" s="6"/>
      <c r="F618" s="37" t="s">
        <v>189</v>
      </c>
      <c r="G618" s="26"/>
      <c r="H618" s="37" t="s">
        <v>262</v>
      </c>
      <c r="J618" s="38">
        <v>20</v>
      </c>
      <c r="K618" s="6"/>
      <c r="L618" s="26">
        <v>28820</v>
      </c>
      <c r="M618" s="32"/>
      <c r="N618" s="39">
        <v>3.48</v>
      </c>
      <c r="O618" s="6"/>
      <c r="P618" s="26">
        <v>0</v>
      </c>
      <c r="Q618" s="144">
        <v>0</v>
      </c>
      <c r="R618" s="97"/>
      <c r="S618" s="97"/>
      <c r="T618" s="6"/>
      <c r="U618" s="6"/>
      <c r="V618" s="75"/>
      <c r="W618" s="6"/>
    </row>
    <row r="619" spans="2:23" x14ac:dyDescent="0.2">
      <c r="B619" s="8">
        <v>392.05</v>
      </c>
      <c r="C619" s="35" t="s">
        <v>238</v>
      </c>
      <c r="D619" s="26">
        <v>961928.43</v>
      </c>
      <c r="E619" s="6"/>
      <c r="F619" s="37" t="s">
        <v>189</v>
      </c>
      <c r="G619" s="26"/>
      <c r="H619" s="37" t="s">
        <v>263</v>
      </c>
      <c r="J619" s="38">
        <v>15</v>
      </c>
      <c r="K619" s="6"/>
      <c r="L619" s="26">
        <v>43238</v>
      </c>
      <c r="M619" s="32"/>
      <c r="N619" s="39">
        <v>4.49</v>
      </c>
      <c r="O619" s="6"/>
      <c r="P619" s="26">
        <v>0</v>
      </c>
      <c r="Q619" s="144">
        <v>0</v>
      </c>
      <c r="R619" s="97"/>
      <c r="S619" s="97"/>
      <c r="T619" s="6"/>
      <c r="U619" s="6"/>
      <c r="V619" s="75"/>
      <c r="W619" s="6"/>
    </row>
    <row r="620" spans="2:23" x14ac:dyDescent="0.2">
      <c r="B620" s="8">
        <v>392.09</v>
      </c>
      <c r="C620" s="35" t="s">
        <v>240</v>
      </c>
      <c r="D620" s="26">
        <v>451193.36</v>
      </c>
      <c r="E620" s="6"/>
      <c r="F620" s="37" t="s">
        <v>189</v>
      </c>
      <c r="G620" s="26"/>
      <c r="H620" s="37" t="s">
        <v>264</v>
      </c>
      <c r="J620" s="38">
        <v>5</v>
      </c>
      <c r="K620" s="6"/>
      <c r="L620" s="26">
        <v>10483</v>
      </c>
      <c r="M620" s="32"/>
      <c r="N620" s="39">
        <v>2.3199999999999998</v>
      </c>
      <c r="O620" s="6"/>
      <c r="P620" s="26">
        <v>0</v>
      </c>
      <c r="Q620" s="144">
        <v>0</v>
      </c>
      <c r="R620" s="97"/>
      <c r="S620" s="97"/>
      <c r="T620" s="6"/>
      <c r="U620" s="6"/>
      <c r="V620" s="75"/>
      <c r="W620" s="6"/>
    </row>
    <row r="621" spans="2:23" x14ac:dyDescent="0.2">
      <c r="B621" s="8">
        <v>396.03</v>
      </c>
      <c r="C621" s="35" t="s">
        <v>242</v>
      </c>
      <c r="D621" s="26">
        <v>918153.56</v>
      </c>
      <c r="E621" s="6"/>
      <c r="F621" s="37" t="s">
        <v>189</v>
      </c>
      <c r="G621" s="26"/>
      <c r="H621" s="37" t="s">
        <v>265</v>
      </c>
      <c r="J621" s="38">
        <v>15</v>
      </c>
      <c r="K621" s="6"/>
      <c r="L621" s="26">
        <v>66132</v>
      </c>
      <c r="M621" s="32"/>
      <c r="N621" s="39">
        <v>7.2</v>
      </c>
      <c r="O621" s="6"/>
      <c r="P621" s="26">
        <v>0</v>
      </c>
      <c r="Q621" s="144">
        <v>0</v>
      </c>
      <c r="R621" s="97"/>
      <c r="S621" s="97"/>
      <c r="T621" s="6"/>
      <c r="U621" s="6"/>
      <c r="V621" s="75"/>
      <c r="W621" s="6"/>
    </row>
    <row r="622" spans="2:23" x14ac:dyDescent="0.2">
      <c r="B622" s="8">
        <v>396.07</v>
      </c>
      <c r="C622" s="35" t="s">
        <v>244</v>
      </c>
      <c r="D622" s="26">
        <v>3051020.13</v>
      </c>
      <c r="E622" s="6"/>
      <c r="F622" s="37" t="s">
        <v>189</v>
      </c>
      <c r="G622" s="26"/>
      <c r="H622" s="37" t="s">
        <v>266</v>
      </c>
      <c r="J622" s="38">
        <v>15</v>
      </c>
      <c r="K622" s="6"/>
      <c r="L622" s="26">
        <v>151814</v>
      </c>
      <c r="M622" s="32"/>
      <c r="N622" s="39">
        <v>4.9800000000000004</v>
      </c>
      <c r="O622" s="6"/>
      <c r="P622" s="26">
        <v>0</v>
      </c>
      <c r="Q622" s="144">
        <v>0</v>
      </c>
      <c r="R622" s="97"/>
      <c r="S622" s="97"/>
      <c r="T622" s="6"/>
      <c r="U622" s="6"/>
      <c r="V622" s="75"/>
      <c r="W622" s="6"/>
    </row>
    <row r="623" spans="2:23" x14ac:dyDescent="0.2">
      <c r="B623" s="9"/>
      <c r="C623" s="77" t="s">
        <v>267</v>
      </c>
      <c r="D623" s="42">
        <f>SUM(D617:D622)</f>
        <v>9146625.5799999982</v>
      </c>
      <c r="E623" s="80"/>
      <c r="F623" s="71"/>
      <c r="G623" s="26"/>
      <c r="J623" s="66"/>
      <c r="K623" s="80"/>
      <c r="L623" s="42">
        <f>SUM(L617:L622)</f>
        <v>350613</v>
      </c>
      <c r="M623" s="81"/>
      <c r="N623" s="82">
        <v>3.83</v>
      </c>
      <c r="O623" s="6"/>
      <c r="P623" s="42">
        <f>SUM(P617:P622)</f>
        <v>0</v>
      </c>
      <c r="Q623" s="97"/>
      <c r="R623" s="97"/>
      <c r="S623" s="97"/>
      <c r="T623" s="6"/>
      <c r="U623" s="6"/>
      <c r="V623" s="75"/>
      <c r="W623" s="6"/>
    </row>
    <row r="624" spans="2:23" x14ac:dyDescent="0.2">
      <c r="B624" s="8"/>
      <c r="C624" s="6"/>
      <c r="D624" s="26"/>
      <c r="E624" s="6"/>
      <c r="F624" s="71"/>
      <c r="G624" s="26"/>
      <c r="J624" s="66"/>
      <c r="K624" s="6"/>
      <c r="L624" s="26"/>
      <c r="M624" s="32"/>
      <c r="N624" s="33"/>
      <c r="O624" s="6"/>
      <c r="P624" s="26"/>
      <c r="Q624" s="97"/>
      <c r="R624" s="97"/>
      <c r="S624" s="97"/>
      <c r="T624" s="6"/>
      <c r="U624" s="6"/>
      <c r="V624" s="75"/>
      <c r="W624" s="6"/>
    </row>
    <row r="625" spans="2:23" x14ac:dyDescent="0.2">
      <c r="B625" s="9"/>
      <c r="C625" s="95" t="s">
        <v>268</v>
      </c>
      <c r="D625" s="26"/>
      <c r="E625" s="6"/>
      <c r="F625" s="71"/>
      <c r="G625" s="26"/>
      <c r="J625" s="66"/>
      <c r="K625" s="6"/>
      <c r="L625" s="26"/>
      <c r="M625" s="32"/>
      <c r="N625" s="33"/>
      <c r="O625" s="6"/>
      <c r="P625" s="26"/>
      <c r="Q625" s="97"/>
      <c r="R625" s="97"/>
      <c r="S625" s="97"/>
      <c r="T625" s="6"/>
      <c r="U625" s="6"/>
      <c r="V625" s="75"/>
      <c r="W625" s="6"/>
    </row>
    <row r="626" spans="2:23" x14ac:dyDescent="0.2">
      <c r="B626" s="8">
        <v>389.2</v>
      </c>
      <c r="C626" s="35" t="s">
        <v>23</v>
      </c>
      <c r="D626" s="26">
        <v>33674.089999999997</v>
      </c>
      <c r="E626" s="6"/>
      <c r="F626" s="37" t="s">
        <v>189</v>
      </c>
      <c r="G626" s="26"/>
      <c r="H626" s="37" t="s">
        <v>269</v>
      </c>
      <c r="J626" s="38">
        <v>0</v>
      </c>
      <c r="K626" s="6"/>
      <c r="L626" s="26">
        <v>683.58</v>
      </c>
      <c r="M626" s="32"/>
      <c r="N626" s="39">
        <v>2.0299999999999998</v>
      </c>
      <c r="O626" s="6"/>
      <c r="P626" s="26">
        <v>-41.419999999999959</v>
      </c>
      <c r="Q626" s="144">
        <v>0</v>
      </c>
      <c r="R626" s="152">
        <v>0</v>
      </c>
      <c r="S626" s="144">
        <v>0</v>
      </c>
      <c r="T626" s="6"/>
      <c r="U626" s="6"/>
      <c r="V626" s="75"/>
      <c r="W626" s="6"/>
    </row>
    <row r="627" spans="2:23" x14ac:dyDescent="0.2">
      <c r="B627" s="8">
        <v>390</v>
      </c>
      <c r="C627" s="35" t="s">
        <v>25</v>
      </c>
      <c r="D627" s="26">
        <v>88282951.859999999</v>
      </c>
      <c r="E627" s="6"/>
      <c r="F627" s="37" t="s">
        <v>189</v>
      </c>
      <c r="G627" s="26"/>
      <c r="H627" s="37" t="s">
        <v>235</v>
      </c>
      <c r="J627" s="38">
        <v>5</v>
      </c>
      <c r="K627" s="6"/>
      <c r="L627" s="26">
        <v>1350729.16</v>
      </c>
      <c r="M627" s="32"/>
      <c r="N627" s="39">
        <v>1.53</v>
      </c>
      <c r="O627" s="6"/>
      <c r="P627" s="26">
        <v>-469779.84000000008</v>
      </c>
      <c r="Q627" s="144">
        <v>0</v>
      </c>
      <c r="R627" s="152">
        <v>-17188.413906566791</v>
      </c>
      <c r="S627" s="144">
        <v>-17188.413906566791</v>
      </c>
      <c r="T627" s="6"/>
      <c r="U627" s="6"/>
      <c r="V627" s="75"/>
      <c r="W627" s="6"/>
    </row>
    <row r="628" spans="2:23" x14ac:dyDescent="0.2">
      <c r="B628" s="8">
        <v>392.01</v>
      </c>
      <c r="C628" s="35" t="s">
        <v>236</v>
      </c>
      <c r="D628" s="26">
        <v>13862141.42</v>
      </c>
      <c r="E628" s="6"/>
      <c r="F628" s="37" t="s">
        <v>189</v>
      </c>
      <c r="G628" s="26"/>
      <c r="H628" s="37" t="s">
        <v>270</v>
      </c>
      <c r="J628" s="38">
        <v>10</v>
      </c>
      <c r="K628" s="6"/>
      <c r="L628" s="26">
        <v>698651.93</v>
      </c>
      <c r="M628" s="32"/>
      <c r="N628" s="39">
        <v>5.04</v>
      </c>
      <c r="O628" s="6"/>
      <c r="P628" s="26">
        <v>-261760.06999999995</v>
      </c>
      <c r="Q628" s="144">
        <v>0</v>
      </c>
      <c r="R628" s="152">
        <v>-2069.7425945565878</v>
      </c>
      <c r="S628" s="144">
        <v>-2069.7425945565878</v>
      </c>
      <c r="T628" s="6"/>
      <c r="U628" s="6"/>
      <c r="V628" s="75"/>
      <c r="W628" s="6"/>
    </row>
    <row r="629" spans="2:23" x14ac:dyDescent="0.2">
      <c r="B629" s="8">
        <v>392.3</v>
      </c>
      <c r="C629" s="35" t="s">
        <v>271</v>
      </c>
      <c r="D629" s="26">
        <v>3076269.26</v>
      </c>
      <c r="E629" s="6"/>
      <c r="F629" s="37" t="s">
        <v>189</v>
      </c>
      <c r="G629" s="26"/>
      <c r="H629" s="37" t="s">
        <v>272</v>
      </c>
      <c r="J629" s="38">
        <v>64</v>
      </c>
      <c r="K629" s="6"/>
      <c r="L629" s="26">
        <v>77214.36</v>
      </c>
      <c r="M629" s="32"/>
      <c r="N629" s="39">
        <v>2.5099999999999998</v>
      </c>
      <c r="O629" s="6"/>
      <c r="P629" s="26">
        <v>-28132.639999999999</v>
      </c>
      <c r="Q629" s="144">
        <v>0</v>
      </c>
      <c r="R629" s="152">
        <v>-1911.4542625013712</v>
      </c>
      <c r="S629" s="144">
        <v>-1911.4542625013712</v>
      </c>
      <c r="T629" s="6"/>
      <c r="U629" s="6"/>
      <c r="V629" s="75"/>
      <c r="W629" s="6"/>
    </row>
    <row r="630" spans="2:23" x14ac:dyDescent="0.2">
      <c r="B630" s="8">
        <v>392.05</v>
      </c>
      <c r="C630" s="35" t="s">
        <v>238</v>
      </c>
      <c r="D630" s="26">
        <v>20515218.73</v>
      </c>
      <c r="E630" s="6"/>
      <c r="F630" s="37" t="s">
        <v>189</v>
      </c>
      <c r="G630" s="26"/>
      <c r="H630" s="37" t="s">
        <v>273</v>
      </c>
      <c r="J630" s="38">
        <v>10</v>
      </c>
      <c r="K630" s="6"/>
      <c r="L630" s="26">
        <v>935493.97</v>
      </c>
      <c r="M630" s="32"/>
      <c r="N630" s="39">
        <v>4.5599999999999996</v>
      </c>
      <c r="O630" s="6"/>
      <c r="P630" s="26">
        <v>-210473.03000000003</v>
      </c>
      <c r="Q630" s="144">
        <v>0</v>
      </c>
      <c r="R630" s="152">
        <v>-541.04955641269066</v>
      </c>
      <c r="S630" s="144">
        <v>-541.04955641269066</v>
      </c>
      <c r="T630" s="6"/>
      <c r="U630" s="6"/>
      <c r="V630" s="75"/>
      <c r="W630" s="6"/>
    </row>
    <row r="631" spans="2:23" x14ac:dyDescent="0.2">
      <c r="B631" s="8">
        <v>392.09</v>
      </c>
      <c r="C631" s="35" t="s">
        <v>240</v>
      </c>
      <c r="D631" s="26">
        <v>6598150.4500000002</v>
      </c>
      <c r="E631" s="6"/>
      <c r="F631" s="37" t="s">
        <v>189</v>
      </c>
      <c r="G631" s="26"/>
      <c r="H631" s="37" t="s">
        <v>241</v>
      </c>
      <c r="J631" s="38">
        <v>25</v>
      </c>
      <c r="K631" s="6"/>
      <c r="L631" s="26">
        <v>126024.67</v>
      </c>
      <c r="M631" s="32"/>
      <c r="N631" s="39">
        <v>1.91</v>
      </c>
      <c r="O631" s="6"/>
      <c r="P631" s="26">
        <v>-45557.33</v>
      </c>
      <c r="Q631" s="144">
        <v>0</v>
      </c>
      <c r="R631" s="152">
        <v>-222.44430323464093</v>
      </c>
      <c r="S631" s="144">
        <v>-222.44430323464093</v>
      </c>
      <c r="T631" s="6"/>
      <c r="U631" s="6"/>
      <c r="V631" s="75"/>
      <c r="W631" s="6"/>
    </row>
    <row r="632" spans="2:23" x14ac:dyDescent="0.2">
      <c r="B632" s="8">
        <v>396.03</v>
      </c>
      <c r="C632" s="35" t="s">
        <v>242</v>
      </c>
      <c r="D632" s="26">
        <v>5481398.25</v>
      </c>
      <c r="E632" s="6"/>
      <c r="F632" s="37" t="s">
        <v>189</v>
      </c>
      <c r="G632" s="26"/>
      <c r="H632" s="37" t="s">
        <v>243</v>
      </c>
      <c r="J632" s="38">
        <v>10</v>
      </c>
      <c r="K632" s="6"/>
      <c r="L632" s="26">
        <v>443993.26</v>
      </c>
      <c r="M632" s="32"/>
      <c r="N632" s="39">
        <v>8.1</v>
      </c>
      <c r="O632" s="6"/>
      <c r="P632" s="26">
        <v>-96522.739999999991</v>
      </c>
      <c r="Q632" s="144">
        <v>0</v>
      </c>
      <c r="R632" s="152">
        <v>0</v>
      </c>
      <c r="S632" s="144">
        <v>0</v>
      </c>
      <c r="T632" s="6"/>
      <c r="U632" s="6"/>
      <c r="V632" s="75"/>
      <c r="W632" s="6"/>
    </row>
    <row r="633" spans="2:23" x14ac:dyDescent="0.2">
      <c r="B633" s="8">
        <v>396.07</v>
      </c>
      <c r="C633" s="35" t="s">
        <v>244</v>
      </c>
      <c r="D633" s="26">
        <v>51442973.189999998</v>
      </c>
      <c r="E633" s="6"/>
      <c r="F633" s="37" t="s">
        <v>189</v>
      </c>
      <c r="G633" s="26"/>
      <c r="H633" s="37" t="s">
        <v>274</v>
      </c>
      <c r="J633" s="38">
        <v>15</v>
      </c>
      <c r="K633" s="6"/>
      <c r="L633" s="26">
        <v>2757343.36</v>
      </c>
      <c r="M633" s="32"/>
      <c r="N633" s="39">
        <v>5.36</v>
      </c>
      <c r="O633" s="6"/>
      <c r="P633" s="31">
        <v>-382449.64000000013</v>
      </c>
      <c r="Q633" s="144">
        <v>0</v>
      </c>
      <c r="R633" s="153">
        <v>-528.81035962637907</v>
      </c>
      <c r="S633" s="144">
        <v>-528.81035962637907</v>
      </c>
      <c r="T633" s="6"/>
      <c r="U633" s="6"/>
      <c r="V633" s="75"/>
      <c r="W633" s="6"/>
    </row>
    <row r="634" spans="2:23" x14ac:dyDescent="0.2">
      <c r="B634" s="9"/>
      <c r="C634" s="77" t="s">
        <v>275</v>
      </c>
      <c r="D634" s="42">
        <f>SUM(D626:D633)</f>
        <v>189292777.25</v>
      </c>
      <c r="E634" s="54"/>
      <c r="F634" s="71"/>
      <c r="G634" s="26"/>
      <c r="J634" s="66"/>
      <c r="K634" s="54"/>
      <c r="L634" s="42">
        <f>SUM(L626:L633)</f>
        <v>6390134.2899999991</v>
      </c>
      <c r="M634" s="81"/>
      <c r="N634" s="82">
        <v>3.38</v>
      </c>
      <c r="O634" s="6"/>
      <c r="P634" s="42">
        <f>SUM(P626:P633)</f>
        <v>-1494716.7100000002</v>
      </c>
      <c r="Q634" s="150">
        <v>0</v>
      </c>
      <c r="R634" s="150">
        <v>-22461.914982898463</v>
      </c>
      <c r="S634" s="150">
        <v>-22461.914982898463</v>
      </c>
      <c r="T634" s="6"/>
      <c r="U634" s="6"/>
      <c r="V634" s="75"/>
      <c r="W634" s="6"/>
    </row>
    <row r="635" spans="2:23" x14ac:dyDescent="0.2">
      <c r="B635" s="9"/>
      <c r="C635" s="77"/>
      <c r="D635" s="42"/>
      <c r="E635" s="54"/>
      <c r="F635" s="71"/>
      <c r="G635" s="26"/>
      <c r="J635" s="66"/>
      <c r="K635" s="54"/>
      <c r="L635" s="42"/>
      <c r="M635" s="81"/>
      <c r="N635" s="82"/>
      <c r="O635" s="6"/>
      <c r="P635" s="30"/>
      <c r="Q635" s="97"/>
      <c r="R635" s="97"/>
      <c r="S635" s="97"/>
      <c r="T635" s="6"/>
      <c r="U635" s="6"/>
      <c r="V635" s="75"/>
      <c r="W635" s="6"/>
    </row>
    <row r="636" spans="2:23" x14ac:dyDescent="0.2">
      <c r="B636" s="9"/>
      <c r="C636" s="95" t="s">
        <v>276</v>
      </c>
      <c r="D636" s="26"/>
      <c r="E636" s="6"/>
      <c r="F636" s="71"/>
      <c r="G636" s="26"/>
      <c r="J636" s="66"/>
      <c r="K636" s="6"/>
      <c r="L636" s="26"/>
      <c r="M636" s="32"/>
      <c r="N636" s="33"/>
      <c r="O636" s="6"/>
      <c r="P636" s="26"/>
      <c r="Q636" s="97"/>
      <c r="R636" s="97"/>
      <c r="S636" s="97"/>
      <c r="T636" s="6"/>
      <c r="U636" s="6"/>
      <c r="V636" s="75"/>
      <c r="W636" s="6"/>
    </row>
    <row r="637" spans="2:23" x14ac:dyDescent="0.2">
      <c r="B637" s="8">
        <v>389.2</v>
      </c>
      <c r="C637" s="35" t="s">
        <v>23</v>
      </c>
      <c r="D637" s="26">
        <v>4732.97</v>
      </c>
      <c r="E637" s="6"/>
      <c r="F637" s="37" t="s">
        <v>189</v>
      </c>
      <c r="G637" s="26"/>
      <c r="H637" s="37" t="s">
        <v>277</v>
      </c>
      <c r="J637" s="38">
        <v>0</v>
      </c>
      <c r="K637" s="6"/>
      <c r="L637" s="26">
        <v>55.38</v>
      </c>
      <c r="M637" s="32"/>
      <c r="N637" s="39">
        <v>1.17</v>
      </c>
      <c r="O637" s="6"/>
      <c r="P637" s="26">
        <v>-25.619999999999997</v>
      </c>
      <c r="Q637" s="144">
        <v>0</v>
      </c>
      <c r="R637" s="152">
        <v>0</v>
      </c>
      <c r="S637" s="144">
        <v>0</v>
      </c>
      <c r="T637" s="6"/>
      <c r="U637" s="6"/>
      <c r="V637" s="75"/>
      <c r="W637" s="6"/>
    </row>
    <row r="638" spans="2:23" x14ac:dyDescent="0.2">
      <c r="B638" s="8">
        <v>390</v>
      </c>
      <c r="C638" s="35" t="s">
        <v>25</v>
      </c>
      <c r="D638" s="26">
        <v>12569829.800000001</v>
      </c>
      <c r="E638" s="6"/>
      <c r="F638" s="37" t="s">
        <v>189</v>
      </c>
      <c r="G638" s="26"/>
      <c r="H638" s="37" t="s">
        <v>235</v>
      </c>
      <c r="J638" s="38">
        <v>-5</v>
      </c>
      <c r="K638" s="6"/>
      <c r="L638" s="26">
        <v>207402.19</v>
      </c>
      <c r="M638" s="32"/>
      <c r="N638" s="39">
        <v>1.65</v>
      </c>
      <c r="O638" s="6"/>
      <c r="P638" s="26">
        <v>-26411.809999999998</v>
      </c>
      <c r="Q638" s="144">
        <v>0</v>
      </c>
      <c r="R638" s="152">
        <v>-101.67825213958402</v>
      </c>
      <c r="S638" s="144">
        <v>-101.67825213958402</v>
      </c>
      <c r="T638" s="6"/>
      <c r="U638" s="6"/>
      <c r="V638" s="6"/>
      <c r="W638" s="6"/>
    </row>
    <row r="639" spans="2:23" x14ac:dyDescent="0.2">
      <c r="B639" s="8">
        <v>392.01</v>
      </c>
      <c r="C639" s="35" t="s">
        <v>236</v>
      </c>
      <c r="D639" s="26">
        <v>2237957.87</v>
      </c>
      <c r="E639" s="6"/>
      <c r="F639" s="37" t="s">
        <v>189</v>
      </c>
      <c r="G639" s="26"/>
      <c r="H639" s="37" t="s">
        <v>278</v>
      </c>
      <c r="J639" s="38">
        <v>10</v>
      </c>
      <c r="K639" s="6"/>
      <c r="L639" s="26">
        <v>95784.6</v>
      </c>
      <c r="M639" s="32"/>
      <c r="N639" s="39">
        <v>4.28</v>
      </c>
      <c r="O639" s="6"/>
      <c r="P639" s="26">
        <v>-63322.399999999994</v>
      </c>
      <c r="Q639" s="144">
        <v>0</v>
      </c>
      <c r="R639" s="152">
        <v>0</v>
      </c>
      <c r="S639" s="144">
        <v>0</v>
      </c>
      <c r="T639" s="6"/>
      <c r="U639" s="6"/>
      <c r="V639" s="6"/>
      <c r="W639" s="6"/>
    </row>
    <row r="640" spans="2:23" x14ac:dyDescent="0.2">
      <c r="B640" s="8">
        <v>392.05</v>
      </c>
      <c r="C640" s="35" t="s">
        <v>238</v>
      </c>
      <c r="D640" s="26">
        <v>2825328.74</v>
      </c>
      <c r="E640" s="6"/>
      <c r="F640" s="37" t="s">
        <v>189</v>
      </c>
      <c r="G640" s="26"/>
      <c r="H640" s="37" t="s">
        <v>263</v>
      </c>
      <c r="J640" s="38">
        <v>15</v>
      </c>
      <c r="K640" s="6"/>
      <c r="L640" s="26">
        <v>122619.27</v>
      </c>
      <c r="M640" s="32"/>
      <c r="N640" s="39">
        <v>4.34</v>
      </c>
      <c r="O640" s="6"/>
      <c r="P640" s="26">
        <v>-39342.729999999996</v>
      </c>
      <c r="Q640" s="144">
        <v>0</v>
      </c>
      <c r="R640" s="152">
        <v>0</v>
      </c>
      <c r="S640" s="144">
        <v>0</v>
      </c>
      <c r="T640" s="6"/>
      <c r="U640" s="6"/>
      <c r="V640" s="6"/>
      <c r="W640" s="6"/>
    </row>
    <row r="641" spans="2:23" x14ac:dyDescent="0.2">
      <c r="B641" s="8">
        <v>392.09</v>
      </c>
      <c r="C641" s="35" t="s">
        <v>240</v>
      </c>
      <c r="D641" s="26">
        <v>943295.09</v>
      </c>
      <c r="E641" s="6"/>
      <c r="F641" s="37" t="s">
        <v>189</v>
      </c>
      <c r="G641" s="26"/>
      <c r="H641" s="37" t="s">
        <v>241</v>
      </c>
      <c r="J641" s="38">
        <v>10</v>
      </c>
      <c r="K641" s="6"/>
      <c r="L641" s="26">
        <v>21507.13</v>
      </c>
      <c r="M641" s="32"/>
      <c r="N641" s="39">
        <v>2.2799999999999998</v>
      </c>
      <c r="O641" s="6"/>
      <c r="P641" s="26">
        <v>-4204.869999999999</v>
      </c>
      <c r="Q641" s="144">
        <v>0</v>
      </c>
      <c r="R641" s="152">
        <v>0</v>
      </c>
      <c r="S641" s="144">
        <v>0</v>
      </c>
      <c r="T641" s="6"/>
      <c r="U641" s="6"/>
      <c r="V641" s="6"/>
      <c r="W641" s="6"/>
    </row>
    <row r="642" spans="2:23" x14ac:dyDescent="0.2">
      <c r="B642" s="8">
        <v>396.03</v>
      </c>
      <c r="C642" s="35" t="s">
        <v>242</v>
      </c>
      <c r="D642" s="26">
        <v>1634006.1</v>
      </c>
      <c r="E642" s="6"/>
      <c r="F642" s="37" t="s">
        <v>189</v>
      </c>
      <c r="G642" s="26"/>
      <c r="H642" s="37" t="s">
        <v>243</v>
      </c>
      <c r="J642" s="38">
        <v>10</v>
      </c>
      <c r="K642" s="6"/>
      <c r="L642" s="26">
        <v>125328.27</v>
      </c>
      <c r="M642" s="32"/>
      <c r="N642" s="39">
        <v>7.67</v>
      </c>
      <c r="O642" s="6"/>
      <c r="P642" s="26">
        <v>-71384.73</v>
      </c>
      <c r="Q642" s="144">
        <v>0</v>
      </c>
      <c r="R642" s="152">
        <v>0</v>
      </c>
      <c r="S642" s="144">
        <v>0</v>
      </c>
      <c r="T642" s="6"/>
      <c r="U642" s="6"/>
      <c r="V642" s="6"/>
      <c r="W642" s="6"/>
    </row>
    <row r="643" spans="2:23" x14ac:dyDescent="0.2">
      <c r="B643" s="8">
        <v>396.07</v>
      </c>
      <c r="C643" s="35" t="s">
        <v>244</v>
      </c>
      <c r="D643" s="26">
        <v>7348051.0899999999</v>
      </c>
      <c r="E643" s="6"/>
      <c r="F643" s="37" t="s">
        <v>189</v>
      </c>
      <c r="G643" s="26"/>
      <c r="H643" s="37" t="s">
        <v>279</v>
      </c>
      <c r="J643" s="38">
        <v>25</v>
      </c>
      <c r="K643" s="6"/>
      <c r="L643" s="26">
        <v>274082.31</v>
      </c>
      <c r="M643" s="32"/>
      <c r="N643" s="39">
        <v>3.73</v>
      </c>
      <c r="O643" s="6"/>
      <c r="P643" s="26">
        <v>-12540.690000000002</v>
      </c>
      <c r="Q643" s="144">
        <v>0</v>
      </c>
      <c r="R643" s="152">
        <v>0</v>
      </c>
      <c r="S643" s="144">
        <v>0</v>
      </c>
      <c r="T643" s="6"/>
      <c r="U643" s="6"/>
      <c r="V643" s="6"/>
      <c r="W643" s="6"/>
    </row>
    <row r="644" spans="2:23" x14ac:dyDescent="0.2">
      <c r="B644" s="9"/>
      <c r="C644" s="77" t="s">
        <v>280</v>
      </c>
      <c r="D644" s="42">
        <f>SUM(D637:D643)</f>
        <v>27563201.660000004</v>
      </c>
      <c r="E644" s="80"/>
      <c r="F644" s="71"/>
      <c r="G644" s="26"/>
      <c r="J644" s="66"/>
      <c r="K644" s="80"/>
      <c r="L644" s="42">
        <f>SUM(L637:L643)</f>
        <v>846779.15000000014</v>
      </c>
      <c r="M644" s="81"/>
      <c r="N644" s="82">
        <v>3.07</v>
      </c>
      <c r="O644" s="6"/>
      <c r="P644" s="42">
        <f>SUM(P637:P643)</f>
        <v>-217232.84999999998</v>
      </c>
      <c r="Q644" s="151">
        <v>0</v>
      </c>
      <c r="R644" s="151">
        <v>-101.67825213958402</v>
      </c>
      <c r="S644" s="151">
        <v>-101.67825213958402</v>
      </c>
      <c r="T644" s="6"/>
      <c r="U644" s="6"/>
      <c r="V644" s="6"/>
      <c r="W644" s="6"/>
    </row>
    <row r="645" spans="2:23" x14ac:dyDescent="0.2">
      <c r="B645" s="9"/>
      <c r="C645" s="77"/>
      <c r="D645" s="42"/>
      <c r="E645" s="54"/>
      <c r="F645" s="71"/>
      <c r="G645" s="26"/>
      <c r="J645" s="66"/>
      <c r="K645" s="54"/>
      <c r="L645" s="42"/>
      <c r="M645" s="81"/>
      <c r="N645" s="82"/>
      <c r="O645" s="6"/>
      <c r="P645" s="42"/>
      <c r="Q645" s="30"/>
      <c r="R645" s="30"/>
      <c r="S645" s="30"/>
      <c r="T645" s="6"/>
      <c r="U645" s="6"/>
      <c r="V645" s="6"/>
      <c r="W645" s="6"/>
    </row>
    <row r="646" spans="2:23" x14ac:dyDescent="0.2">
      <c r="B646" s="9"/>
      <c r="C646" s="95" t="s">
        <v>281</v>
      </c>
      <c r="D646" s="26"/>
      <c r="E646" s="6"/>
      <c r="F646" s="71"/>
      <c r="G646" s="26"/>
      <c r="J646" s="66"/>
      <c r="K646" s="6"/>
      <c r="L646" s="26"/>
      <c r="M646" s="32"/>
      <c r="N646" s="33"/>
      <c r="O646" s="6"/>
      <c r="P646" s="26"/>
      <c r="Q646" s="26"/>
      <c r="R646" s="26"/>
      <c r="S646" s="26"/>
      <c r="T646" s="6"/>
      <c r="U646" s="6"/>
      <c r="V646" s="6"/>
      <c r="W646" s="6"/>
    </row>
    <row r="647" spans="2:23" x14ac:dyDescent="0.2">
      <c r="B647" s="8">
        <v>390</v>
      </c>
      <c r="C647" s="35" t="s">
        <v>25</v>
      </c>
      <c r="D647" s="26">
        <v>374091.01</v>
      </c>
      <c r="E647" s="6"/>
      <c r="F647" s="37" t="s">
        <v>189</v>
      </c>
      <c r="G647" s="26"/>
      <c r="H647" s="37" t="s">
        <v>282</v>
      </c>
      <c r="J647" s="38">
        <v>0</v>
      </c>
      <c r="K647" s="6"/>
      <c r="L647" s="26">
        <v>5647</v>
      </c>
      <c r="M647" s="32"/>
      <c r="N647" s="39">
        <v>1.51</v>
      </c>
      <c r="O647" s="6"/>
      <c r="P647" s="26">
        <v>0</v>
      </c>
      <c r="Q647" s="144">
        <v>0</v>
      </c>
      <c r="R647" s="97"/>
      <c r="S647" s="97"/>
      <c r="T647" s="6"/>
      <c r="U647" s="6"/>
      <c r="V647" s="6"/>
      <c r="W647" s="6"/>
    </row>
    <row r="648" spans="2:23" x14ac:dyDescent="0.2">
      <c r="B648" s="8">
        <v>392.01</v>
      </c>
      <c r="C648" s="35" t="s">
        <v>236</v>
      </c>
      <c r="D648" s="26">
        <v>459186</v>
      </c>
      <c r="E648" s="6"/>
      <c r="F648" s="37" t="s">
        <v>189</v>
      </c>
      <c r="G648" s="26"/>
      <c r="H648" s="37" t="s">
        <v>283</v>
      </c>
      <c r="J648" s="38">
        <v>0</v>
      </c>
      <c r="K648" s="6"/>
      <c r="L648" s="26">
        <v>11598</v>
      </c>
      <c r="M648" s="32"/>
      <c r="N648" s="39">
        <v>2.5299999999999998</v>
      </c>
      <c r="O648" s="6"/>
      <c r="P648" s="26">
        <v>0</v>
      </c>
      <c r="Q648" s="144">
        <v>0</v>
      </c>
      <c r="R648" s="97"/>
      <c r="S648" s="97"/>
      <c r="T648" s="6"/>
      <c r="U648" s="6"/>
      <c r="V648" s="6"/>
      <c r="W648" s="6"/>
    </row>
    <row r="649" spans="2:23" x14ac:dyDescent="0.2">
      <c r="B649" s="8">
        <v>392.05</v>
      </c>
      <c r="C649" s="35" t="s">
        <v>238</v>
      </c>
      <c r="D649" s="26">
        <v>255349.41</v>
      </c>
      <c r="E649" s="6"/>
      <c r="F649" s="37" t="s">
        <v>189</v>
      </c>
      <c r="G649" s="26"/>
      <c r="H649" s="37" t="s">
        <v>284</v>
      </c>
      <c r="J649" s="38">
        <v>15</v>
      </c>
      <c r="K649" s="6"/>
      <c r="L649" s="26">
        <v>5368</v>
      </c>
      <c r="M649" s="32"/>
      <c r="N649" s="39">
        <v>2.1</v>
      </c>
      <c r="O649" s="6"/>
      <c r="P649" s="26">
        <v>0</v>
      </c>
      <c r="Q649" s="144">
        <v>0</v>
      </c>
      <c r="R649" s="97"/>
      <c r="S649" s="97"/>
      <c r="T649" s="6"/>
      <c r="U649" s="6"/>
      <c r="V649" s="6"/>
      <c r="W649" s="6"/>
    </row>
    <row r="650" spans="2:23" x14ac:dyDescent="0.2">
      <c r="B650" s="8">
        <v>392.09</v>
      </c>
      <c r="C650" s="35" t="s">
        <v>240</v>
      </c>
      <c r="D650" s="26">
        <v>7844.26</v>
      </c>
      <c r="E650" s="6"/>
      <c r="F650" s="37" t="s">
        <v>189</v>
      </c>
      <c r="G650" s="26"/>
      <c r="H650" s="37" t="s">
        <v>285</v>
      </c>
      <c r="J650" s="38">
        <v>0</v>
      </c>
      <c r="K650" s="6"/>
      <c r="L650" s="26">
        <v>171</v>
      </c>
      <c r="M650" s="32"/>
      <c r="N650" s="39">
        <v>2.1800000000000002</v>
      </c>
      <c r="O650" s="6"/>
      <c r="P650" s="26">
        <v>0</v>
      </c>
      <c r="Q650" s="144">
        <v>0</v>
      </c>
      <c r="R650" s="97"/>
      <c r="S650" s="97"/>
      <c r="T650" s="6"/>
      <c r="U650" s="6"/>
      <c r="V650" s="6"/>
      <c r="W650" s="6"/>
    </row>
    <row r="651" spans="2:23" x14ac:dyDescent="0.2">
      <c r="B651" s="8">
        <v>396.07</v>
      </c>
      <c r="C651" s="35" t="s">
        <v>244</v>
      </c>
      <c r="D651" s="26">
        <v>2250061.7400000002</v>
      </c>
      <c r="E651" s="6"/>
      <c r="F651" s="37" t="s">
        <v>189</v>
      </c>
      <c r="G651" s="26"/>
      <c r="H651" s="37" t="s">
        <v>286</v>
      </c>
      <c r="J651" s="38">
        <v>5</v>
      </c>
      <c r="K651" s="6"/>
      <c r="L651" s="26">
        <v>41933</v>
      </c>
      <c r="M651" s="32"/>
      <c r="N651" s="39">
        <v>1.86</v>
      </c>
      <c r="O651" s="6"/>
      <c r="P651" s="26">
        <v>0</v>
      </c>
      <c r="Q651" s="144">
        <v>0</v>
      </c>
      <c r="R651" s="97"/>
      <c r="S651" s="97"/>
      <c r="T651" s="6"/>
      <c r="U651" s="6"/>
      <c r="V651" s="6"/>
      <c r="W651" s="6"/>
    </row>
    <row r="652" spans="2:23" x14ac:dyDescent="0.2">
      <c r="B652" s="9"/>
      <c r="C652" s="77" t="s">
        <v>287</v>
      </c>
      <c r="D652" s="42">
        <f>SUM(D647:D651)</f>
        <v>3346532.42</v>
      </c>
      <c r="E652" s="80"/>
      <c r="F652" s="71"/>
      <c r="G652" s="26"/>
      <c r="J652" s="66"/>
      <c r="K652" s="80"/>
      <c r="L652" s="42">
        <f>SUM(L647:L651)</f>
        <v>64717</v>
      </c>
      <c r="M652" s="81"/>
      <c r="N652" s="82">
        <v>1.93</v>
      </c>
      <c r="O652" s="6"/>
      <c r="P652" s="42">
        <f>SUM(P647:P651)</f>
        <v>0</v>
      </c>
      <c r="Q652" s="97"/>
      <c r="R652" s="97"/>
      <c r="S652" s="97"/>
      <c r="T652" s="6"/>
      <c r="U652" s="6"/>
      <c r="V652" s="6"/>
      <c r="W652" s="6"/>
    </row>
    <row r="653" spans="2:23" x14ac:dyDescent="0.2">
      <c r="B653" s="8"/>
      <c r="C653" s="40"/>
      <c r="D653" s="42"/>
      <c r="E653" s="80"/>
      <c r="F653" s="71"/>
      <c r="G653" s="26"/>
      <c r="J653" s="66"/>
      <c r="K653" s="80"/>
      <c r="L653" s="42"/>
      <c r="M653" s="81"/>
      <c r="N653" s="82"/>
      <c r="O653" s="6"/>
      <c r="P653" s="26"/>
      <c r="Q653" s="97"/>
      <c r="R653" s="97"/>
      <c r="S653" s="97"/>
      <c r="T653" s="6"/>
      <c r="U653" s="6"/>
      <c r="V653" s="6"/>
      <c r="W653" s="6"/>
    </row>
    <row r="654" spans="2:23" x14ac:dyDescent="0.2">
      <c r="B654" s="9"/>
      <c r="C654" s="96" t="s">
        <v>288</v>
      </c>
      <c r="D654" s="30">
        <f>+D652+D644+D634+D623+D614+D604+D595</f>
        <v>449572820.33000004</v>
      </c>
      <c r="E654" s="80"/>
      <c r="F654" s="30"/>
      <c r="G654" s="26"/>
      <c r="J654" s="66"/>
      <c r="K654" s="80"/>
      <c r="L654" s="30">
        <f>+L652+L644+L634+L623+L614+L604+L595</f>
        <v>16237133.42</v>
      </c>
      <c r="M654" s="81"/>
      <c r="N654" s="82">
        <v>3.61</v>
      </c>
      <c r="O654" s="6"/>
      <c r="P654" s="30">
        <f>+P652+P644+P634+P623+P614+P604+P595</f>
        <v>-2121717.58</v>
      </c>
      <c r="Q654" s="30">
        <f>+Q652+Q644+Q634+Q623+Q614+Q604+Q595</f>
        <v>0</v>
      </c>
      <c r="R654" s="30">
        <f>+R652+R644+R634+R623+R614+R604+R595</f>
        <v>-31863.808208708029</v>
      </c>
      <c r="S654" s="30">
        <f>+S652+S644+S634+S623+S614+S604+S595</f>
        <v>-31863.808208708029</v>
      </c>
      <c r="T654" s="6"/>
      <c r="U654" s="6"/>
      <c r="V654" s="6"/>
      <c r="W654" s="6"/>
    </row>
    <row r="655" spans="2:23" x14ac:dyDescent="0.2">
      <c r="B655" s="9"/>
      <c r="C655" s="80"/>
      <c r="D655" s="26"/>
      <c r="E655" s="6"/>
      <c r="F655" s="71"/>
      <c r="G655" s="26"/>
      <c r="J655" s="66"/>
      <c r="K655" s="6"/>
      <c r="L655" s="26"/>
      <c r="M655" s="32"/>
      <c r="N655" s="33"/>
      <c r="O655" s="6"/>
      <c r="P655" s="26"/>
      <c r="Q655" s="26"/>
      <c r="R655" s="26"/>
      <c r="S655" s="26"/>
      <c r="T655" s="6"/>
      <c r="U655" s="6"/>
      <c r="V655" s="6"/>
      <c r="W655" s="6"/>
    </row>
    <row r="656" spans="2:23" x14ac:dyDescent="0.2">
      <c r="B656" s="8"/>
      <c r="C656" s="40"/>
      <c r="F656" s="44"/>
      <c r="G656" s="28"/>
      <c r="L656" s="28"/>
      <c r="N656" s="33"/>
      <c r="O656" s="6"/>
      <c r="P656" s="28"/>
      <c r="Q656" s="28"/>
      <c r="R656" s="28"/>
      <c r="S656" s="28"/>
      <c r="T656" s="6"/>
      <c r="U656" s="6"/>
      <c r="V656" s="6"/>
      <c r="W656" s="6"/>
    </row>
    <row r="657" spans="1:23" x14ac:dyDescent="0.2">
      <c r="B657" s="68" t="s">
        <v>289</v>
      </c>
      <c r="C657" s="47"/>
      <c r="F657" s="44"/>
      <c r="G657" s="28"/>
      <c r="L657" s="28"/>
      <c r="N657" s="33"/>
      <c r="O657" s="6"/>
      <c r="P657" s="28"/>
      <c r="Q657" s="28"/>
      <c r="R657" s="28"/>
      <c r="S657" s="28"/>
      <c r="T657" s="6"/>
      <c r="U657" s="6" t="s">
        <v>327</v>
      </c>
      <c r="V657" s="76">
        <v>0</v>
      </c>
      <c r="W657" s="6"/>
    </row>
    <row r="658" spans="1:23" x14ac:dyDescent="0.2">
      <c r="A658" s="6" t="s">
        <v>328</v>
      </c>
      <c r="B658" s="3">
        <v>399.3</v>
      </c>
      <c r="C658" s="35" t="s">
        <v>25</v>
      </c>
      <c r="D658" s="26">
        <v>15067474.9</v>
      </c>
      <c r="E658" s="6"/>
      <c r="F658" s="37">
        <v>43830</v>
      </c>
      <c r="G658" s="26"/>
      <c r="H658" s="37" t="s">
        <v>290</v>
      </c>
      <c r="J658" s="38">
        <v>-1</v>
      </c>
      <c r="K658" s="6"/>
      <c r="L658" s="26">
        <v>573639</v>
      </c>
      <c r="M658" s="32"/>
      <c r="N658" s="39">
        <v>3.81</v>
      </c>
      <c r="O658" s="6"/>
      <c r="P658" s="28"/>
      <c r="Q658" s="144">
        <v>0</v>
      </c>
      <c r="R658" s="144">
        <v>0</v>
      </c>
      <c r="S658" s="144">
        <v>0</v>
      </c>
      <c r="T658" s="6"/>
      <c r="U658" s="6" t="s">
        <v>327</v>
      </c>
      <c r="V658" s="76">
        <v>0</v>
      </c>
      <c r="W658" s="6"/>
    </row>
    <row r="659" spans="1:23" x14ac:dyDescent="0.2">
      <c r="A659" s="6" t="s">
        <v>328</v>
      </c>
      <c r="B659" s="3">
        <v>399.31</v>
      </c>
      <c r="C659" s="4" t="s">
        <v>291</v>
      </c>
      <c r="D659" s="26">
        <v>24269468.210000001</v>
      </c>
      <c r="E659" s="6"/>
      <c r="F659" s="37">
        <v>52231</v>
      </c>
      <c r="G659" s="26"/>
      <c r="H659" s="37" t="s">
        <v>292</v>
      </c>
      <c r="J659" s="38">
        <v>-7</v>
      </c>
      <c r="K659" s="6"/>
      <c r="L659" s="26">
        <v>500293</v>
      </c>
      <c r="M659" s="32"/>
      <c r="N659" s="39">
        <v>2.06</v>
      </c>
      <c r="O659" s="6"/>
      <c r="P659" s="28"/>
      <c r="Q659" s="144">
        <v>0</v>
      </c>
      <c r="R659" s="144">
        <v>0</v>
      </c>
      <c r="S659" s="144">
        <v>0</v>
      </c>
      <c r="T659" s="6"/>
      <c r="U659" s="6" t="s">
        <v>327</v>
      </c>
      <c r="V659" s="76">
        <v>0</v>
      </c>
      <c r="W659" s="6"/>
    </row>
    <row r="660" spans="1:23" x14ac:dyDescent="0.2">
      <c r="A660" s="6" t="s">
        <v>328</v>
      </c>
      <c r="B660" s="3">
        <v>399.41</v>
      </c>
      <c r="C660" s="4" t="s">
        <v>293</v>
      </c>
      <c r="D660" s="26">
        <v>8116133.8600000003</v>
      </c>
      <c r="E660" s="6"/>
      <c r="F660" s="37">
        <v>52231</v>
      </c>
      <c r="G660" s="26"/>
      <c r="H660" s="37" t="s">
        <v>292</v>
      </c>
      <c r="J660" s="38">
        <v>-6</v>
      </c>
      <c r="K660" s="6"/>
      <c r="L660" s="26">
        <v>166083</v>
      </c>
      <c r="M660" s="32"/>
      <c r="N660" s="39">
        <v>2.0499999999999998</v>
      </c>
      <c r="O660" s="6"/>
      <c r="P660" s="28"/>
      <c r="Q660" s="144">
        <v>0</v>
      </c>
      <c r="R660" s="144">
        <v>0</v>
      </c>
      <c r="S660" s="144">
        <v>0</v>
      </c>
      <c r="T660" s="6"/>
      <c r="U660" s="6" t="s">
        <v>327</v>
      </c>
      <c r="V660" s="76">
        <v>0</v>
      </c>
      <c r="W660" s="6"/>
    </row>
    <row r="661" spans="1:23" x14ac:dyDescent="0.2">
      <c r="A661" s="6" t="s">
        <v>328</v>
      </c>
      <c r="B661" s="3">
        <v>399.44</v>
      </c>
      <c r="C661" s="4" t="s">
        <v>294</v>
      </c>
      <c r="D661" s="26">
        <v>3415835.77</v>
      </c>
      <c r="E661" s="6"/>
      <c r="F661" s="37">
        <v>43830</v>
      </c>
      <c r="G661" s="26"/>
      <c r="H661" s="37" t="s">
        <v>248</v>
      </c>
      <c r="J661" s="38">
        <v>0</v>
      </c>
      <c r="K661" s="6"/>
      <c r="L661" s="26">
        <v>214916</v>
      </c>
      <c r="M661" s="32"/>
      <c r="N661" s="39">
        <v>6.29</v>
      </c>
      <c r="O661" s="6"/>
      <c r="P661" s="28"/>
      <c r="Q661" s="144">
        <v>0</v>
      </c>
      <c r="R661" s="144">
        <v>0</v>
      </c>
      <c r="S661" s="144">
        <v>0</v>
      </c>
      <c r="T661" s="6"/>
      <c r="U661" s="6" t="s">
        <v>327</v>
      </c>
      <c r="V661" s="76">
        <v>0</v>
      </c>
      <c r="W661" s="6"/>
    </row>
    <row r="662" spans="1:23" x14ac:dyDescent="0.2">
      <c r="A662" s="6" t="s">
        <v>328</v>
      </c>
      <c r="B662" s="3">
        <v>399.45</v>
      </c>
      <c r="C662" s="4" t="s">
        <v>295</v>
      </c>
      <c r="D662" s="26">
        <v>108511642.90000001</v>
      </c>
      <c r="E662" s="6"/>
      <c r="F662" s="37">
        <v>43830</v>
      </c>
      <c r="G662" s="26"/>
      <c r="H662" s="37" t="s">
        <v>296</v>
      </c>
      <c r="J662" s="38">
        <v>5</v>
      </c>
      <c r="K662" s="6"/>
      <c r="L662" s="26">
        <v>12919564</v>
      </c>
      <c r="M662" s="32"/>
      <c r="N662" s="39">
        <v>11.91</v>
      </c>
      <c r="O662" s="6"/>
      <c r="P662" s="28"/>
      <c r="Q662" s="144">
        <v>0</v>
      </c>
      <c r="R662" s="144">
        <v>0</v>
      </c>
      <c r="S662" s="144">
        <v>0</v>
      </c>
      <c r="T662" s="6"/>
      <c r="U662" s="6" t="s">
        <v>327</v>
      </c>
      <c r="V662" s="76">
        <v>0</v>
      </c>
      <c r="W662" s="6"/>
    </row>
    <row r="663" spans="1:23" x14ac:dyDescent="0.2">
      <c r="A663" s="6" t="s">
        <v>328</v>
      </c>
      <c r="B663" s="3">
        <v>399.46</v>
      </c>
      <c r="C663" s="4" t="s">
        <v>297</v>
      </c>
      <c r="D663" s="26">
        <v>31970552.859999999</v>
      </c>
      <c r="E663" s="6"/>
      <c r="F663" s="37">
        <v>43830</v>
      </c>
      <c r="G663" s="26"/>
      <c r="H663" s="37" t="s">
        <v>298</v>
      </c>
      <c r="J663" s="38">
        <v>7</v>
      </c>
      <c r="K663" s="6"/>
      <c r="L663" s="26">
        <v>4109731</v>
      </c>
      <c r="M663" s="32"/>
      <c r="N663" s="39">
        <v>12.85</v>
      </c>
      <c r="O663" s="6"/>
      <c r="P663" s="28"/>
      <c r="Q663" s="144">
        <v>0</v>
      </c>
      <c r="R663" s="144">
        <v>0</v>
      </c>
      <c r="S663" s="144">
        <v>0</v>
      </c>
      <c r="T663" s="6"/>
      <c r="U663" s="6" t="s">
        <v>327</v>
      </c>
      <c r="V663" s="76">
        <v>0</v>
      </c>
      <c r="W663" s="6"/>
    </row>
    <row r="664" spans="1:23" x14ac:dyDescent="0.2">
      <c r="A664" s="6" t="s">
        <v>328</v>
      </c>
      <c r="B664" s="3">
        <v>399.51</v>
      </c>
      <c r="C664" s="4" t="s">
        <v>299</v>
      </c>
      <c r="D664" s="26">
        <v>1013192.91</v>
      </c>
      <c r="E664" s="6"/>
      <c r="F664" s="37">
        <v>43830</v>
      </c>
      <c r="G664" s="26"/>
      <c r="H664" s="37" t="s">
        <v>300</v>
      </c>
      <c r="J664" s="38">
        <v>5</v>
      </c>
      <c r="K664" s="6"/>
      <c r="L664" s="26">
        <v>70485</v>
      </c>
      <c r="M664" s="32"/>
      <c r="N664" s="39">
        <v>6.96</v>
      </c>
      <c r="O664" s="6"/>
      <c r="P664" s="28"/>
      <c r="Q664" s="144">
        <v>0</v>
      </c>
      <c r="R664" s="144">
        <v>0</v>
      </c>
      <c r="S664" s="144">
        <v>0</v>
      </c>
      <c r="T664" s="6"/>
      <c r="U664" s="6" t="s">
        <v>327</v>
      </c>
      <c r="V664" s="76">
        <v>0</v>
      </c>
      <c r="W664" s="6"/>
    </row>
    <row r="665" spans="1:23" x14ac:dyDescent="0.2">
      <c r="A665" s="6" t="s">
        <v>328</v>
      </c>
      <c r="B665" s="3">
        <v>399.52</v>
      </c>
      <c r="C665" s="4" t="s">
        <v>301</v>
      </c>
      <c r="D665" s="26">
        <v>5412077.4800000004</v>
      </c>
      <c r="E665" s="6"/>
      <c r="F665" s="37">
        <v>43830</v>
      </c>
      <c r="G665" s="26"/>
      <c r="H665" s="37" t="s">
        <v>302</v>
      </c>
      <c r="J665" s="38">
        <v>5</v>
      </c>
      <c r="K665" s="6"/>
      <c r="L665" s="26">
        <v>440548</v>
      </c>
      <c r="M665" s="32"/>
      <c r="N665" s="39">
        <v>8.14</v>
      </c>
      <c r="O665" s="6"/>
      <c r="P665" s="28"/>
      <c r="Q665" s="144">
        <v>0</v>
      </c>
      <c r="R665" s="144">
        <v>0</v>
      </c>
      <c r="S665" s="144">
        <v>0</v>
      </c>
      <c r="T665" s="6"/>
      <c r="U665" s="6" t="s">
        <v>327</v>
      </c>
      <c r="V665" s="76">
        <v>0</v>
      </c>
      <c r="W665" s="6"/>
    </row>
    <row r="666" spans="1:23" x14ac:dyDescent="0.2">
      <c r="A666" s="6" t="s">
        <v>328</v>
      </c>
      <c r="B666" s="3">
        <v>399.6</v>
      </c>
      <c r="C666" s="4" t="s">
        <v>303</v>
      </c>
      <c r="D666" s="26">
        <v>1916706.39</v>
      </c>
      <c r="E666" s="6"/>
      <c r="F666" s="37">
        <v>43830</v>
      </c>
      <c r="G666" s="26"/>
      <c r="H666" s="37" t="s">
        <v>253</v>
      </c>
      <c r="J666" s="38">
        <v>1</v>
      </c>
      <c r="K666" s="6"/>
      <c r="L666" s="26">
        <v>176913</v>
      </c>
      <c r="M666" s="32"/>
      <c r="N666" s="39">
        <v>9.23</v>
      </c>
      <c r="O666" s="6"/>
      <c r="P666" s="28"/>
      <c r="Q666" s="144">
        <v>0</v>
      </c>
      <c r="R666" s="144">
        <v>0</v>
      </c>
      <c r="S666" s="144">
        <v>0</v>
      </c>
      <c r="T666" s="6"/>
      <c r="U666" s="6" t="s">
        <v>327</v>
      </c>
      <c r="V666" s="76">
        <v>0</v>
      </c>
      <c r="W666" s="6"/>
    </row>
    <row r="667" spans="1:23" x14ac:dyDescent="0.2">
      <c r="A667" s="6" t="s">
        <v>328</v>
      </c>
      <c r="B667" s="3">
        <v>399.61</v>
      </c>
      <c r="C667" s="4" t="s">
        <v>304</v>
      </c>
      <c r="D667" s="26">
        <v>178216.42</v>
      </c>
      <c r="E667" s="6"/>
      <c r="F667" s="37">
        <v>43830</v>
      </c>
      <c r="G667" s="26"/>
      <c r="H667" s="37" t="s">
        <v>305</v>
      </c>
      <c r="J667" s="38">
        <v>0</v>
      </c>
      <c r="K667" s="6"/>
      <c r="L667" s="26">
        <v>20224</v>
      </c>
      <c r="M667" s="32"/>
      <c r="N667" s="39">
        <v>11.35</v>
      </c>
      <c r="O667" s="6"/>
      <c r="P667" s="28"/>
      <c r="Q667" s="144">
        <v>0</v>
      </c>
      <c r="R667" s="144">
        <v>0</v>
      </c>
      <c r="S667" s="144">
        <v>0</v>
      </c>
      <c r="T667" s="6"/>
      <c r="U667" s="6" t="s">
        <v>327</v>
      </c>
      <c r="V667" s="76">
        <v>0</v>
      </c>
      <c r="W667" s="6"/>
    </row>
    <row r="668" spans="1:23" x14ac:dyDescent="0.2">
      <c r="A668" s="6" t="s">
        <v>328</v>
      </c>
      <c r="B668" s="3">
        <v>399.7</v>
      </c>
      <c r="C668" s="4" t="s">
        <v>306</v>
      </c>
      <c r="D668" s="26">
        <v>38414876.890000001</v>
      </c>
      <c r="E668" s="6"/>
      <c r="F668" s="37">
        <v>43830</v>
      </c>
      <c r="G668" s="26"/>
      <c r="H668" s="37" t="s">
        <v>24</v>
      </c>
      <c r="J668" s="38">
        <v>0</v>
      </c>
      <c r="K668" s="6"/>
      <c r="L668" s="26">
        <v>1623086</v>
      </c>
      <c r="M668" s="32"/>
      <c r="N668" s="39">
        <v>4.2300000000000004</v>
      </c>
      <c r="O668" s="6"/>
      <c r="P668" s="28"/>
      <c r="Q668" s="144">
        <v>0</v>
      </c>
      <c r="R668" s="144">
        <v>0</v>
      </c>
      <c r="S668" s="144">
        <v>0</v>
      </c>
      <c r="T668" s="6"/>
      <c r="U668" s="6" t="s">
        <v>327</v>
      </c>
      <c r="V668" s="76">
        <v>0</v>
      </c>
      <c r="W668" s="6"/>
    </row>
    <row r="669" spans="1:23" x14ac:dyDescent="0.2">
      <c r="A669" s="6" t="s">
        <v>328</v>
      </c>
      <c r="B669" s="92"/>
      <c r="C669" s="77" t="s">
        <v>307</v>
      </c>
      <c r="D669" s="43">
        <f>SUM(D658:D668)</f>
        <v>238286178.58999997</v>
      </c>
      <c r="E669" s="47"/>
      <c r="F669" s="71"/>
      <c r="G669" s="26"/>
      <c r="J669" s="66"/>
      <c r="K669" s="47"/>
      <c r="L669" s="43">
        <f>SUM(L658:L668)</f>
        <v>20815482</v>
      </c>
      <c r="M669" s="81"/>
      <c r="N669" s="82">
        <v>8.74</v>
      </c>
      <c r="O669" s="6"/>
      <c r="P669" s="28"/>
      <c r="Q669" s="154">
        <v>0</v>
      </c>
      <c r="R669" s="154">
        <v>0</v>
      </c>
      <c r="S669" s="154">
        <v>0</v>
      </c>
      <c r="T669" s="6"/>
      <c r="U669" s="6"/>
      <c r="V669" s="6"/>
      <c r="W669" s="6"/>
    </row>
    <row r="670" spans="1:23" x14ac:dyDescent="0.2">
      <c r="C670" s="6"/>
      <c r="D670" s="42"/>
      <c r="E670" s="85"/>
      <c r="F670" s="71"/>
      <c r="G670" s="26"/>
      <c r="J670" s="66"/>
      <c r="K670" s="85"/>
      <c r="L670" s="42"/>
      <c r="M670" s="81"/>
      <c r="N670" s="82"/>
      <c r="O670" s="6"/>
      <c r="P670" s="28"/>
      <c r="Q670" s="28"/>
      <c r="R670" s="28"/>
      <c r="S670" s="28"/>
      <c r="T670" s="6"/>
      <c r="U670" s="6"/>
      <c r="V670" s="6"/>
      <c r="W670" s="6"/>
    </row>
    <row r="671" spans="1:23" x14ac:dyDescent="0.2">
      <c r="F671" s="6"/>
      <c r="L671" s="28"/>
      <c r="N671" s="33"/>
      <c r="O671" s="6"/>
      <c r="P671" s="28"/>
      <c r="Q671" s="143">
        <f>+Q654+Q582+Q563+Q549+Q137-Q49+Q669</f>
        <v>-340361.99782663328</v>
      </c>
      <c r="R671" s="143">
        <f>+R654+R582+R563+R549</f>
        <v>-668496.77310741099</v>
      </c>
      <c r="S671" s="143">
        <f>+S654+S644+S582+S563+S549</f>
        <v>-1008960.4491861839</v>
      </c>
      <c r="T671" s="6"/>
      <c r="U671" s="6"/>
      <c r="V671" s="6"/>
      <c r="W671" s="6"/>
    </row>
    <row r="672" spans="1:23" x14ac:dyDescent="0.2">
      <c r="N672" s="33"/>
      <c r="O672" s="6"/>
      <c r="P672" s="28"/>
      <c r="Q672" s="28"/>
      <c r="R672" s="28"/>
      <c r="S672" s="28"/>
      <c r="T672" s="6"/>
      <c r="U672" s="6"/>
      <c r="V672" s="6"/>
      <c r="W672" s="6"/>
    </row>
    <row r="673" spans="2:23" x14ac:dyDescent="0.2">
      <c r="N673" s="33"/>
      <c r="O673" s="6"/>
      <c r="P673" s="28"/>
      <c r="Q673" s="28"/>
      <c r="R673" s="28"/>
      <c r="S673" s="28"/>
      <c r="T673" s="6"/>
      <c r="U673" s="6"/>
      <c r="V673" s="6"/>
      <c r="W673" s="6"/>
    </row>
    <row r="674" spans="2:23" x14ac:dyDescent="0.2">
      <c r="H674" s="97"/>
      <c r="I674" s="97"/>
      <c r="J674" s="98"/>
      <c r="K674" s="99"/>
      <c r="M674" s="100"/>
      <c r="N674" s="45" t="s">
        <v>322</v>
      </c>
      <c r="O674" s="97"/>
      <c r="P674" s="97"/>
      <c r="Q674" s="97"/>
      <c r="R674" s="97"/>
      <c r="S674" s="97"/>
      <c r="T674" s="6"/>
      <c r="U674" s="6"/>
      <c r="V674" s="6"/>
      <c r="W674" s="6"/>
    </row>
    <row r="675" spans="2:23" x14ac:dyDescent="0.2">
      <c r="H675" s="97"/>
      <c r="I675" s="97"/>
      <c r="J675" s="98"/>
      <c r="K675" s="99"/>
      <c r="M675" s="100"/>
      <c r="N675" s="101"/>
      <c r="O675" s="97"/>
      <c r="P675" s="97"/>
      <c r="Q675" s="97"/>
      <c r="R675" s="97"/>
      <c r="S675" s="97"/>
      <c r="T675" s="6"/>
      <c r="U675" s="6"/>
      <c r="V675" s="6"/>
      <c r="W675" s="6"/>
    </row>
    <row r="676" spans="2:23" x14ac:dyDescent="0.2">
      <c r="H676" s="97"/>
      <c r="I676" s="97"/>
      <c r="J676" s="98"/>
      <c r="K676" s="99"/>
      <c r="M676" s="100"/>
      <c r="N676" s="102" t="s">
        <v>323</v>
      </c>
      <c r="O676" s="97"/>
      <c r="P676" s="103">
        <v>791622.44080811786</v>
      </c>
      <c r="Q676" s="103"/>
      <c r="R676" s="103"/>
      <c r="S676" s="103"/>
      <c r="T676" s="6"/>
      <c r="U676" s="6"/>
      <c r="V676" s="6"/>
      <c r="W676" s="6"/>
    </row>
    <row r="677" spans="2:23" ht="12.75" customHeight="1" x14ac:dyDescent="0.2">
      <c r="H677" s="97"/>
      <c r="I677" s="97"/>
      <c r="J677" s="98"/>
      <c r="K677" s="99"/>
      <c r="M677" s="100"/>
      <c r="N677" s="104"/>
      <c r="O677" s="97"/>
      <c r="P677" s="103"/>
      <c r="Q677" s="103"/>
      <c r="R677" s="103"/>
      <c r="S677" s="103"/>
      <c r="T677" s="6"/>
      <c r="U677" s="6"/>
      <c r="V677" s="6"/>
      <c r="W677" s="6"/>
    </row>
    <row r="678" spans="2:23" x14ac:dyDescent="0.2">
      <c r="H678" s="97"/>
      <c r="I678" s="97"/>
      <c r="J678" s="98"/>
      <c r="K678" s="99"/>
      <c r="M678" s="100"/>
      <c r="N678" s="102" t="s">
        <v>324</v>
      </c>
      <c r="O678" s="97"/>
      <c r="P678" s="103">
        <f>+Q671</f>
        <v>-340361.99782663328</v>
      </c>
      <c r="Q678" s="103"/>
      <c r="R678" s="103"/>
      <c r="S678" s="103"/>
      <c r="T678" s="6"/>
      <c r="U678" s="6"/>
      <c r="V678" s="6"/>
      <c r="W678" s="6"/>
    </row>
    <row r="679" spans="2:23" x14ac:dyDescent="0.2">
      <c r="B679" s="105"/>
      <c r="H679" s="97"/>
      <c r="I679" s="97"/>
      <c r="J679" s="98"/>
      <c r="K679" s="99"/>
      <c r="M679" s="100"/>
      <c r="N679" s="102"/>
      <c r="O679" s="97"/>
      <c r="P679" s="103"/>
      <c r="Q679" s="103"/>
      <c r="R679" s="103"/>
      <c r="S679" s="103"/>
      <c r="T679" s="6"/>
      <c r="U679" s="6"/>
      <c r="V679" s="6"/>
      <c r="W679" s="6"/>
    </row>
    <row r="680" spans="2:23" x14ac:dyDescent="0.2">
      <c r="B680" s="106"/>
      <c r="C680" s="106"/>
      <c r="H680" s="97"/>
      <c r="I680" s="97"/>
      <c r="J680" s="98"/>
      <c r="K680" s="99"/>
      <c r="M680" s="100"/>
      <c r="N680" s="102" t="s">
        <v>325</v>
      </c>
      <c r="O680" s="97"/>
      <c r="P680" s="103">
        <f>+R671</f>
        <v>-668496.77310741099</v>
      </c>
      <c r="Q680" s="103"/>
      <c r="R680" s="103"/>
      <c r="S680" s="103"/>
      <c r="T680" s="6"/>
      <c r="U680" s="6"/>
      <c r="V680" s="6"/>
      <c r="W680" s="6"/>
    </row>
    <row r="681" spans="2:23" x14ac:dyDescent="0.2">
      <c r="B681" s="106"/>
      <c r="C681" s="106"/>
      <c r="H681" s="97"/>
      <c r="I681" s="97"/>
      <c r="J681" s="98"/>
      <c r="K681" s="99"/>
      <c r="M681" s="100"/>
      <c r="N681" s="104"/>
      <c r="O681" s="97"/>
      <c r="P681" s="103"/>
      <c r="Q681" s="103"/>
      <c r="R681" s="103"/>
      <c r="S681" s="103"/>
      <c r="T681" s="6"/>
      <c r="U681" s="6"/>
      <c r="V681" s="6"/>
      <c r="W681" s="6"/>
    </row>
    <row r="682" spans="2:23" x14ac:dyDescent="0.2">
      <c r="B682" s="106"/>
      <c r="C682" s="106"/>
      <c r="H682" s="97"/>
      <c r="I682" s="97"/>
      <c r="J682" s="98"/>
      <c r="K682" s="99"/>
      <c r="M682" s="100"/>
      <c r="N682" s="102" t="s">
        <v>326</v>
      </c>
      <c r="O682" s="97"/>
      <c r="P682" s="103">
        <f>+P676+P678+P680</f>
        <v>-217236.33012592641</v>
      </c>
      <c r="Q682" s="103"/>
      <c r="R682" s="103"/>
      <c r="S682" s="103"/>
      <c r="T682" s="6"/>
      <c r="U682" s="6"/>
      <c r="V682" s="6"/>
      <c r="W682" s="6"/>
    </row>
    <row r="683" spans="2:23" x14ac:dyDescent="0.2">
      <c r="B683" s="106"/>
      <c r="C683" s="106"/>
      <c r="N683" s="33"/>
      <c r="O683" s="6"/>
      <c r="P683" s="28"/>
      <c r="Q683" s="28"/>
      <c r="R683" s="28"/>
      <c r="S683" s="28"/>
      <c r="T683" s="6"/>
      <c r="U683" s="6"/>
      <c r="V683" s="6"/>
      <c r="W683" s="6"/>
    </row>
    <row r="684" spans="2:23" x14ac:dyDescent="0.2">
      <c r="B684" s="106"/>
      <c r="C684" s="106"/>
      <c r="N684" s="33"/>
      <c r="O684" s="6"/>
      <c r="P684" s="28"/>
      <c r="Q684" s="28"/>
      <c r="R684" s="28"/>
      <c r="S684" s="28"/>
      <c r="T684" s="6"/>
      <c r="U684" s="6"/>
      <c r="V684" s="6"/>
      <c r="W684" s="6"/>
    </row>
    <row r="685" spans="2:23" x14ac:dyDescent="0.2">
      <c r="B685" s="107"/>
      <c r="C685" s="108"/>
      <c r="F685" s="6"/>
      <c r="L685" s="28"/>
      <c r="N685" s="33"/>
      <c r="O685" s="6"/>
      <c r="P685" s="28"/>
      <c r="Q685" s="28"/>
      <c r="R685" s="28"/>
      <c r="S685" s="28"/>
      <c r="T685" s="6"/>
      <c r="U685" s="6"/>
      <c r="V685" s="6"/>
      <c r="W685" s="6"/>
    </row>
    <row r="686" spans="2:23" x14ac:dyDescent="0.2">
      <c r="B686" s="5" t="s">
        <v>319</v>
      </c>
      <c r="C686" s="4" t="s">
        <v>308</v>
      </c>
      <c r="F686" s="6"/>
      <c r="L686" s="28"/>
      <c r="N686" s="33"/>
      <c r="O686" s="6"/>
      <c r="P686" s="28"/>
      <c r="Q686" s="28"/>
      <c r="R686" s="28"/>
      <c r="S686" s="28"/>
      <c r="T686" s="6"/>
      <c r="U686" s="6"/>
      <c r="V686" s="6"/>
      <c r="W686" s="6"/>
    </row>
    <row r="687" spans="2:23" x14ac:dyDescent="0.2">
      <c r="B687" s="5" t="s">
        <v>309</v>
      </c>
      <c r="C687" s="4" t="s">
        <v>310</v>
      </c>
      <c r="N687" s="33"/>
      <c r="O687" s="6"/>
      <c r="P687" s="28"/>
      <c r="Q687" s="28"/>
      <c r="R687" s="28"/>
      <c r="S687" s="28"/>
      <c r="T687" s="6"/>
      <c r="U687" s="6"/>
      <c r="V687" s="6"/>
      <c r="W687" s="6"/>
    </row>
    <row r="688" spans="2:23" x14ac:dyDescent="0.2">
      <c r="C688" s="4" t="s">
        <v>311</v>
      </c>
      <c r="N688" s="33"/>
      <c r="O688" s="6"/>
      <c r="P688" s="28"/>
      <c r="Q688" s="28"/>
      <c r="R688" s="28"/>
      <c r="S688" s="28"/>
      <c r="T688" s="6"/>
      <c r="U688" s="6"/>
      <c r="V688" s="6"/>
      <c r="W688" s="6"/>
    </row>
    <row r="689" spans="2:23" x14ac:dyDescent="0.2">
      <c r="B689" s="5" t="s">
        <v>328</v>
      </c>
      <c r="C689" s="4" t="s">
        <v>329</v>
      </c>
      <c r="N689" s="33"/>
      <c r="O689" s="6"/>
      <c r="P689" s="28"/>
      <c r="Q689" s="28"/>
      <c r="R689" s="28"/>
      <c r="S689" s="28"/>
      <c r="T689" s="6"/>
      <c r="U689" s="6"/>
      <c r="V689" s="6"/>
      <c r="W689" s="6"/>
    </row>
    <row r="690" spans="2:23" x14ac:dyDescent="0.2">
      <c r="B690" s="106"/>
      <c r="C690" s="106"/>
      <c r="N690" s="33"/>
      <c r="O690" s="6"/>
      <c r="P690" s="28"/>
      <c r="Q690" s="28"/>
      <c r="R690" s="28"/>
      <c r="S690" s="28"/>
      <c r="T690" s="6"/>
      <c r="U690" s="6"/>
      <c r="V690" s="6"/>
      <c r="W690" s="6"/>
    </row>
    <row r="691" spans="2:23" x14ac:dyDescent="0.2">
      <c r="B691" s="106"/>
      <c r="C691" s="106"/>
      <c r="N691" s="33"/>
      <c r="O691" s="6"/>
      <c r="P691" s="28"/>
      <c r="Q691" s="28"/>
      <c r="R691" s="28"/>
      <c r="S691" s="28"/>
      <c r="T691" s="6"/>
      <c r="U691" s="6"/>
      <c r="V691" s="6"/>
      <c r="W691" s="6"/>
    </row>
    <row r="692" spans="2:23" x14ac:dyDescent="0.2">
      <c r="B692" s="106"/>
      <c r="C692" s="106"/>
      <c r="N692" s="33"/>
      <c r="O692" s="6"/>
      <c r="P692" s="28"/>
      <c r="Q692" s="28"/>
      <c r="R692" s="28"/>
      <c r="S692" s="28"/>
      <c r="T692" s="6"/>
      <c r="U692" s="6"/>
      <c r="V692" s="6"/>
      <c r="W692" s="6"/>
    </row>
    <row r="693" spans="2:23" x14ac:dyDescent="0.2">
      <c r="B693" s="106"/>
      <c r="C693" s="106"/>
      <c r="N693" s="33"/>
      <c r="O693" s="6"/>
      <c r="P693" s="28"/>
      <c r="Q693" s="28"/>
      <c r="R693" s="28"/>
      <c r="S693" s="28"/>
      <c r="T693" s="6"/>
      <c r="U693" s="6"/>
      <c r="V693" s="6"/>
      <c r="W693" s="6"/>
    </row>
    <row r="694" spans="2:23" x14ac:dyDescent="0.2">
      <c r="B694" s="106"/>
      <c r="C694" s="106"/>
      <c r="N694" s="33"/>
      <c r="O694" s="6"/>
      <c r="P694" s="28"/>
      <c r="Q694" s="28"/>
      <c r="R694" s="28"/>
      <c r="S694" s="28"/>
      <c r="T694" s="6"/>
      <c r="U694" s="6"/>
      <c r="V694" s="6"/>
      <c r="W694" s="6"/>
    </row>
    <row r="695" spans="2:23" ht="12.75" customHeight="1" x14ac:dyDescent="0.2">
      <c r="B695" s="109"/>
      <c r="C695" s="109"/>
      <c r="N695" s="33"/>
      <c r="O695" s="6"/>
      <c r="P695" s="28"/>
      <c r="Q695" s="28"/>
      <c r="R695" s="28"/>
      <c r="S695" s="28"/>
      <c r="T695" s="6"/>
      <c r="U695" s="6"/>
      <c r="V695" s="6"/>
      <c r="W695" s="6"/>
    </row>
    <row r="696" spans="2:23" x14ac:dyDescent="0.2">
      <c r="B696" s="106"/>
      <c r="C696" s="109"/>
      <c r="N696" s="33"/>
      <c r="O696" s="6"/>
      <c r="P696" s="28"/>
      <c r="Q696" s="28"/>
      <c r="R696" s="28"/>
      <c r="S696" s="28"/>
      <c r="T696" s="6"/>
      <c r="U696" s="6"/>
      <c r="V696" s="6"/>
      <c r="W696" s="6"/>
    </row>
    <row r="697" spans="2:23" x14ac:dyDescent="0.2">
      <c r="N697" s="33"/>
      <c r="O697" s="6"/>
      <c r="P697" s="28"/>
      <c r="Q697" s="28"/>
      <c r="R697" s="28"/>
      <c r="S697" s="28"/>
      <c r="T697" s="6"/>
      <c r="U697" s="6"/>
      <c r="V697" s="6"/>
      <c r="W697" s="6"/>
    </row>
    <row r="698" spans="2:23" x14ac:dyDescent="0.2">
      <c r="N698" s="33"/>
      <c r="O698" s="6"/>
      <c r="P698" s="28"/>
      <c r="Q698" s="28"/>
      <c r="R698" s="28"/>
      <c r="S698" s="28"/>
      <c r="T698" s="6"/>
      <c r="U698" s="6"/>
      <c r="V698" s="6"/>
      <c r="W698" s="6"/>
    </row>
    <row r="699" spans="2:23" x14ac:dyDescent="0.2">
      <c r="N699" s="33"/>
      <c r="O699" s="6"/>
      <c r="P699" s="28"/>
      <c r="Q699" s="28"/>
      <c r="R699" s="28"/>
      <c r="S699" s="28"/>
      <c r="T699" s="6"/>
      <c r="U699" s="6"/>
      <c r="V699" s="6"/>
      <c r="W699" s="6"/>
    </row>
    <row r="700" spans="2:23" x14ac:dyDescent="0.2">
      <c r="N700" s="33"/>
      <c r="O700" s="6"/>
      <c r="P700" s="28"/>
      <c r="Q700" s="28"/>
      <c r="R700" s="28"/>
      <c r="S700" s="28"/>
      <c r="T700" s="6"/>
      <c r="U700" s="6"/>
      <c r="V700" s="6"/>
      <c r="W700" s="6"/>
    </row>
    <row r="701" spans="2:23" x14ac:dyDescent="0.2">
      <c r="N701" s="33"/>
      <c r="O701" s="6"/>
      <c r="P701" s="28"/>
      <c r="Q701" s="28"/>
      <c r="R701" s="28"/>
      <c r="S701" s="28"/>
      <c r="T701" s="6"/>
      <c r="U701" s="6"/>
      <c r="V701" s="6"/>
      <c r="W701" s="6"/>
    </row>
    <row r="702" spans="2:23" x14ac:dyDescent="0.2">
      <c r="N702" s="33"/>
      <c r="O702" s="6"/>
      <c r="P702" s="28"/>
      <c r="Q702" s="28"/>
      <c r="R702" s="28"/>
      <c r="S702" s="28"/>
      <c r="T702" s="6"/>
      <c r="U702" s="6"/>
      <c r="V702" s="6"/>
      <c r="W702" s="6"/>
    </row>
    <row r="703" spans="2:23" x14ac:dyDescent="0.2">
      <c r="N703" s="33"/>
      <c r="O703" s="6"/>
      <c r="P703" s="28"/>
      <c r="Q703" s="28"/>
      <c r="R703" s="28"/>
      <c r="S703" s="28"/>
      <c r="T703" s="6"/>
      <c r="U703" s="6"/>
      <c r="V703" s="6"/>
      <c r="W703" s="6"/>
    </row>
    <row r="704" spans="2:23" x14ac:dyDescent="0.2">
      <c r="N704" s="33"/>
      <c r="O704" s="6"/>
      <c r="P704" s="28"/>
      <c r="Q704" s="28"/>
      <c r="R704" s="28"/>
      <c r="S704" s="28"/>
      <c r="T704" s="6"/>
      <c r="U704" s="6"/>
      <c r="V704" s="6"/>
      <c r="W704" s="6"/>
    </row>
    <row r="705" spans="14:23" x14ac:dyDescent="0.2">
      <c r="N705" s="33"/>
      <c r="O705" s="6"/>
      <c r="P705" s="28"/>
      <c r="Q705" s="28"/>
      <c r="R705" s="28"/>
      <c r="S705" s="28"/>
      <c r="T705" s="6"/>
      <c r="U705" s="6"/>
      <c r="V705" s="6"/>
      <c r="W705" s="6"/>
    </row>
    <row r="706" spans="14:23" x14ac:dyDescent="0.2">
      <c r="N706" s="33"/>
      <c r="O706" s="6"/>
      <c r="P706" s="28"/>
      <c r="Q706" s="28"/>
      <c r="R706" s="28"/>
      <c r="S706" s="28"/>
      <c r="T706" s="6"/>
      <c r="U706" s="6"/>
      <c r="V706" s="6"/>
      <c r="W706" s="6"/>
    </row>
    <row r="707" spans="14:23" x14ac:dyDescent="0.2">
      <c r="N707" s="33"/>
      <c r="O707" s="6"/>
      <c r="P707" s="28"/>
      <c r="Q707" s="28"/>
      <c r="R707" s="28"/>
      <c r="S707" s="28"/>
      <c r="T707" s="6"/>
      <c r="U707" s="6"/>
      <c r="V707" s="6"/>
      <c r="W707" s="6"/>
    </row>
    <row r="708" spans="14:23" x14ac:dyDescent="0.2">
      <c r="N708" s="33"/>
      <c r="O708" s="6"/>
      <c r="P708" s="28"/>
      <c r="Q708" s="28"/>
      <c r="R708" s="28"/>
      <c r="S708" s="28"/>
      <c r="T708" s="6"/>
      <c r="U708" s="6"/>
      <c r="V708" s="6"/>
      <c r="W708" s="6"/>
    </row>
    <row r="709" spans="14:23" x14ac:dyDescent="0.2">
      <c r="N709" s="33"/>
      <c r="O709" s="6"/>
      <c r="P709" s="28"/>
      <c r="Q709" s="28"/>
      <c r="R709" s="28"/>
      <c r="S709" s="28"/>
      <c r="T709" s="6"/>
      <c r="U709" s="6"/>
      <c r="V709" s="6"/>
      <c r="W709" s="6"/>
    </row>
    <row r="710" spans="14:23" x14ac:dyDescent="0.2">
      <c r="N710" s="33"/>
      <c r="O710" s="6"/>
      <c r="P710" s="28"/>
      <c r="Q710" s="28"/>
      <c r="R710" s="28"/>
      <c r="S710" s="28"/>
      <c r="T710" s="6"/>
      <c r="U710" s="6"/>
      <c r="V710" s="6"/>
      <c r="W710" s="6"/>
    </row>
    <row r="711" spans="14:23" x14ac:dyDescent="0.2">
      <c r="N711" s="33"/>
      <c r="O711" s="6"/>
      <c r="P711" s="28"/>
      <c r="Q711" s="28"/>
      <c r="R711" s="28"/>
      <c r="S711" s="28"/>
      <c r="T711" s="6"/>
      <c r="U711" s="6"/>
      <c r="V711" s="6"/>
      <c r="W711" s="6"/>
    </row>
    <row r="712" spans="14:23" x14ac:dyDescent="0.2">
      <c r="N712" s="33"/>
      <c r="O712" s="6"/>
      <c r="P712" s="28"/>
      <c r="Q712" s="28"/>
      <c r="R712" s="28"/>
      <c r="S712" s="28"/>
      <c r="T712" s="6"/>
      <c r="U712" s="6"/>
      <c r="V712" s="6"/>
      <c r="W712" s="6"/>
    </row>
    <row r="713" spans="14:23" x14ac:dyDescent="0.2">
      <c r="N713" s="33"/>
      <c r="O713" s="6"/>
      <c r="P713" s="28"/>
      <c r="Q713" s="28"/>
      <c r="R713" s="28"/>
      <c r="S713" s="28"/>
      <c r="T713" s="6"/>
      <c r="U713" s="6"/>
      <c r="V713" s="6"/>
      <c r="W713" s="6"/>
    </row>
    <row r="714" spans="14:23" ht="12.75" customHeight="1" x14ac:dyDescent="0.2">
      <c r="N714" s="33"/>
      <c r="O714" s="6"/>
      <c r="P714" s="28"/>
      <c r="Q714" s="28"/>
      <c r="R714" s="28"/>
      <c r="S714" s="28"/>
      <c r="T714" s="6"/>
      <c r="U714" s="6"/>
      <c r="V714" s="6"/>
      <c r="W714" s="6"/>
    </row>
    <row r="715" spans="14:23" x14ac:dyDescent="0.2">
      <c r="N715" s="33"/>
      <c r="O715" s="6"/>
      <c r="P715" s="28"/>
      <c r="Q715" s="28"/>
      <c r="R715" s="28"/>
      <c r="S715" s="28"/>
      <c r="T715" s="6"/>
      <c r="U715" s="6"/>
      <c r="V715" s="6"/>
      <c r="W715" s="6"/>
    </row>
    <row r="716" spans="14:23" x14ac:dyDescent="0.2">
      <c r="N716" s="33"/>
      <c r="O716" s="6"/>
      <c r="P716" s="28"/>
      <c r="Q716" s="28"/>
      <c r="R716" s="28"/>
      <c r="S716" s="28"/>
      <c r="T716" s="6"/>
      <c r="U716" s="6"/>
      <c r="V716" s="6"/>
      <c r="W716" s="6"/>
    </row>
    <row r="717" spans="14:23" x14ac:dyDescent="0.2">
      <c r="N717" s="33"/>
      <c r="O717" s="6"/>
      <c r="P717" s="28"/>
      <c r="Q717" s="28"/>
      <c r="R717" s="28"/>
      <c r="S717" s="28"/>
      <c r="T717" s="6"/>
      <c r="U717" s="6"/>
      <c r="V717" s="6"/>
      <c r="W717" s="6"/>
    </row>
    <row r="718" spans="14:23" x14ac:dyDescent="0.2">
      <c r="N718" s="33"/>
      <c r="O718" s="6"/>
      <c r="P718" s="28"/>
      <c r="Q718" s="28"/>
      <c r="R718" s="28"/>
      <c r="S718" s="28"/>
      <c r="T718" s="6"/>
      <c r="U718" s="6"/>
      <c r="V718" s="6"/>
      <c r="W718" s="6"/>
    </row>
    <row r="719" spans="14:23" x14ac:dyDescent="0.2">
      <c r="N719" s="33"/>
      <c r="O719" s="6"/>
      <c r="P719" s="28"/>
      <c r="Q719" s="28"/>
      <c r="R719" s="28"/>
      <c r="S719" s="28"/>
      <c r="T719" s="6"/>
      <c r="U719" s="6"/>
      <c r="V719" s="6"/>
      <c r="W719" s="6"/>
    </row>
    <row r="720" spans="14:23" x14ac:dyDescent="0.2">
      <c r="N720" s="33"/>
      <c r="O720" s="6"/>
      <c r="P720" s="28"/>
      <c r="Q720" s="28"/>
      <c r="R720" s="28"/>
      <c r="S720" s="28"/>
      <c r="T720" s="6"/>
      <c r="U720" s="6"/>
      <c r="V720" s="6"/>
      <c r="W720" s="6"/>
    </row>
    <row r="721" spans="14:23" x14ac:dyDescent="0.2">
      <c r="N721" s="33"/>
      <c r="O721" s="6"/>
      <c r="P721" s="28"/>
      <c r="Q721" s="28"/>
      <c r="R721" s="28"/>
      <c r="S721" s="28"/>
      <c r="T721" s="6"/>
      <c r="U721" s="6"/>
      <c r="V721" s="6"/>
      <c r="W721" s="6"/>
    </row>
    <row r="722" spans="14:23" x14ac:dyDescent="0.2">
      <c r="N722" s="33"/>
      <c r="O722" s="6"/>
      <c r="P722" s="28"/>
      <c r="Q722" s="28"/>
      <c r="R722" s="28"/>
      <c r="S722" s="28"/>
      <c r="T722" s="6"/>
      <c r="U722" s="6"/>
      <c r="V722" s="6"/>
      <c r="W722" s="6"/>
    </row>
    <row r="723" spans="14:23" x14ac:dyDescent="0.2">
      <c r="N723" s="33"/>
      <c r="O723" s="6"/>
      <c r="P723" s="28"/>
      <c r="Q723" s="28"/>
      <c r="R723" s="28"/>
      <c r="S723" s="28"/>
      <c r="T723" s="6"/>
      <c r="U723" s="6"/>
      <c r="V723" s="6"/>
      <c r="W723" s="6"/>
    </row>
    <row r="724" spans="14:23" x14ac:dyDescent="0.2">
      <c r="N724" s="33"/>
      <c r="O724" s="6"/>
      <c r="P724" s="28"/>
      <c r="Q724" s="28"/>
      <c r="R724" s="28"/>
      <c r="S724" s="28"/>
      <c r="T724" s="6"/>
      <c r="U724" s="6"/>
      <c r="V724" s="6"/>
      <c r="W724" s="6"/>
    </row>
    <row r="725" spans="14:23" ht="12.75" customHeight="1" x14ac:dyDescent="0.2">
      <c r="N725" s="33"/>
      <c r="O725" s="6"/>
      <c r="P725" s="28"/>
      <c r="Q725" s="28"/>
      <c r="R725" s="28"/>
      <c r="S725" s="28"/>
      <c r="T725" s="6"/>
      <c r="U725" s="6"/>
      <c r="V725" s="6"/>
      <c r="W725" s="6"/>
    </row>
    <row r="726" spans="14:23" x14ac:dyDescent="0.2">
      <c r="N726" s="33"/>
      <c r="O726" s="6"/>
      <c r="P726" s="28"/>
      <c r="Q726" s="28"/>
      <c r="R726" s="28"/>
      <c r="S726" s="28"/>
      <c r="T726" s="6"/>
      <c r="U726" s="6"/>
      <c r="V726" s="6"/>
      <c r="W726" s="6"/>
    </row>
    <row r="727" spans="14:23" x14ac:dyDescent="0.2">
      <c r="N727" s="33"/>
      <c r="O727" s="6"/>
      <c r="P727" s="28"/>
      <c r="Q727" s="28"/>
      <c r="R727" s="28"/>
      <c r="S727" s="28"/>
      <c r="T727" s="6"/>
      <c r="U727" s="6"/>
      <c r="V727" s="6"/>
      <c r="W727" s="6"/>
    </row>
    <row r="728" spans="14:23" x14ac:dyDescent="0.2">
      <c r="N728" s="33"/>
      <c r="O728" s="6"/>
      <c r="P728" s="28"/>
      <c r="Q728" s="28"/>
      <c r="R728" s="28"/>
      <c r="S728" s="28"/>
      <c r="T728" s="6"/>
      <c r="U728" s="6"/>
      <c r="V728" s="6"/>
      <c r="W728" s="6"/>
    </row>
    <row r="729" spans="14:23" x14ac:dyDescent="0.2">
      <c r="N729" s="33"/>
      <c r="O729" s="6"/>
      <c r="P729" s="28"/>
      <c r="Q729" s="28"/>
      <c r="R729" s="28"/>
      <c r="S729" s="28"/>
      <c r="T729" s="6"/>
      <c r="U729" s="6"/>
      <c r="V729" s="6"/>
      <c r="W729" s="6"/>
    </row>
    <row r="730" spans="14:23" x14ac:dyDescent="0.2">
      <c r="N730" s="33"/>
      <c r="O730" s="6"/>
      <c r="P730" s="28"/>
      <c r="Q730" s="28"/>
      <c r="R730" s="28"/>
      <c r="S730" s="28"/>
      <c r="T730" s="6"/>
      <c r="U730" s="6"/>
      <c r="V730" s="6"/>
      <c r="W730" s="6"/>
    </row>
    <row r="731" spans="14:23" x14ac:dyDescent="0.2">
      <c r="N731" s="33"/>
      <c r="O731" s="6"/>
      <c r="P731" s="28"/>
      <c r="Q731" s="28"/>
      <c r="R731" s="28"/>
      <c r="S731" s="28"/>
      <c r="T731" s="6"/>
      <c r="U731" s="6"/>
      <c r="V731" s="6"/>
      <c r="W731" s="6"/>
    </row>
    <row r="732" spans="14:23" x14ac:dyDescent="0.2">
      <c r="N732" s="33"/>
      <c r="O732" s="6"/>
      <c r="P732" s="28"/>
      <c r="Q732" s="28"/>
      <c r="R732" s="28"/>
      <c r="S732" s="28"/>
      <c r="T732" s="6"/>
      <c r="U732" s="6"/>
      <c r="V732" s="6"/>
      <c r="W732" s="6"/>
    </row>
    <row r="733" spans="14:23" x14ac:dyDescent="0.2">
      <c r="N733" s="33"/>
      <c r="O733" s="6"/>
      <c r="P733" s="28"/>
      <c r="Q733" s="28"/>
      <c r="R733" s="28"/>
      <c r="S733" s="28"/>
      <c r="T733" s="6"/>
      <c r="U733" s="6"/>
      <c r="V733" s="6"/>
      <c r="W733" s="6"/>
    </row>
    <row r="734" spans="14:23" x14ac:dyDescent="0.2">
      <c r="N734" s="33"/>
      <c r="O734" s="6"/>
      <c r="P734" s="28"/>
      <c r="Q734" s="28"/>
      <c r="R734" s="28"/>
      <c r="S734" s="28"/>
      <c r="T734" s="6"/>
      <c r="U734" s="6"/>
      <c r="V734" s="6"/>
      <c r="W734" s="6"/>
    </row>
    <row r="735" spans="14:23" x14ac:dyDescent="0.2">
      <c r="N735" s="33"/>
      <c r="O735" s="6"/>
      <c r="P735" s="28"/>
      <c r="Q735" s="28"/>
      <c r="R735" s="28"/>
      <c r="S735" s="28"/>
      <c r="T735" s="6"/>
      <c r="U735" s="6"/>
      <c r="V735" s="6"/>
      <c r="W735" s="6"/>
    </row>
    <row r="736" spans="14:23" x14ac:dyDescent="0.2">
      <c r="N736" s="33"/>
      <c r="O736" s="6"/>
      <c r="P736" s="28"/>
      <c r="Q736" s="28"/>
      <c r="R736" s="28"/>
      <c r="S736" s="28"/>
      <c r="T736" s="6"/>
      <c r="U736" s="6"/>
      <c r="V736" s="6"/>
      <c r="W736" s="6"/>
    </row>
    <row r="737" spans="14:23" x14ac:dyDescent="0.2">
      <c r="N737" s="33"/>
      <c r="O737" s="6"/>
      <c r="P737" s="28"/>
      <c r="Q737" s="28"/>
      <c r="R737" s="28"/>
      <c r="S737" s="28"/>
      <c r="T737" s="6"/>
      <c r="U737" s="6"/>
      <c r="V737" s="6"/>
      <c r="W737" s="6"/>
    </row>
    <row r="738" spans="14:23" x14ac:dyDescent="0.2">
      <c r="N738" s="33"/>
      <c r="O738" s="6"/>
      <c r="P738" s="28"/>
      <c r="Q738" s="28"/>
      <c r="R738" s="28"/>
      <c r="S738" s="28"/>
      <c r="T738" s="6"/>
      <c r="U738" s="6"/>
      <c r="V738" s="6"/>
      <c r="W738" s="6"/>
    </row>
    <row r="739" spans="14:23" x14ac:dyDescent="0.2">
      <c r="N739" s="33"/>
      <c r="O739" s="6"/>
      <c r="P739" s="44"/>
      <c r="Q739" s="44"/>
      <c r="R739" s="44"/>
      <c r="S739" s="44"/>
      <c r="T739" s="6"/>
      <c r="U739" s="6"/>
      <c r="V739" s="6"/>
      <c r="W739" s="6"/>
    </row>
    <row r="740" spans="14:23" x14ac:dyDescent="0.2">
      <c r="N740" s="33"/>
      <c r="O740" s="6"/>
      <c r="P740" s="44"/>
      <c r="Q740" s="44"/>
      <c r="R740" s="44"/>
      <c r="S740" s="44"/>
      <c r="T740" s="6"/>
      <c r="U740" s="6"/>
      <c r="V740" s="6"/>
      <c r="W740" s="6"/>
    </row>
    <row r="741" spans="14:23" x14ac:dyDescent="0.2">
      <c r="N741" s="33"/>
      <c r="O741" s="6"/>
      <c r="P741" s="44"/>
      <c r="Q741" s="44"/>
      <c r="R741" s="44"/>
      <c r="S741" s="44"/>
      <c r="T741" s="6"/>
      <c r="U741" s="6"/>
      <c r="V741" s="6"/>
      <c r="W741" s="6"/>
    </row>
    <row r="742" spans="14:23" x14ac:dyDescent="0.2">
      <c r="N742" s="33"/>
      <c r="O742" s="6"/>
      <c r="P742" s="44"/>
      <c r="Q742" s="44"/>
      <c r="R742" s="44"/>
      <c r="S742" s="44"/>
      <c r="T742" s="6"/>
      <c r="U742" s="6"/>
      <c r="V742" s="6"/>
      <c r="W742" s="6"/>
    </row>
    <row r="743" spans="14:23" x14ac:dyDescent="0.2">
      <c r="N743" s="33"/>
      <c r="O743" s="6"/>
      <c r="P743" s="44"/>
      <c r="Q743" s="44"/>
      <c r="R743" s="44"/>
      <c r="S743" s="44"/>
      <c r="T743" s="6"/>
      <c r="U743" s="6"/>
      <c r="V743" s="6"/>
      <c r="W743" s="6"/>
    </row>
    <row r="744" spans="14:23" x14ac:dyDescent="0.2">
      <c r="N744" s="33"/>
      <c r="O744" s="6"/>
      <c r="P744" s="44"/>
      <c r="Q744" s="44"/>
      <c r="R744" s="44"/>
      <c r="S744" s="44"/>
      <c r="T744" s="6"/>
      <c r="U744" s="6"/>
      <c r="V744" s="6"/>
      <c r="W744" s="6"/>
    </row>
    <row r="745" spans="14:23" x14ac:dyDescent="0.2">
      <c r="N745" s="33"/>
      <c r="O745" s="6"/>
      <c r="P745" s="44"/>
      <c r="Q745" s="44"/>
      <c r="R745" s="44"/>
      <c r="S745" s="44"/>
      <c r="T745" s="6"/>
      <c r="U745" s="6"/>
      <c r="V745" s="6"/>
      <c r="W745" s="6"/>
    </row>
    <row r="746" spans="14:23" x14ac:dyDescent="0.2">
      <c r="N746" s="33"/>
      <c r="O746" s="6"/>
      <c r="P746" s="44"/>
      <c r="Q746" s="44"/>
      <c r="R746" s="44"/>
      <c r="S746" s="44"/>
      <c r="T746" s="6"/>
      <c r="U746" s="6"/>
      <c r="V746" s="6"/>
      <c r="W746" s="6"/>
    </row>
    <row r="747" spans="14:23" x14ac:dyDescent="0.2">
      <c r="N747" s="33"/>
      <c r="O747" s="6"/>
      <c r="P747" s="44"/>
      <c r="Q747" s="44"/>
      <c r="R747" s="44"/>
      <c r="S747" s="44"/>
      <c r="T747" s="6"/>
      <c r="U747" s="6"/>
      <c r="V747" s="6"/>
      <c r="W747" s="6"/>
    </row>
    <row r="748" spans="14:23" x14ac:dyDescent="0.2">
      <c r="N748" s="33"/>
      <c r="O748" s="6"/>
      <c r="P748" s="44"/>
      <c r="Q748" s="44"/>
      <c r="R748" s="44"/>
      <c r="S748" s="44"/>
      <c r="T748" s="6"/>
      <c r="U748" s="6"/>
      <c r="V748" s="6"/>
      <c r="W748" s="6"/>
    </row>
    <row r="749" spans="14:23" x14ac:dyDescent="0.2">
      <c r="N749" s="33"/>
      <c r="O749" s="6"/>
      <c r="P749" s="44"/>
      <c r="Q749" s="44"/>
      <c r="R749" s="44"/>
      <c r="S749" s="44"/>
      <c r="T749" s="6"/>
      <c r="U749" s="6"/>
      <c r="V749" s="6"/>
      <c r="W749" s="6"/>
    </row>
    <row r="750" spans="14:23" x14ac:dyDescent="0.2">
      <c r="N750" s="33"/>
      <c r="O750" s="6"/>
      <c r="P750" s="44"/>
      <c r="Q750" s="44"/>
      <c r="R750" s="44"/>
      <c r="S750" s="44"/>
      <c r="T750" s="6"/>
      <c r="U750" s="6"/>
      <c r="V750" s="6"/>
      <c r="W750" s="6"/>
    </row>
    <row r="751" spans="14:23" x14ac:dyDescent="0.2">
      <c r="N751" s="33"/>
      <c r="O751" s="6"/>
      <c r="P751" s="44"/>
      <c r="Q751" s="44"/>
      <c r="R751" s="44"/>
      <c r="S751" s="44"/>
      <c r="T751" s="6"/>
      <c r="U751" s="6"/>
      <c r="V751" s="6"/>
      <c r="W751" s="6"/>
    </row>
    <row r="752" spans="14:23" x14ac:dyDescent="0.2">
      <c r="N752" s="33"/>
      <c r="O752" s="6"/>
      <c r="P752" s="7"/>
      <c r="Q752" s="7"/>
      <c r="R752" s="7"/>
      <c r="S752" s="7"/>
      <c r="T752" s="6"/>
      <c r="U752" s="6"/>
      <c r="V752" s="6"/>
      <c r="W752" s="6"/>
    </row>
    <row r="753" spans="14:23" x14ac:dyDescent="0.2">
      <c r="N753" s="33"/>
      <c r="O753" s="6"/>
      <c r="P753" s="7"/>
      <c r="Q753" s="7"/>
      <c r="R753" s="7"/>
      <c r="S753" s="7"/>
      <c r="T753" s="6"/>
      <c r="U753" s="6"/>
      <c r="V753" s="6"/>
      <c r="W753" s="6"/>
    </row>
    <row r="754" spans="14:23" x14ac:dyDescent="0.2">
      <c r="N754" s="33"/>
      <c r="O754" s="6"/>
      <c r="P754" s="7"/>
      <c r="Q754" s="7"/>
      <c r="R754" s="7"/>
      <c r="S754" s="7"/>
      <c r="T754" s="6"/>
      <c r="U754" s="6"/>
      <c r="V754" s="6"/>
      <c r="W754" s="6"/>
    </row>
    <row r="755" spans="14:23" x14ac:dyDescent="0.2">
      <c r="N755" s="33"/>
      <c r="O755" s="6"/>
      <c r="P755" s="7"/>
      <c r="Q755" s="7"/>
      <c r="R755" s="7"/>
      <c r="S755" s="7"/>
      <c r="T755" s="6"/>
      <c r="U755" s="6"/>
      <c r="V755" s="6"/>
      <c r="W755" s="6"/>
    </row>
    <row r="756" spans="14:23" x14ac:dyDescent="0.2">
      <c r="N756" s="33"/>
      <c r="P756" s="7"/>
      <c r="Q756" s="7"/>
      <c r="R756" s="7"/>
      <c r="S756" s="7"/>
    </row>
    <row r="757" spans="14:23" x14ac:dyDescent="0.2">
      <c r="N757" s="33"/>
      <c r="P757" s="7"/>
      <c r="Q757" s="7"/>
      <c r="R757" s="7"/>
      <c r="S757" s="7"/>
    </row>
    <row r="758" spans="14:23" x14ac:dyDescent="0.2">
      <c r="N758" s="33"/>
      <c r="P758" s="7"/>
      <c r="Q758" s="7"/>
      <c r="R758" s="7"/>
      <c r="S758" s="7"/>
    </row>
    <row r="759" spans="14:23" x14ac:dyDescent="0.2">
      <c r="N759" s="33"/>
      <c r="P759" s="7"/>
      <c r="Q759" s="7"/>
      <c r="R759" s="7"/>
      <c r="S759" s="7"/>
    </row>
    <row r="760" spans="14:23" x14ac:dyDescent="0.2">
      <c r="N760" s="33"/>
      <c r="P760" s="7"/>
      <c r="Q760" s="7"/>
      <c r="R760" s="7"/>
      <c r="S760" s="7"/>
    </row>
    <row r="761" spans="14:23" x14ac:dyDescent="0.2">
      <c r="N761" s="33"/>
      <c r="P761" s="7"/>
      <c r="Q761" s="7"/>
      <c r="R761" s="7"/>
      <c r="S761" s="7"/>
    </row>
    <row r="762" spans="14:23" x14ac:dyDescent="0.2">
      <c r="N762" s="33"/>
      <c r="P762" s="7"/>
      <c r="Q762" s="7"/>
      <c r="R762" s="7"/>
      <c r="S762" s="7"/>
    </row>
    <row r="763" spans="14:23" x14ac:dyDescent="0.2">
      <c r="N763" s="33"/>
      <c r="P763" s="7"/>
      <c r="Q763" s="7"/>
      <c r="R763" s="7"/>
      <c r="S763" s="7"/>
    </row>
    <row r="764" spans="14:23" x14ac:dyDescent="0.2">
      <c r="N764" s="33"/>
      <c r="P764" s="7"/>
      <c r="Q764" s="7"/>
      <c r="R764" s="7"/>
      <c r="S764" s="7"/>
    </row>
    <row r="765" spans="14:23" x14ac:dyDescent="0.2">
      <c r="N765" s="33"/>
      <c r="P765" s="7"/>
      <c r="Q765" s="7"/>
      <c r="R765" s="7"/>
      <c r="S765" s="7"/>
    </row>
    <row r="766" spans="14:23" x14ac:dyDescent="0.2">
      <c r="N766" s="33"/>
      <c r="P766" s="7"/>
      <c r="Q766" s="7"/>
      <c r="R766" s="7"/>
      <c r="S766" s="7"/>
    </row>
    <row r="767" spans="14:23" x14ac:dyDescent="0.2">
      <c r="N767" s="33"/>
      <c r="P767" s="7"/>
      <c r="Q767" s="7"/>
      <c r="R767" s="7"/>
      <c r="S767" s="7"/>
    </row>
    <row r="768" spans="14:23" x14ac:dyDescent="0.2">
      <c r="N768" s="33"/>
      <c r="P768" s="7"/>
      <c r="Q768" s="7"/>
      <c r="R768" s="7"/>
      <c r="S768" s="7"/>
    </row>
    <row r="769" spans="14:19" x14ac:dyDescent="0.2">
      <c r="N769" s="33"/>
      <c r="P769" s="7"/>
      <c r="Q769" s="7"/>
      <c r="R769" s="7"/>
      <c r="S769" s="7"/>
    </row>
    <row r="770" spans="14:19" x14ac:dyDescent="0.2">
      <c r="N770" s="33"/>
      <c r="P770" s="7"/>
      <c r="Q770" s="7"/>
      <c r="R770" s="7"/>
      <c r="S770" s="7"/>
    </row>
    <row r="771" spans="14:19" x14ac:dyDescent="0.2">
      <c r="N771" s="33"/>
      <c r="P771" s="7"/>
      <c r="Q771" s="7"/>
      <c r="R771" s="7"/>
      <c r="S771" s="7"/>
    </row>
    <row r="772" spans="14:19" x14ac:dyDescent="0.2">
      <c r="N772" s="33"/>
      <c r="P772" s="7"/>
      <c r="Q772" s="7"/>
      <c r="R772" s="7"/>
      <c r="S772" s="7"/>
    </row>
    <row r="773" spans="14:19" x14ac:dyDescent="0.2">
      <c r="N773" s="33"/>
      <c r="P773" s="7"/>
      <c r="Q773" s="7"/>
      <c r="R773" s="7"/>
      <c r="S773" s="7"/>
    </row>
    <row r="774" spans="14:19" x14ac:dyDescent="0.2">
      <c r="N774" s="33"/>
      <c r="P774" s="7"/>
      <c r="Q774" s="7"/>
      <c r="R774" s="7"/>
      <c r="S774" s="7"/>
    </row>
    <row r="775" spans="14:19" x14ac:dyDescent="0.2">
      <c r="N775" s="33"/>
      <c r="P775" s="7"/>
      <c r="Q775" s="7"/>
      <c r="R775" s="7"/>
      <c r="S775" s="7"/>
    </row>
    <row r="776" spans="14:19" x14ac:dyDescent="0.2">
      <c r="N776" s="33"/>
      <c r="P776" s="7"/>
      <c r="Q776" s="7"/>
      <c r="R776" s="7"/>
      <c r="S776" s="7"/>
    </row>
    <row r="777" spans="14:19" x14ac:dyDescent="0.2">
      <c r="N777" s="33"/>
      <c r="P777" s="7"/>
      <c r="Q777" s="7"/>
      <c r="R777" s="7"/>
      <c r="S777" s="7"/>
    </row>
    <row r="778" spans="14:19" x14ac:dyDescent="0.2">
      <c r="N778" s="33"/>
      <c r="P778" s="7"/>
      <c r="Q778" s="7"/>
      <c r="R778" s="7"/>
      <c r="S778" s="7"/>
    </row>
    <row r="779" spans="14:19" x14ac:dyDescent="0.2">
      <c r="N779" s="33"/>
      <c r="P779" s="7"/>
      <c r="Q779" s="7"/>
      <c r="R779" s="7"/>
      <c r="S779" s="7"/>
    </row>
    <row r="780" spans="14:19" x14ac:dyDescent="0.2">
      <c r="N780" s="33"/>
      <c r="P780" s="7"/>
      <c r="Q780" s="7"/>
      <c r="R780" s="7"/>
      <c r="S780" s="7"/>
    </row>
    <row r="781" spans="14:19" x14ac:dyDescent="0.2">
      <c r="N781" s="33"/>
      <c r="P781" s="7"/>
      <c r="Q781" s="7"/>
      <c r="R781" s="7"/>
      <c r="S781" s="7"/>
    </row>
    <row r="782" spans="14:19" x14ac:dyDescent="0.2">
      <c r="N782" s="33"/>
      <c r="P782" s="7"/>
      <c r="Q782" s="7"/>
      <c r="R782" s="7"/>
      <c r="S782" s="7"/>
    </row>
    <row r="783" spans="14:19" x14ac:dyDescent="0.2">
      <c r="N783" s="33"/>
      <c r="P783" s="7"/>
      <c r="Q783" s="7"/>
      <c r="R783" s="7"/>
      <c r="S783" s="7"/>
    </row>
    <row r="784" spans="14:19" x14ac:dyDescent="0.2">
      <c r="N784" s="33"/>
      <c r="P784" s="7"/>
      <c r="Q784" s="7"/>
      <c r="R784" s="7"/>
      <c r="S784" s="7"/>
    </row>
    <row r="785" spans="14:19" x14ac:dyDescent="0.2">
      <c r="N785" s="33"/>
      <c r="P785" s="7"/>
      <c r="Q785" s="7"/>
      <c r="R785" s="7"/>
      <c r="S785" s="7"/>
    </row>
    <row r="786" spans="14:19" x14ac:dyDescent="0.2">
      <c r="N786" s="33"/>
      <c r="P786" s="7"/>
      <c r="Q786" s="7"/>
      <c r="R786" s="7"/>
      <c r="S786" s="7"/>
    </row>
    <row r="787" spans="14:19" x14ac:dyDescent="0.2">
      <c r="N787" s="33"/>
      <c r="P787" s="7"/>
      <c r="Q787" s="7"/>
      <c r="R787" s="7"/>
      <c r="S787" s="7"/>
    </row>
    <row r="788" spans="14:19" x14ac:dyDescent="0.2">
      <c r="N788" s="33"/>
      <c r="P788" s="7"/>
      <c r="Q788" s="7"/>
      <c r="R788" s="7"/>
      <c r="S788" s="7"/>
    </row>
    <row r="789" spans="14:19" x14ac:dyDescent="0.2">
      <c r="N789" s="33"/>
      <c r="P789" s="7"/>
      <c r="Q789" s="7"/>
      <c r="R789" s="7"/>
      <c r="S789" s="7"/>
    </row>
    <row r="790" spans="14:19" x14ac:dyDescent="0.2">
      <c r="N790" s="33"/>
      <c r="P790" s="7"/>
      <c r="Q790" s="7"/>
      <c r="R790" s="7"/>
      <c r="S790" s="7"/>
    </row>
    <row r="791" spans="14:19" x14ac:dyDescent="0.2">
      <c r="N791" s="33"/>
      <c r="P791" s="7"/>
      <c r="Q791" s="7"/>
      <c r="R791" s="7"/>
      <c r="S791" s="7"/>
    </row>
    <row r="792" spans="14:19" x14ac:dyDescent="0.2">
      <c r="N792" s="33"/>
      <c r="P792" s="7"/>
      <c r="Q792" s="7"/>
      <c r="R792" s="7"/>
      <c r="S792" s="7"/>
    </row>
    <row r="793" spans="14:19" x14ac:dyDescent="0.2">
      <c r="N793" s="33"/>
      <c r="P793" s="7"/>
      <c r="Q793" s="7"/>
      <c r="R793" s="7"/>
      <c r="S793" s="7"/>
    </row>
    <row r="794" spans="14:19" x14ac:dyDescent="0.2">
      <c r="N794" s="33"/>
      <c r="P794" s="7"/>
      <c r="Q794" s="7"/>
      <c r="R794" s="7"/>
      <c r="S794" s="7"/>
    </row>
    <row r="795" spans="14:19" x14ac:dyDescent="0.2">
      <c r="N795" s="33"/>
      <c r="P795" s="7"/>
      <c r="Q795" s="7"/>
      <c r="R795" s="7"/>
      <c r="S795" s="7"/>
    </row>
    <row r="796" spans="14:19" x14ac:dyDescent="0.2">
      <c r="N796" s="33"/>
      <c r="P796" s="7"/>
      <c r="Q796" s="7"/>
      <c r="R796" s="7"/>
      <c r="S796" s="7"/>
    </row>
    <row r="797" spans="14:19" x14ac:dyDescent="0.2">
      <c r="N797" s="33"/>
      <c r="P797" s="7"/>
      <c r="Q797" s="7"/>
      <c r="R797" s="7"/>
      <c r="S797" s="7"/>
    </row>
    <row r="798" spans="14:19" x14ac:dyDescent="0.2">
      <c r="N798" s="33"/>
      <c r="P798" s="7"/>
      <c r="Q798" s="7"/>
      <c r="R798" s="7"/>
      <c r="S798" s="7"/>
    </row>
    <row r="799" spans="14:19" x14ac:dyDescent="0.2">
      <c r="N799" s="33"/>
      <c r="P799" s="7"/>
      <c r="Q799" s="7"/>
      <c r="R799" s="7"/>
      <c r="S799" s="7"/>
    </row>
    <row r="800" spans="14:19" x14ac:dyDescent="0.2">
      <c r="N800" s="33"/>
      <c r="P800" s="7"/>
      <c r="Q800" s="7"/>
      <c r="R800" s="7"/>
      <c r="S800" s="7"/>
    </row>
    <row r="801" spans="14:19" x14ac:dyDescent="0.2">
      <c r="N801" s="33"/>
      <c r="P801" s="7"/>
      <c r="Q801" s="7"/>
      <c r="R801" s="7"/>
      <c r="S801" s="7"/>
    </row>
    <row r="802" spans="14:19" x14ac:dyDescent="0.2">
      <c r="N802" s="33"/>
      <c r="P802" s="7"/>
      <c r="Q802" s="7"/>
      <c r="R802" s="7"/>
      <c r="S802" s="7"/>
    </row>
    <row r="803" spans="14:19" x14ac:dyDescent="0.2">
      <c r="N803" s="33"/>
      <c r="P803" s="7"/>
      <c r="Q803" s="7"/>
      <c r="R803" s="7"/>
      <c r="S803" s="7"/>
    </row>
    <row r="804" spans="14:19" x14ac:dyDescent="0.2">
      <c r="N804" s="33"/>
      <c r="P804" s="7"/>
      <c r="Q804" s="7"/>
      <c r="R804" s="7"/>
      <c r="S804" s="7"/>
    </row>
    <row r="805" spans="14:19" x14ac:dyDescent="0.2">
      <c r="N805" s="33"/>
      <c r="P805" s="7"/>
      <c r="Q805" s="7"/>
      <c r="R805" s="7"/>
      <c r="S805" s="7"/>
    </row>
    <row r="806" spans="14:19" x14ac:dyDescent="0.2">
      <c r="N806" s="33"/>
      <c r="P806" s="7"/>
      <c r="Q806" s="7"/>
      <c r="R806" s="7"/>
      <c r="S806" s="7"/>
    </row>
    <row r="807" spans="14:19" x14ac:dyDescent="0.2">
      <c r="N807" s="33"/>
      <c r="P807" s="7"/>
      <c r="Q807" s="7"/>
      <c r="R807" s="7"/>
      <c r="S807" s="7"/>
    </row>
    <row r="808" spans="14:19" x14ac:dyDescent="0.2">
      <c r="N808" s="33"/>
      <c r="P808" s="7"/>
      <c r="Q808" s="7"/>
      <c r="R808" s="7"/>
      <c r="S808" s="7"/>
    </row>
    <row r="809" spans="14:19" x14ac:dyDescent="0.2">
      <c r="N809" s="33"/>
      <c r="P809" s="7"/>
      <c r="Q809" s="7"/>
      <c r="R809" s="7"/>
      <c r="S809" s="7"/>
    </row>
    <row r="810" spans="14:19" x14ac:dyDescent="0.2">
      <c r="P810" s="7"/>
      <c r="Q810" s="7"/>
      <c r="R810" s="7"/>
      <c r="S810" s="7"/>
    </row>
    <row r="811" spans="14:19" x14ac:dyDescent="0.2">
      <c r="P811" s="7"/>
      <c r="Q811" s="7"/>
      <c r="R811" s="7"/>
      <c r="S811" s="7"/>
    </row>
    <row r="812" spans="14:19" x14ac:dyDescent="0.2">
      <c r="P812" s="7"/>
      <c r="Q812" s="7"/>
      <c r="R812" s="7"/>
      <c r="S812" s="7"/>
    </row>
    <row r="813" spans="14:19" x14ac:dyDescent="0.2">
      <c r="P813" s="7"/>
      <c r="Q813" s="7"/>
      <c r="R813" s="7"/>
      <c r="S813" s="7"/>
    </row>
    <row r="814" spans="14:19" x14ac:dyDescent="0.2">
      <c r="P814" s="7"/>
      <c r="Q814" s="7"/>
      <c r="R814" s="7"/>
      <c r="S814" s="7"/>
    </row>
    <row r="815" spans="14:19" x14ac:dyDescent="0.2">
      <c r="P815" s="7"/>
      <c r="Q815" s="7"/>
      <c r="R815" s="7"/>
      <c r="S815" s="7"/>
    </row>
    <row r="816" spans="14:19" x14ac:dyDescent="0.2">
      <c r="P816" s="7"/>
      <c r="Q816" s="7"/>
      <c r="R816" s="7"/>
      <c r="S816" s="7"/>
    </row>
    <row r="817" spans="16:19" x14ac:dyDescent="0.2">
      <c r="P817" s="7"/>
      <c r="Q817" s="7"/>
      <c r="R817" s="7"/>
      <c r="S817" s="7"/>
    </row>
    <row r="818" spans="16:19" x14ac:dyDescent="0.2">
      <c r="P818" s="7"/>
      <c r="Q818" s="7"/>
      <c r="R818" s="7"/>
      <c r="S818" s="7"/>
    </row>
    <row r="819" spans="16:19" x14ac:dyDescent="0.2">
      <c r="P819" s="7"/>
      <c r="Q819" s="7"/>
      <c r="R819" s="7"/>
      <c r="S819" s="7"/>
    </row>
    <row r="820" spans="16:19" x14ac:dyDescent="0.2">
      <c r="P820" s="7"/>
      <c r="Q820" s="7"/>
      <c r="R820" s="7"/>
      <c r="S820" s="7"/>
    </row>
    <row r="821" spans="16:19" x14ac:dyDescent="0.2">
      <c r="P821" s="7"/>
      <c r="Q821" s="7"/>
      <c r="R821" s="7"/>
      <c r="S821" s="7"/>
    </row>
    <row r="822" spans="16:19" x14ac:dyDescent="0.2">
      <c r="P822" s="7"/>
      <c r="Q822" s="7"/>
      <c r="R822" s="7"/>
      <c r="S822" s="7"/>
    </row>
    <row r="823" spans="16:19" x14ac:dyDescent="0.2">
      <c r="P823" s="7"/>
      <c r="Q823" s="7"/>
      <c r="R823" s="7"/>
      <c r="S823" s="7"/>
    </row>
    <row r="824" spans="16:19" x14ac:dyDescent="0.2">
      <c r="P824" s="7"/>
      <c r="Q824" s="7"/>
      <c r="R824" s="7"/>
      <c r="S824" s="7"/>
    </row>
    <row r="825" spans="16:19" x14ac:dyDescent="0.2">
      <c r="P825" s="7"/>
      <c r="Q825" s="7"/>
      <c r="R825" s="7"/>
      <c r="S825" s="7"/>
    </row>
    <row r="826" spans="16:19" x14ac:dyDescent="0.2">
      <c r="P826" s="7"/>
      <c r="Q826" s="7"/>
      <c r="R826" s="7"/>
      <c r="S826" s="7"/>
    </row>
    <row r="827" spans="16:19" x14ac:dyDescent="0.2">
      <c r="P827" s="7"/>
      <c r="Q827" s="7"/>
      <c r="R827" s="7"/>
      <c r="S827" s="7"/>
    </row>
    <row r="828" spans="16:19" x14ac:dyDescent="0.2">
      <c r="P828" s="7"/>
      <c r="Q828" s="7"/>
      <c r="R828" s="7"/>
      <c r="S828" s="7"/>
    </row>
    <row r="829" spans="16:19" x14ac:dyDescent="0.2">
      <c r="P829" s="7"/>
      <c r="Q829" s="7"/>
      <c r="R829" s="7"/>
      <c r="S829" s="7"/>
    </row>
    <row r="830" spans="16:19" x14ac:dyDescent="0.2">
      <c r="P830" s="7"/>
      <c r="Q830" s="7"/>
      <c r="R830" s="7"/>
      <c r="S830" s="7"/>
    </row>
    <row r="831" spans="16:19" x14ac:dyDescent="0.2">
      <c r="P831" s="7"/>
      <c r="Q831" s="7"/>
      <c r="R831" s="7"/>
      <c r="S831" s="7"/>
    </row>
    <row r="832" spans="16:19" x14ac:dyDescent="0.2">
      <c r="P832" s="7"/>
      <c r="Q832" s="7"/>
      <c r="R832" s="7"/>
      <c r="S832" s="7"/>
    </row>
    <row r="833" spans="16:19" x14ac:dyDescent="0.2">
      <c r="P833" s="7"/>
      <c r="Q833" s="7"/>
      <c r="R833" s="7"/>
      <c r="S833" s="7"/>
    </row>
    <row r="834" spans="16:19" x14ac:dyDescent="0.2">
      <c r="P834" s="7"/>
      <c r="Q834" s="7"/>
      <c r="R834" s="7"/>
      <c r="S834" s="7"/>
    </row>
    <row r="835" spans="16:19" x14ac:dyDescent="0.2">
      <c r="P835" s="7"/>
      <c r="Q835" s="7"/>
      <c r="R835" s="7"/>
      <c r="S835" s="7"/>
    </row>
    <row r="836" spans="16:19" x14ac:dyDescent="0.2">
      <c r="P836" s="7"/>
      <c r="Q836" s="7"/>
      <c r="R836" s="7"/>
      <c r="S836" s="7"/>
    </row>
    <row r="837" spans="16:19" x14ac:dyDescent="0.2">
      <c r="P837" s="7"/>
      <c r="Q837" s="7"/>
      <c r="R837" s="7"/>
      <c r="S837" s="7"/>
    </row>
    <row r="838" spans="16:19" x14ac:dyDescent="0.2">
      <c r="P838" s="7"/>
      <c r="Q838" s="7"/>
      <c r="R838" s="7"/>
      <c r="S838" s="7"/>
    </row>
    <row r="839" spans="16:19" x14ac:dyDescent="0.2">
      <c r="P839" s="7"/>
      <c r="Q839" s="7"/>
      <c r="R839" s="7"/>
      <c r="S839" s="7"/>
    </row>
    <row r="840" spans="16:19" x14ac:dyDescent="0.2">
      <c r="P840" s="7"/>
      <c r="Q840" s="7"/>
      <c r="R840" s="7"/>
      <c r="S840" s="7"/>
    </row>
    <row r="841" spans="16:19" x14ac:dyDescent="0.2">
      <c r="P841" s="7"/>
      <c r="Q841" s="7"/>
      <c r="R841" s="7"/>
      <c r="S841" s="7"/>
    </row>
    <row r="842" spans="16:19" x14ac:dyDescent="0.2">
      <c r="P842" s="7"/>
      <c r="Q842" s="7"/>
      <c r="R842" s="7"/>
      <c r="S842" s="7"/>
    </row>
    <row r="843" spans="16:19" x14ac:dyDescent="0.2">
      <c r="P843" s="7"/>
      <c r="Q843" s="7"/>
      <c r="R843" s="7"/>
      <c r="S843" s="7"/>
    </row>
    <row r="844" spans="16:19" x14ac:dyDescent="0.2">
      <c r="P844" s="7"/>
      <c r="Q844" s="7"/>
      <c r="R844" s="7"/>
      <c r="S844" s="7"/>
    </row>
    <row r="845" spans="16:19" x14ac:dyDescent="0.2">
      <c r="P845" s="7"/>
      <c r="Q845" s="7"/>
      <c r="R845" s="7"/>
      <c r="S845" s="7"/>
    </row>
    <row r="846" spans="16:19" x14ac:dyDescent="0.2">
      <c r="P846" s="7"/>
      <c r="Q846" s="7"/>
      <c r="R846" s="7"/>
      <c r="S846" s="7"/>
    </row>
    <row r="847" spans="16:19" x14ac:dyDescent="0.2">
      <c r="P847" s="7"/>
      <c r="Q847" s="7"/>
      <c r="R847" s="7"/>
      <c r="S847" s="7"/>
    </row>
    <row r="848" spans="16:19" x14ac:dyDescent="0.2">
      <c r="P848" s="7"/>
      <c r="Q848" s="7"/>
      <c r="R848" s="7"/>
      <c r="S848" s="7"/>
    </row>
    <row r="849" spans="16:19" x14ac:dyDescent="0.2">
      <c r="P849" s="7"/>
      <c r="Q849" s="7"/>
      <c r="R849" s="7"/>
      <c r="S849" s="7"/>
    </row>
    <row r="850" spans="16:19" x14ac:dyDescent="0.2">
      <c r="P850" s="7"/>
      <c r="Q850" s="7"/>
      <c r="R850" s="7"/>
      <c r="S850" s="7"/>
    </row>
    <row r="851" spans="16:19" x14ac:dyDescent="0.2">
      <c r="P851" s="7"/>
      <c r="Q851" s="7"/>
      <c r="R851" s="7"/>
      <c r="S851" s="7"/>
    </row>
    <row r="852" spans="16:19" x14ac:dyDescent="0.2">
      <c r="P852" s="7"/>
      <c r="Q852" s="7"/>
      <c r="R852" s="7"/>
      <c r="S852" s="7"/>
    </row>
    <row r="853" spans="16:19" x14ac:dyDescent="0.2">
      <c r="P853" s="7"/>
      <c r="Q853" s="7"/>
      <c r="R853" s="7"/>
      <c r="S853" s="7"/>
    </row>
    <row r="854" spans="16:19" x14ac:dyDescent="0.2">
      <c r="P854" s="7"/>
      <c r="Q854" s="7"/>
      <c r="R854" s="7"/>
      <c r="S854" s="7"/>
    </row>
    <row r="855" spans="16:19" x14ac:dyDescent="0.2">
      <c r="P855" s="7"/>
      <c r="Q855" s="7"/>
      <c r="R855" s="7"/>
      <c r="S855" s="7"/>
    </row>
    <row r="856" spans="16:19" x14ac:dyDescent="0.2">
      <c r="P856" s="7"/>
      <c r="Q856" s="7"/>
      <c r="R856" s="7"/>
      <c r="S856" s="7"/>
    </row>
    <row r="857" spans="16:19" x14ac:dyDescent="0.2">
      <c r="P857" s="7"/>
      <c r="Q857" s="7"/>
      <c r="R857" s="7"/>
      <c r="S857" s="7"/>
    </row>
    <row r="858" spans="16:19" x14ac:dyDescent="0.2">
      <c r="P858" s="7"/>
      <c r="Q858" s="7"/>
      <c r="R858" s="7"/>
      <c r="S858" s="7"/>
    </row>
    <row r="859" spans="16:19" x14ac:dyDescent="0.2">
      <c r="P859" s="7"/>
      <c r="Q859" s="7"/>
      <c r="R859" s="7"/>
      <c r="S859" s="7"/>
    </row>
    <row r="860" spans="16:19" x14ac:dyDescent="0.2">
      <c r="P860" s="7"/>
      <c r="Q860" s="7"/>
      <c r="R860" s="7"/>
      <c r="S860" s="7"/>
    </row>
    <row r="861" spans="16:19" x14ac:dyDescent="0.2">
      <c r="P861" s="7"/>
      <c r="Q861" s="7"/>
      <c r="R861" s="7"/>
      <c r="S861" s="7"/>
    </row>
    <row r="862" spans="16:19" x14ac:dyDescent="0.2">
      <c r="P862" s="7"/>
      <c r="Q862" s="7"/>
      <c r="R862" s="7"/>
      <c r="S862" s="7"/>
    </row>
    <row r="863" spans="16:19" x14ac:dyDescent="0.2">
      <c r="P863" s="7"/>
      <c r="Q863" s="7"/>
      <c r="R863" s="7"/>
      <c r="S863" s="7"/>
    </row>
    <row r="864" spans="16:19" x14ac:dyDescent="0.2">
      <c r="P864" s="7"/>
      <c r="Q864" s="7"/>
      <c r="R864" s="7"/>
      <c r="S864" s="7"/>
    </row>
    <row r="865" spans="16:19" x14ac:dyDescent="0.2">
      <c r="P865" s="7"/>
      <c r="Q865" s="7"/>
      <c r="R865" s="7"/>
      <c r="S865" s="7"/>
    </row>
    <row r="866" spans="16:19" x14ac:dyDescent="0.2">
      <c r="P866" s="7"/>
      <c r="Q866" s="7"/>
      <c r="R866" s="7"/>
      <c r="S866" s="7"/>
    </row>
    <row r="867" spans="16:19" x14ac:dyDescent="0.2">
      <c r="P867" s="7"/>
      <c r="Q867" s="7"/>
      <c r="R867" s="7"/>
      <c r="S867" s="7"/>
    </row>
    <row r="868" spans="16:19" x14ac:dyDescent="0.2">
      <c r="P868" s="7"/>
      <c r="Q868" s="7"/>
      <c r="R868" s="7"/>
      <c r="S868" s="7"/>
    </row>
    <row r="869" spans="16:19" x14ac:dyDescent="0.2">
      <c r="P869" s="7"/>
      <c r="Q869" s="7"/>
      <c r="R869" s="7"/>
      <c r="S869" s="7"/>
    </row>
    <row r="870" spans="16:19" x14ac:dyDescent="0.2">
      <c r="P870" s="7"/>
      <c r="Q870" s="7"/>
      <c r="R870" s="7"/>
      <c r="S870" s="7"/>
    </row>
    <row r="871" spans="16:19" x14ac:dyDescent="0.2">
      <c r="P871" s="7"/>
      <c r="Q871" s="7"/>
      <c r="R871" s="7"/>
      <c r="S871" s="7"/>
    </row>
    <row r="872" spans="16:19" x14ac:dyDescent="0.2">
      <c r="P872" s="7"/>
      <c r="Q872" s="7"/>
      <c r="R872" s="7"/>
      <c r="S872" s="7"/>
    </row>
    <row r="873" spans="16:19" x14ac:dyDescent="0.2">
      <c r="P873" s="7"/>
      <c r="Q873" s="7"/>
      <c r="R873" s="7"/>
      <c r="S873" s="7"/>
    </row>
    <row r="874" spans="16:19" x14ac:dyDescent="0.2">
      <c r="P874" s="7"/>
      <c r="Q874" s="7"/>
      <c r="R874" s="7"/>
      <c r="S874" s="7"/>
    </row>
    <row r="875" spans="16:19" x14ac:dyDescent="0.2">
      <c r="P875" s="7"/>
      <c r="Q875" s="7"/>
      <c r="R875" s="7"/>
      <c r="S875" s="7"/>
    </row>
    <row r="876" spans="16:19" x14ac:dyDescent="0.2">
      <c r="P876" s="7"/>
      <c r="Q876" s="7"/>
      <c r="R876" s="7"/>
      <c r="S876" s="7"/>
    </row>
    <row r="877" spans="16:19" x14ac:dyDescent="0.2">
      <c r="P877" s="7"/>
      <c r="Q877" s="7"/>
      <c r="R877" s="7"/>
      <c r="S877" s="7"/>
    </row>
    <row r="878" spans="16:19" x14ac:dyDescent="0.2">
      <c r="P878" s="7"/>
      <c r="Q878" s="7"/>
      <c r="R878" s="7"/>
      <c r="S878" s="7"/>
    </row>
    <row r="879" spans="16:19" x14ac:dyDescent="0.2">
      <c r="P879" s="7"/>
      <c r="Q879" s="7"/>
      <c r="R879" s="7"/>
      <c r="S879" s="7"/>
    </row>
    <row r="880" spans="16:19" x14ac:dyDescent="0.2">
      <c r="P880" s="7"/>
      <c r="Q880" s="7"/>
      <c r="R880" s="7"/>
      <c r="S880" s="7"/>
    </row>
    <row r="881" spans="16:19" x14ac:dyDescent="0.2">
      <c r="P881" s="7"/>
      <c r="Q881" s="7"/>
      <c r="R881" s="7"/>
      <c r="S881" s="7"/>
    </row>
    <row r="882" spans="16:19" x14ac:dyDescent="0.2">
      <c r="P882" s="7"/>
      <c r="Q882" s="7"/>
      <c r="R882" s="7"/>
      <c r="S882" s="7"/>
    </row>
    <row r="883" spans="16:19" x14ac:dyDescent="0.2">
      <c r="P883" s="7"/>
      <c r="Q883" s="7"/>
      <c r="R883" s="7"/>
      <c r="S883" s="7"/>
    </row>
    <row r="884" spans="16:19" x14ac:dyDescent="0.2">
      <c r="P884" s="7"/>
      <c r="Q884" s="7"/>
      <c r="R884" s="7"/>
      <c r="S884" s="7"/>
    </row>
    <row r="885" spans="16:19" x14ac:dyDescent="0.2">
      <c r="P885" s="7"/>
      <c r="Q885" s="7"/>
      <c r="R885" s="7"/>
      <c r="S885" s="7"/>
    </row>
    <row r="886" spans="16:19" x14ac:dyDescent="0.2">
      <c r="P886" s="7"/>
      <c r="Q886" s="7"/>
      <c r="R886" s="7"/>
      <c r="S886" s="7"/>
    </row>
    <row r="887" spans="16:19" x14ac:dyDescent="0.2">
      <c r="P887" s="7"/>
      <c r="Q887" s="7"/>
      <c r="R887" s="7"/>
      <c r="S887" s="7"/>
    </row>
    <row r="888" spans="16:19" x14ac:dyDescent="0.2">
      <c r="P888" s="7"/>
      <c r="Q888" s="7"/>
      <c r="R888" s="7"/>
      <c r="S888" s="7"/>
    </row>
    <row r="889" spans="16:19" x14ac:dyDescent="0.2">
      <c r="P889" s="7"/>
      <c r="Q889" s="7"/>
      <c r="R889" s="7"/>
      <c r="S889" s="7"/>
    </row>
    <row r="890" spans="16:19" x14ac:dyDescent="0.2">
      <c r="P890" s="7"/>
      <c r="Q890" s="7"/>
      <c r="R890" s="7"/>
      <c r="S890" s="7"/>
    </row>
    <row r="891" spans="16:19" x14ac:dyDescent="0.2">
      <c r="P891" s="7"/>
      <c r="Q891" s="7"/>
      <c r="R891" s="7"/>
      <c r="S891" s="7"/>
    </row>
    <row r="892" spans="16:19" x14ac:dyDescent="0.2">
      <c r="P892" s="7"/>
      <c r="Q892" s="7"/>
      <c r="R892" s="7"/>
      <c r="S892" s="7"/>
    </row>
    <row r="893" spans="16:19" x14ac:dyDescent="0.2">
      <c r="P893" s="7"/>
      <c r="Q893" s="7"/>
      <c r="R893" s="7"/>
      <c r="S893" s="7"/>
    </row>
    <row r="894" spans="16:19" x14ac:dyDescent="0.2">
      <c r="P894" s="7"/>
      <c r="Q894" s="7"/>
      <c r="R894" s="7"/>
      <c r="S894" s="7"/>
    </row>
    <row r="895" spans="16:19" x14ac:dyDescent="0.2">
      <c r="P895" s="7"/>
      <c r="Q895" s="7"/>
      <c r="R895" s="7"/>
      <c r="S895" s="7"/>
    </row>
    <row r="896" spans="16:19" x14ac:dyDescent="0.2">
      <c r="P896" s="7"/>
      <c r="Q896" s="7"/>
      <c r="R896" s="7"/>
      <c r="S896" s="7"/>
    </row>
    <row r="897" spans="16:19" x14ac:dyDescent="0.2">
      <c r="P897" s="7"/>
      <c r="Q897" s="7"/>
      <c r="R897" s="7"/>
      <c r="S897" s="7"/>
    </row>
    <row r="898" spans="16:19" x14ac:dyDescent="0.2">
      <c r="P898" s="7"/>
      <c r="Q898" s="7"/>
      <c r="R898" s="7"/>
      <c r="S898" s="7"/>
    </row>
    <row r="899" spans="16:19" x14ac:dyDescent="0.2">
      <c r="P899" s="7"/>
      <c r="Q899" s="7"/>
      <c r="R899" s="7"/>
      <c r="S899" s="7"/>
    </row>
    <row r="900" spans="16:19" x14ac:dyDescent="0.2">
      <c r="P900" s="7"/>
      <c r="Q900" s="7"/>
      <c r="R900" s="7"/>
      <c r="S900" s="7"/>
    </row>
    <row r="901" spans="16:19" x14ac:dyDescent="0.2">
      <c r="P901" s="7"/>
      <c r="Q901" s="7"/>
      <c r="R901" s="7"/>
      <c r="S901" s="7"/>
    </row>
    <row r="902" spans="16:19" x14ac:dyDescent="0.2">
      <c r="P902" s="7"/>
      <c r="Q902" s="7"/>
      <c r="R902" s="7"/>
      <c r="S902" s="7"/>
    </row>
    <row r="903" spans="16:19" x14ac:dyDescent="0.2">
      <c r="P903" s="7"/>
      <c r="Q903" s="7"/>
      <c r="R903" s="7"/>
      <c r="S903" s="7"/>
    </row>
    <row r="904" spans="16:19" x14ac:dyDescent="0.2">
      <c r="P904" s="7"/>
      <c r="Q904" s="7"/>
      <c r="R904" s="7"/>
      <c r="S904" s="7"/>
    </row>
    <row r="905" spans="16:19" x14ac:dyDescent="0.2">
      <c r="P905" s="7"/>
      <c r="Q905" s="7"/>
      <c r="R905" s="7"/>
      <c r="S905" s="7"/>
    </row>
    <row r="906" spans="16:19" x14ac:dyDescent="0.2">
      <c r="P906" s="7"/>
      <c r="Q906" s="7"/>
      <c r="R906" s="7"/>
      <c r="S906" s="7"/>
    </row>
    <row r="907" spans="16:19" x14ac:dyDescent="0.2">
      <c r="P907" s="7"/>
      <c r="Q907" s="7"/>
      <c r="R907" s="7"/>
      <c r="S907" s="7"/>
    </row>
    <row r="908" spans="16:19" x14ac:dyDescent="0.2">
      <c r="P908" s="7"/>
      <c r="Q908" s="7"/>
      <c r="R908" s="7"/>
      <c r="S908" s="7"/>
    </row>
    <row r="909" spans="16:19" x14ac:dyDescent="0.2">
      <c r="P909" s="7"/>
      <c r="Q909" s="7"/>
      <c r="R909" s="7"/>
      <c r="S909" s="7"/>
    </row>
    <row r="910" spans="16:19" x14ac:dyDescent="0.2">
      <c r="P910" s="7"/>
      <c r="Q910" s="7"/>
      <c r="R910" s="7"/>
      <c r="S910" s="7"/>
    </row>
    <row r="911" spans="16:19" x14ac:dyDescent="0.2">
      <c r="P911" s="7"/>
      <c r="Q911" s="7"/>
      <c r="R911" s="7"/>
      <c r="S911" s="7"/>
    </row>
    <row r="912" spans="16:19" x14ac:dyDescent="0.2">
      <c r="P912" s="7"/>
      <c r="Q912" s="7"/>
      <c r="R912" s="7"/>
      <c r="S912" s="7"/>
    </row>
    <row r="913" spans="16:19" x14ac:dyDescent="0.2">
      <c r="P913" s="7"/>
      <c r="Q913" s="7"/>
      <c r="R913" s="7"/>
      <c r="S913" s="7"/>
    </row>
    <row r="914" spans="16:19" x14ac:dyDescent="0.2">
      <c r="P914" s="7"/>
      <c r="Q914" s="7"/>
      <c r="R914" s="7"/>
      <c r="S914" s="7"/>
    </row>
    <row r="915" spans="16:19" x14ac:dyDescent="0.2">
      <c r="P915" s="7"/>
      <c r="Q915" s="7"/>
      <c r="R915" s="7"/>
      <c r="S915" s="7"/>
    </row>
    <row r="916" spans="16:19" x14ac:dyDescent="0.2">
      <c r="P916" s="7"/>
      <c r="Q916" s="7"/>
      <c r="R916" s="7"/>
      <c r="S916" s="7"/>
    </row>
    <row r="917" spans="16:19" x14ac:dyDescent="0.2">
      <c r="P917" s="7"/>
      <c r="Q917" s="7"/>
      <c r="R917" s="7"/>
      <c r="S917" s="7"/>
    </row>
    <row r="918" spans="16:19" x14ac:dyDescent="0.2">
      <c r="P918" s="7"/>
      <c r="Q918" s="7"/>
      <c r="R918" s="7"/>
      <c r="S918" s="7"/>
    </row>
    <row r="919" spans="16:19" x14ac:dyDescent="0.2">
      <c r="P919" s="7"/>
      <c r="Q919" s="7"/>
      <c r="R919" s="7"/>
      <c r="S919" s="7"/>
    </row>
    <row r="920" spans="16:19" x14ac:dyDescent="0.2">
      <c r="P920" s="7"/>
      <c r="Q920" s="7"/>
      <c r="R920" s="7"/>
      <c r="S920" s="7"/>
    </row>
    <row r="921" spans="16:19" x14ac:dyDescent="0.2">
      <c r="P921" s="7"/>
      <c r="Q921" s="7"/>
      <c r="R921" s="7"/>
      <c r="S921" s="7"/>
    </row>
    <row r="922" spans="16:19" x14ac:dyDescent="0.2">
      <c r="P922" s="7"/>
      <c r="Q922" s="7"/>
      <c r="R922" s="7"/>
      <c r="S922" s="7"/>
    </row>
    <row r="923" spans="16:19" x14ac:dyDescent="0.2">
      <c r="P923" s="7"/>
      <c r="Q923" s="7"/>
      <c r="R923" s="7"/>
      <c r="S923" s="7"/>
    </row>
    <row r="924" spans="16:19" x14ac:dyDescent="0.2">
      <c r="P924" s="7"/>
      <c r="Q924" s="7"/>
      <c r="R924" s="7"/>
      <c r="S924" s="7"/>
    </row>
    <row r="925" spans="16:19" x14ac:dyDescent="0.2">
      <c r="P925" s="7"/>
      <c r="Q925" s="7"/>
      <c r="R925" s="7"/>
      <c r="S925" s="7"/>
    </row>
    <row r="926" spans="16:19" x14ac:dyDescent="0.2">
      <c r="P926" s="7"/>
      <c r="Q926" s="7"/>
      <c r="R926" s="7"/>
      <c r="S926" s="7"/>
    </row>
    <row r="927" spans="16:19" x14ac:dyDescent="0.2">
      <c r="P927" s="7"/>
      <c r="Q927" s="7"/>
      <c r="R927" s="7"/>
      <c r="S927" s="7"/>
    </row>
    <row r="928" spans="16:19" x14ac:dyDescent="0.2">
      <c r="P928" s="7"/>
      <c r="Q928" s="7"/>
      <c r="R928" s="7"/>
      <c r="S928" s="7"/>
    </row>
    <row r="929" spans="16:19" x14ac:dyDescent="0.2">
      <c r="P929" s="7"/>
      <c r="Q929" s="7"/>
      <c r="R929" s="7"/>
      <c r="S929" s="7"/>
    </row>
    <row r="930" spans="16:19" x14ac:dyDescent="0.2">
      <c r="P930" s="7"/>
      <c r="Q930" s="7"/>
      <c r="R930" s="7"/>
      <c r="S930" s="7"/>
    </row>
    <row r="931" spans="16:19" x14ac:dyDescent="0.2">
      <c r="P931" s="7"/>
      <c r="Q931" s="7"/>
      <c r="R931" s="7"/>
      <c r="S931" s="7"/>
    </row>
    <row r="932" spans="16:19" x14ac:dyDescent="0.2">
      <c r="P932" s="7"/>
      <c r="Q932" s="7"/>
      <c r="R932" s="7"/>
      <c r="S932" s="7"/>
    </row>
    <row r="933" spans="16:19" x14ac:dyDescent="0.2">
      <c r="P933" s="7"/>
      <c r="Q933" s="7"/>
      <c r="R933" s="7"/>
      <c r="S933" s="7"/>
    </row>
    <row r="934" spans="16:19" x14ac:dyDescent="0.2">
      <c r="P934" s="7"/>
      <c r="Q934" s="7"/>
      <c r="R934" s="7"/>
      <c r="S934" s="7"/>
    </row>
    <row r="935" spans="16:19" x14ac:dyDescent="0.2">
      <c r="P935" s="7"/>
      <c r="Q935" s="7"/>
      <c r="R935" s="7"/>
      <c r="S935" s="7"/>
    </row>
    <row r="936" spans="16:19" x14ac:dyDescent="0.2">
      <c r="P936" s="7"/>
      <c r="Q936" s="7"/>
      <c r="R936" s="7"/>
      <c r="S936" s="7"/>
    </row>
    <row r="937" spans="16:19" x14ac:dyDescent="0.2">
      <c r="P937" s="7"/>
      <c r="Q937" s="7"/>
      <c r="R937" s="7"/>
      <c r="S937" s="7"/>
    </row>
    <row r="938" spans="16:19" x14ac:dyDescent="0.2">
      <c r="P938" s="7"/>
      <c r="Q938" s="7"/>
      <c r="R938" s="7"/>
      <c r="S938" s="7"/>
    </row>
    <row r="939" spans="16:19" x14ac:dyDescent="0.2">
      <c r="P939" s="7"/>
      <c r="Q939" s="7"/>
      <c r="R939" s="7"/>
      <c r="S939" s="7"/>
    </row>
    <row r="940" spans="16:19" x14ac:dyDescent="0.2">
      <c r="P940" s="7"/>
      <c r="Q940" s="7"/>
      <c r="R940" s="7"/>
      <c r="S940" s="7"/>
    </row>
    <row r="941" spans="16:19" x14ac:dyDescent="0.2">
      <c r="P941" s="7"/>
      <c r="Q941" s="7"/>
      <c r="R941" s="7"/>
      <c r="S941" s="7"/>
    </row>
    <row r="942" spans="16:19" x14ac:dyDescent="0.2">
      <c r="P942" s="7"/>
      <c r="Q942" s="7"/>
      <c r="R942" s="7"/>
      <c r="S942" s="7"/>
    </row>
    <row r="943" spans="16:19" x14ac:dyDescent="0.2">
      <c r="P943" s="7"/>
      <c r="Q943" s="7"/>
      <c r="R943" s="7"/>
      <c r="S943" s="7"/>
    </row>
    <row r="944" spans="16:19" x14ac:dyDescent="0.2">
      <c r="P944" s="7"/>
      <c r="Q944" s="7"/>
      <c r="R944" s="7"/>
      <c r="S944" s="7"/>
    </row>
    <row r="945" spans="16:19" x14ac:dyDescent="0.2">
      <c r="P945" s="7"/>
      <c r="Q945" s="7"/>
      <c r="R945" s="7"/>
      <c r="S945" s="7"/>
    </row>
    <row r="946" spans="16:19" x14ac:dyDescent="0.2">
      <c r="P946" s="7"/>
      <c r="Q946" s="7"/>
      <c r="R946" s="7"/>
      <c r="S946" s="7"/>
    </row>
    <row r="947" spans="16:19" x14ac:dyDescent="0.2">
      <c r="P947" s="7"/>
      <c r="Q947" s="7"/>
      <c r="R947" s="7"/>
      <c r="S947" s="7"/>
    </row>
    <row r="948" spans="16:19" x14ac:dyDescent="0.2">
      <c r="P948" s="7"/>
      <c r="Q948" s="7"/>
      <c r="R948" s="7"/>
      <c r="S948" s="7"/>
    </row>
    <row r="949" spans="16:19" x14ac:dyDescent="0.2">
      <c r="P949" s="7"/>
      <c r="Q949" s="7"/>
      <c r="R949" s="7"/>
      <c r="S949" s="7"/>
    </row>
    <row r="950" spans="16:19" x14ac:dyDescent="0.2">
      <c r="P950" s="7"/>
      <c r="Q950" s="7"/>
      <c r="R950" s="7"/>
      <c r="S950" s="7"/>
    </row>
    <row r="951" spans="16:19" x14ac:dyDescent="0.2">
      <c r="P951" s="7"/>
      <c r="Q951" s="7"/>
      <c r="R951" s="7"/>
      <c r="S951" s="7"/>
    </row>
    <row r="952" spans="16:19" x14ac:dyDescent="0.2">
      <c r="P952" s="7"/>
      <c r="Q952" s="7"/>
      <c r="R952" s="7"/>
      <c r="S952" s="7"/>
    </row>
    <row r="953" spans="16:19" x14ac:dyDescent="0.2">
      <c r="P953" s="7"/>
      <c r="Q953" s="7"/>
      <c r="R953" s="7"/>
      <c r="S953" s="7"/>
    </row>
    <row r="954" spans="16:19" x14ac:dyDescent="0.2">
      <c r="P954" s="7"/>
      <c r="Q954" s="7"/>
      <c r="R954" s="7"/>
      <c r="S954" s="7"/>
    </row>
    <row r="955" spans="16:19" x14ac:dyDescent="0.2">
      <c r="P955" s="7"/>
      <c r="Q955" s="7"/>
      <c r="R955" s="7"/>
      <c r="S955" s="7"/>
    </row>
    <row r="956" spans="16:19" x14ac:dyDescent="0.2">
      <c r="P956" s="7"/>
      <c r="Q956" s="7"/>
      <c r="R956" s="7"/>
      <c r="S956" s="7"/>
    </row>
    <row r="957" spans="16:19" x14ac:dyDescent="0.2">
      <c r="P957" s="7"/>
      <c r="Q957" s="7"/>
      <c r="R957" s="7"/>
      <c r="S957" s="7"/>
    </row>
    <row r="958" spans="16:19" x14ac:dyDescent="0.2">
      <c r="P958" s="7"/>
      <c r="Q958" s="7"/>
      <c r="R958" s="7"/>
      <c r="S958" s="7"/>
    </row>
    <row r="959" spans="16:19" x14ac:dyDescent="0.2">
      <c r="P959" s="7"/>
      <c r="Q959" s="7"/>
      <c r="R959" s="7"/>
      <c r="S959" s="7"/>
    </row>
    <row r="960" spans="16:19" x14ac:dyDescent="0.2">
      <c r="P960" s="7"/>
      <c r="Q960" s="7"/>
      <c r="R960" s="7"/>
      <c r="S960" s="7"/>
    </row>
    <row r="961" spans="16:19" x14ac:dyDescent="0.2">
      <c r="P961" s="7"/>
      <c r="Q961" s="7"/>
      <c r="R961" s="7"/>
      <c r="S961" s="7"/>
    </row>
    <row r="962" spans="16:19" x14ac:dyDescent="0.2">
      <c r="P962" s="7"/>
      <c r="Q962" s="7"/>
      <c r="R962" s="7"/>
      <c r="S962" s="7"/>
    </row>
    <row r="963" spans="16:19" x14ac:dyDescent="0.2">
      <c r="P963" s="7"/>
      <c r="Q963" s="7"/>
      <c r="R963" s="7"/>
      <c r="S963" s="7"/>
    </row>
    <row r="964" spans="16:19" x14ac:dyDescent="0.2">
      <c r="P964" s="7"/>
      <c r="Q964" s="7"/>
      <c r="R964" s="7"/>
      <c r="S964" s="7"/>
    </row>
    <row r="965" spans="16:19" x14ac:dyDescent="0.2">
      <c r="P965" s="7"/>
      <c r="Q965" s="7"/>
      <c r="R965" s="7"/>
      <c r="S965" s="7"/>
    </row>
    <row r="966" spans="16:19" x14ac:dyDescent="0.2">
      <c r="P966" s="7"/>
      <c r="Q966" s="7"/>
      <c r="R966" s="7"/>
      <c r="S966" s="7"/>
    </row>
    <row r="967" spans="16:19" x14ac:dyDescent="0.2">
      <c r="P967" s="7"/>
      <c r="Q967" s="7"/>
      <c r="R967" s="7"/>
      <c r="S967" s="7"/>
    </row>
    <row r="968" spans="16:19" x14ac:dyDescent="0.2">
      <c r="P968" s="7"/>
      <c r="Q968" s="7"/>
      <c r="R968" s="7"/>
      <c r="S968" s="7"/>
    </row>
    <row r="969" spans="16:19" x14ac:dyDescent="0.2">
      <c r="P969" s="7"/>
      <c r="Q969" s="7"/>
      <c r="R969" s="7"/>
      <c r="S969" s="7"/>
    </row>
    <row r="970" spans="16:19" x14ac:dyDescent="0.2">
      <c r="P970" s="7"/>
      <c r="Q970" s="7"/>
      <c r="R970" s="7"/>
      <c r="S970" s="7"/>
    </row>
    <row r="971" spans="16:19" x14ac:dyDescent="0.2">
      <c r="P971" s="7"/>
      <c r="Q971" s="7"/>
      <c r="R971" s="7"/>
      <c r="S971" s="7"/>
    </row>
    <row r="972" spans="16:19" x14ac:dyDescent="0.2">
      <c r="P972" s="7"/>
      <c r="Q972" s="7"/>
      <c r="R972" s="7"/>
      <c r="S972" s="7"/>
    </row>
    <row r="973" spans="16:19" x14ac:dyDescent="0.2">
      <c r="P973" s="7"/>
      <c r="Q973" s="7"/>
      <c r="R973" s="7"/>
      <c r="S973" s="7"/>
    </row>
    <row r="974" spans="16:19" x14ac:dyDescent="0.2">
      <c r="P974" s="7"/>
      <c r="Q974" s="7"/>
      <c r="R974" s="7"/>
      <c r="S974" s="7"/>
    </row>
    <row r="975" spans="16:19" x14ac:dyDescent="0.2">
      <c r="P975" s="7"/>
      <c r="Q975" s="7"/>
      <c r="R975" s="7"/>
      <c r="S975" s="7"/>
    </row>
    <row r="976" spans="16:19" x14ac:dyDescent="0.2">
      <c r="P976" s="7"/>
      <c r="Q976" s="7"/>
      <c r="R976" s="7"/>
      <c r="S976" s="7"/>
    </row>
    <row r="977" spans="16:19" x14ac:dyDescent="0.2">
      <c r="P977" s="7"/>
      <c r="Q977" s="7"/>
      <c r="R977" s="7"/>
      <c r="S977" s="7"/>
    </row>
    <row r="978" spans="16:19" x14ac:dyDescent="0.2">
      <c r="P978" s="7"/>
      <c r="Q978" s="7"/>
      <c r="R978" s="7"/>
      <c r="S978" s="7"/>
    </row>
    <row r="979" spans="16:19" x14ac:dyDescent="0.2">
      <c r="P979" s="7"/>
      <c r="Q979" s="7"/>
      <c r="R979" s="7"/>
      <c r="S979" s="7"/>
    </row>
    <row r="980" spans="16:19" x14ac:dyDescent="0.2">
      <c r="P980" s="7"/>
      <c r="Q980" s="7"/>
      <c r="R980" s="7"/>
      <c r="S980" s="7"/>
    </row>
    <row r="981" spans="16:19" x14ac:dyDescent="0.2">
      <c r="P981" s="7"/>
      <c r="Q981" s="7"/>
      <c r="R981" s="7"/>
      <c r="S981" s="7"/>
    </row>
    <row r="982" spans="16:19" x14ac:dyDescent="0.2">
      <c r="P982" s="7"/>
      <c r="Q982" s="7"/>
      <c r="R982" s="7"/>
      <c r="S982" s="7"/>
    </row>
    <row r="983" spans="16:19" x14ac:dyDescent="0.2">
      <c r="P983" s="7"/>
      <c r="Q983" s="7"/>
      <c r="R983" s="7"/>
      <c r="S983" s="7"/>
    </row>
    <row r="984" spans="16:19" x14ac:dyDescent="0.2">
      <c r="P984" s="7"/>
      <c r="Q984" s="7"/>
      <c r="R984" s="7"/>
      <c r="S984" s="7"/>
    </row>
    <row r="985" spans="16:19" x14ac:dyDescent="0.2">
      <c r="P985" s="7"/>
      <c r="Q985" s="7"/>
      <c r="R985" s="7"/>
      <c r="S985" s="7"/>
    </row>
    <row r="986" spans="16:19" x14ac:dyDescent="0.2">
      <c r="P986" s="7"/>
      <c r="Q986" s="7"/>
      <c r="R986" s="7"/>
      <c r="S986" s="7"/>
    </row>
    <row r="987" spans="16:19" x14ac:dyDescent="0.2">
      <c r="P987" s="7"/>
      <c r="Q987" s="7"/>
      <c r="R987" s="7"/>
      <c r="S987" s="7"/>
    </row>
    <row r="988" spans="16:19" x14ac:dyDescent="0.2">
      <c r="P988" s="7"/>
      <c r="Q988" s="7"/>
      <c r="R988" s="7"/>
      <c r="S988" s="7"/>
    </row>
    <row r="989" spans="16:19" x14ac:dyDescent="0.2">
      <c r="P989" s="7"/>
      <c r="Q989" s="7"/>
      <c r="R989" s="7"/>
      <c r="S989" s="7"/>
    </row>
    <row r="990" spans="16:19" x14ac:dyDescent="0.2">
      <c r="P990" s="7"/>
      <c r="Q990" s="7"/>
      <c r="R990" s="7"/>
      <c r="S990" s="7"/>
    </row>
    <row r="991" spans="16:19" x14ac:dyDescent="0.2">
      <c r="P991" s="7"/>
      <c r="Q991" s="7"/>
      <c r="R991" s="7"/>
      <c r="S991" s="7"/>
    </row>
    <row r="992" spans="16:19" x14ac:dyDescent="0.2">
      <c r="P992" s="7"/>
      <c r="Q992" s="7"/>
      <c r="R992" s="7"/>
      <c r="S992" s="7"/>
    </row>
    <row r="993" spans="16:19" x14ac:dyDescent="0.2">
      <c r="P993" s="7"/>
      <c r="Q993" s="7"/>
      <c r="R993" s="7"/>
      <c r="S993" s="7"/>
    </row>
    <row r="994" spans="16:19" x14ac:dyDescent="0.2">
      <c r="P994" s="7"/>
      <c r="Q994" s="7"/>
      <c r="R994" s="7"/>
      <c r="S994" s="7"/>
    </row>
    <row r="995" spans="16:19" x14ac:dyDescent="0.2">
      <c r="P995" s="7"/>
      <c r="Q995" s="7"/>
      <c r="R995" s="7"/>
      <c r="S995" s="7"/>
    </row>
    <row r="996" spans="16:19" x14ac:dyDescent="0.2">
      <c r="P996" s="7"/>
      <c r="Q996" s="7"/>
      <c r="R996" s="7"/>
      <c r="S996" s="7"/>
    </row>
    <row r="997" spans="16:19" x14ac:dyDescent="0.2">
      <c r="P997" s="7"/>
      <c r="Q997" s="7"/>
      <c r="R997" s="7"/>
      <c r="S997" s="7"/>
    </row>
    <row r="998" spans="16:19" x14ac:dyDescent="0.2">
      <c r="P998" s="7"/>
      <c r="Q998" s="7"/>
      <c r="R998" s="7"/>
      <c r="S998" s="7"/>
    </row>
    <row r="999" spans="16:19" x14ac:dyDescent="0.2">
      <c r="P999" s="7"/>
      <c r="Q999" s="7"/>
      <c r="R999" s="7"/>
      <c r="S999" s="7"/>
    </row>
    <row r="1000" spans="16:19" x14ac:dyDescent="0.2">
      <c r="P1000" s="7"/>
      <c r="Q1000" s="7"/>
      <c r="R1000" s="7"/>
      <c r="S1000" s="7"/>
    </row>
    <row r="1001" spans="16:19" x14ac:dyDescent="0.2">
      <c r="P1001" s="7"/>
      <c r="Q1001" s="7"/>
      <c r="R1001" s="7"/>
      <c r="S1001" s="7"/>
    </row>
    <row r="1002" spans="16:19" x14ac:dyDescent="0.2">
      <c r="P1002" s="7"/>
      <c r="Q1002" s="7"/>
      <c r="R1002" s="7"/>
      <c r="S1002" s="7"/>
    </row>
    <row r="1003" spans="16:19" x14ac:dyDescent="0.2">
      <c r="P1003" s="7"/>
      <c r="Q1003" s="7"/>
      <c r="R1003" s="7"/>
      <c r="S1003" s="7"/>
    </row>
    <row r="1004" spans="16:19" x14ac:dyDescent="0.2">
      <c r="P1004" s="7"/>
      <c r="Q1004" s="7"/>
      <c r="R1004" s="7"/>
      <c r="S1004" s="7"/>
    </row>
    <row r="1005" spans="16:19" x14ac:dyDescent="0.2">
      <c r="P1005" s="7"/>
      <c r="Q1005" s="7"/>
      <c r="R1005" s="7"/>
      <c r="S1005" s="7"/>
    </row>
    <row r="1006" spans="16:19" x14ac:dyDescent="0.2">
      <c r="P1006" s="7"/>
      <c r="Q1006" s="7"/>
      <c r="R1006" s="7"/>
      <c r="S1006" s="7"/>
    </row>
    <row r="1007" spans="16:19" x14ac:dyDescent="0.2">
      <c r="P1007" s="7"/>
      <c r="Q1007" s="7"/>
      <c r="R1007" s="7"/>
      <c r="S1007" s="7"/>
    </row>
    <row r="1008" spans="16:19" x14ac:dyDescent="0.2">
      <c r="P1008" s="7"/>
      <c r="Q1008" s="7"/>
      <c r="R1008" s="7"/>
      <c r="S1008" s="7"/>
    </row>
    <row r="1009" spans="16:19" x14ac:dyDescent="0.2">
      <c r="P1009" s="7"/>
      <c r="Q1009" s="7"/>
      <c r="R1009" s="7"/>
      <c r="S1009" s="7"/>
    </row>
    <row r="1010" spans="16:19" x14ac:dyDescent="0.2">
      <c r="P1010" s="7"/>
      <c r="Q1010" s="7"/>
      <c r="R1010" s="7"/>
      <c r="S1010" s="7"/>
    </row>
    <row r="1011" spans="16:19" x14ac:dyDescent="0.2">
      <c r="P1011" s="7"/>
      <c r="Q1011" s="7"/>
      <c r="R1011" s="7"/>
      <c r="S1011" s="7"/>
    </row>
    <row r="1012" spans="16:19" x14ac:dyDescent="0.2">
      <c r="P1012" s="7"/>
      <c r="Q1012" s="7"/>
      <c r="R1012" s="7"/>
      <c r="S1012" s="7"/>
    </row>
    <row r="1013" spans="16:19" x14ac:dyDescent="0.2">
      <c r="P1013" s="7"/>
      <c r="Q1013" s="7"/>
      <c r="R1013" s="7"/>
      <c r="S1013" s="7"/>
    </row>
    <row r="1014" spans="16:19" x14ac:dyDescent="0.2">
      <c r="P1014" s="7"/>
      <c r="Q1014" s="7"/>
      <c r="R1014" s="7"/>
      <c r="S1014" s="7"/>
    </row>
    <row r="1015" spans="16:19" x14ac:dyDescent="0.2">
      <c r="P1015" s="7"/>
      <c r="Q1015" s="7"/>
      <c r="R1015" s="7"/>
      <c r="S1015" s="7"/>
    </row>
    <row r="1016" spans="16:19" x14ac:dyDescent="0.2">
      <c r="P1016" s="7"/>
      <c r="Q1016" s="7"/>
      <c r="R1016" s="7"/>
      <c r="S1016" s="7"/>
    </row>
    <row r="1017" spans="16:19" x14ac:dyDescent="0.2">
      <c r="P1017" s="7"/>
      <c r="Q1017" s="7"/>
      <c r="R1017" s="7"/>
      <c r="S1017" s="7"/>
    </row>
    <row r="1018" spans="16:19" x14ac:dyDescent="0.2">
      <c r="P1018" s="7"/>
      <c r="Q1018" s="7"/>
      <c r="R1018" s="7"/>
      <c r="S1018" s="7"/>
    </row>
    <row r="1019" spans="16:19" x14ac:dyDescent="0.2">
      <c r="P1019" s="7"/>
      <c r="Q1019" s="7"/>
      <c r="R1019" s="7"/>
      <c r="S1019" s="7"/>
    </row>
    <row r="1020" spans="16:19" x14ac:dyDescent="0.2">
      <c r="P1020" s="7"/>
      <c r="Q1020" s="7"/>
      <c r="R1020" s="7"/>
      <c r="S1020" s="7"/>
    </row>
    <row r="1021" spans="16:19" x14ac:dyDescent="0.2">
      <c r="P1021" s="7"/>
      <c r="Q1021" s="7"/>
      <c r="R1021" s="7"/>
      <c r="S1021" s="7"/>
    </row>
    <row r="1022" spans="16:19" x14ac:dyDescent="0.2">
      <c r="P1022" s="7"/>
      <c r="Q1022" s="7"/>
      <c r="R1022" s="7"/>
      <c r="S1022" s="7"/>
    </row>
    <row r="1023" spans="16:19" x14ac:dyDescent="0.2">
      <c r="P1023" s="7"/>
      <c r="Q1023" s="7"/>
      <c r="R1023" s="7"/>
      <c r="S1023" s="7"/>
    </row>
    <row r="1024" spans="16:19" x14ac:dyDescent="0.2">
      <c r="P1024" s="7"/>
      <c r="Q1024" s="7"/>
      <c r="R1024" s="7"/>
      <c r="S1024" s="7"/>
    </row>
    <row r="1025" spans="16:19" x14ac:dyDescent="0.2">
      <c r="P1025" s="7"/>
      <c r="Q1025" s="7"/>
      <c r="R1025" s="7"/>
      <c r="S1025" s="7"/>
    </row>
    <row r="1026" spans="16:19" x14ac:dyDescent="0.2">
      <c r="P1026" s="7"/>
      <c r="Q1026" s="7"/>
      <c r="R1026" s="7"/>
      <c r="S1026" s="7"/>
    </row>
    <row r="1027" spans="16:19" x14ac:dyDescent="0.2">
      <c r="P1027" s="7"/>
      <c r="Q1027" s="7"/>
      <c r="R1027" s="7"/>
      <c r="S1027" s="7"/>
    </row>
    <row r="1028" spans="16:19" x14ac:dyDescent="0.2">
      <c r="P1028" s="7"/>
      <c r="Q1028" s="7"/>
      <c r="R1028" s="7"/>
      <c r="S1028" s="7"/>
    </row>
    <row r="1029" spans="16:19" x14ac:dyDescent="0.2">
      <c r="P1029" s="7"/>
      <c r="Q1029" s="7"/>
      <c r="R1029" s="7"/>
      <c r="S1029" s="7"/>
    </row>
    <row r="1030" spans="16:19" x14ac:dyDescent="0.2">
      <c r="P1030" s="7"/>
      <c r="Q1030" s="7"/>
      <c r="R1030" s="7"/>
      <c r="S1030" s="7"/>
    </row>
    <row r="1031" spans="16:19" x14ac:dyDescent="0.2">
      <c r="P1031" s="7"/>
      <c r="Q1031" s="7"/>
      <c r="R1031" s="7"/>
      <c r="S1031" s="7"/>
    </row>
    <row r="1032" spans="16:19" x14ac:dyDescent="0.2">
      <c r="P1032" s="7"/>
      <c r="Q1032" s="7"/>
      <c r="R1032" s="7"/>
      <c r="S1032" s="7"/>
    </row>
    <row r="1033" spans="16:19" x14ac:dyDescent="0.2">
      <c r="P1033" s="7"/>
      <c r="Q1033" s="7"/>
      <c r="R1033" s="7"/>
      <c r="S1033" s="7"/>
    </row>
    <row r="1034" spans="16:19" x14ac:dyDescent="0.2">
      <c r="P1034" s="7"/>
      <c r="Q1034" s="7"/>
      <c r="R1034" s="7"/>
      <c r="S1034" s="7"/>
    </row>
    <row r="1035" spans="16:19" x14ac:dyDescent="0.2">
      <c r="P1035" s="7"/>
      <c r="Q1035" s="7"/>
      <c r="R1035" s="7"/>
      <c r="S1035" s="7"/>
    </row>
    <row r="1036" spans="16:19" x14ac:dyDescent="0.2">
      <c r="P1036" s="7"/>
      <c r="Q1036" s="7"/>
      <c r="R1036" s="7"/>
      <c r="S1036" s="7"/>
    </row>
    <row r="1037" spans="16:19" x14ac:dyDescent="0.2">
      <c r="P1037" s="7"/>
      <c r="Q1037" s="7"/>
      <c r="R1037" s="7"/>
      <c r="S1037" s="7"/>
    </row>
    <row r="1038" spans="16:19" x14ac:dyDescent="0.2">
      <c r="P1038" s="7"/>
      <c r="Q1038" s="7"/>
      <c r="R1038" s="7"/>
      <c r="S1038" s="7"/>
    </row>
    <row r="1039" spans="16:19" x14ac:dyDescent="0.2">
      <c r="P1039" s="7"/>
      <c r="Q1039" s="7"/>
      <c r="R1039" s="7"/>
      <c r="S1039" s="7"/>
    </row>
    <row r="1040" spans="16:19" x14ac:dyDescent="0.2">
      <c r="P1040" s="7"/>
      <c r="Q1040" s="7"/>
      <c r="R1040" s="7"/>
      <c r="S1040" s="7"/>
    </row>
    <row r="1041" spans="16:19" x14ac:dyDescent="0.2">
      <c r="P1041" s="7"/>
      <c r="Q1041" s="7"/>
      <c r="R1041" s="7"/>
      <c r="S1041" s="7"/>
    </row>
    <row r="1042" spans="16:19" x14ac:dyDescent="0.2">
      <c r="P1042" s="7"/>
      <c r="Q1042" s="7"/>
      <c r="R1042" s="7"/>
      <c r="S1042" s="7"/>
    </row>
    <row r="1043" spans="16:19" x14ac:dyDescent="0.2">
      <c r="P1043" s="7"/>
      <c r="Q1043" s="7"/>
      <c r="R1043" s="7"/>
      <c r="S1043" s="7"/>
    </row>
    <row r="1044" spans="16:19" x14ac:dyDescent="0.2">
      <c r="P1044" s="7"/>
      <c r="Q1044" s="7"/>
      <c r="R1044" s="7"/>
      <c r="S1044" s="7"/>
    </row>
    <row r="1045" spans="16:19" x14ac:dyDescent="0.2">
      <c r="P1045" s="7"/>
      <c r="Q1045" s="7"/>
      <c r="R1045" s="7"/>
      <c r="S1045" s="7"/>
    </row>
    <row r="1046" spans="16:19" x14ac:dyDescent="0.2">
      <c r="P1046" s="7"/>
      <c r="Q1046" s="7"/>
      <c r="R1046" s="7"/>
      <c r="S1046" s="7"/>
    </row>
    <row r="1047" spans="16:19" x14ac:dyDescent="0.2">
      <c r="P1047" s="7"/>
      <c r="Q1047" s="7"/>
      <c r="R1047" s="7"/>
      <c r="S1047" s="7"/>
    </row>
    <row r="1048" spans="16:19" x14ac:dyDescent="0.2">
      <c r="P1048" s="7"/>
      <c r="Q1048" s="7"/>
      <c r="R1048" s="7"/>
      <c r="S1048" s="7"/>
    </row>
    <row r="1049" spans="16:19" x14ac:dyDescent="0.2">
      <c r="P1049" s="7"/>
      <c r="Q1049" s="7"/>
      <c r="R1049" s="7"/>
      <c r="S1049" s="7"/>
    </row>
    <row r="1050" spans="16:19" x14ac:dyDescent="0.2">
      <c r="P1050" s="7"/>
      <c r="Q1050" s="7"/>
      <c r="R1050" s="7"/>
      <c r="S1050" s="7"/>
    </row>
    <row r="1051" spans="16:19" x14ac:dyDescent="0.2">
      <c r="P1051" s="7"/>
      <c r="Q1051" s="7"/>
      <c r="R1051" s="7"/>
      <c r="S1051" s="7"/>
    </row>
    <row r="1052" spans="16:19" x14ac:dyDescent="0.2">
      <c r="P1052" s="7"/>
      <c r="Q1052" s="7"/>
      <c r="R1052" s="7"/>
      <c r="S1052" s="7"/>
    </row>
    <row r="1053" spans="16:19" x14ac:dyDescent="0.2">
      <c r="P1053" s="7"/>
      <c r="Q1053" s="7"/>
      <c r="R1053" s="7"/>
      <c r="S1053" s="7"/>
    </row>
    <row r="1054" spans="16:19" x14ac:dyDescent="0.2">
      <c r="P1054" s="7"/>
      <c r="Q1054" s="7"/>
      <c r="R1054" s="7"/>
      <c r="S1054" s="7"/>
    </row>
    <row r="1055" spans="16:19" x14ac:dyDescent="0.2">
      <c r="P1055" s="7"/>
      <c r="Q1055" s="7"/>
      <c r="R1055" s="7"/>
      <c r="S1055" s="7"/>
    </row>
    <row r="1056" spans="16:19" x14ac:dyDescent="0.2">
      <c r="P1056" s="7"/>
      <c r="Q1056" s="7"/>
      <c r="R1056" s="7"/>
      <c r="S1056" s="7"/>
    </row>
    <row r="1057" spans="16:19" x14ac:dyDescent="0.2">
      <c r="P1057" s="7"/>
      <c r="Q1057" s="7"/>
      <c r="R1057" s="7"/>
      <c r="S1057" s="7"/>
    </row>
    <row r="1058" spans="16:19" x14ac:dyDescent="0.2">
      <c r="P1058" s="7"/>
      <c r="Q1058" s="7"/>
      <c r="R1058" s="7"/>
      <c r="S1058" s="7"/>
    </row>
    <row r="1059" spans="16:19" x14ac:dyDescent="0.2">
      <c r="P1059" s="7"/>
      <c r="Q1059" s="7"/>
      <c r="R1059" s="7"/>
      <c r="S1059" s="7"/>
    </row>
    <row r="1060" spans="16:19" x14ac:dyDescent="0.2">
      <c r="P1060" s="7"/>
      <c r="Q1060" s="7"/>
      <c r="R1060" s="7"/>
      <c r="S1060" s="7"/>
    </row>
    <row r="1061" spans="16:19" x14ac:dyDescent="0.2">
      <c r="P1061" s="7"/>
      <c r="Q1061" s="7"/>
      <c r="R1061" s="7"/>
      <c r="S1061" s="7"/>
    </row>
    <row r="1062" spans="16:19" x14ac:dyDescent="0.2">
      <c r="P1062" s="7"/>
      <c r="Q1062" s="7"/>
      <c r="R1062" s="7"/>
      <c r="S1062" s="7"/>
    </row>
    <row r="1063" spans="16:19" x14ac:dyDescent="0.2">
      <c r="P1063" s="7"/>
      <c r="Q1063" s="7"/>
      <c r="R1063" s="7"/>
      <c r="S1063" s="7"/>
    </row>
    <row r="1064" spans="16:19" x14ac:dyDescent="0.2">
      <c r="P1064" s="7"/>
      <c r="Q1064" s="7"/>
      <c r="R1064" s="7"/>
      <c r="S1064" s="7"/>
    </row>
    <row r="1065" spans="16:19" x14ac:dyDescent="0.2">
      <c r="P1065" s="7"/>
      <c r="Q1065" s="7"/>
      <c r="R1065" s="7"/>
      <c r="S1065" s="7"/>
    </row>
    <row r="1066" spans="16:19" x14ac:dyDescent="0.2">
      <c r="P1066" s="7"/>
      <c r="Q1066" s="7"/>
      <c r="R1066" s="7"/>
      <c r="S1066" s="7"/>
    </row>
    <row r="1067" spans="16:19" x14ac:dyDescent="0.2">
      <c r="P1067" s="7"/>
      <c r="Q1067" s="7"/>
      <c r="R1067" s="7"/>
      <c r="S1067" s="7"/>
    </row>
    <row r="1068" spans="16:19" x14ac:dyDescent="0.2">
      <c r="P1068" s="7"/>
      <c r="Q1068" s="7"/>
      <c r="R1068" s="7"/>
      <c r="S1068" s="7"/>
    </row>
    <row r="1069" spans="16:19" x14ac:dyDescent="0.2">
      <c r="P1069" s="7"/>
      <c r="Q1069" s="7"/>
      <c r="R1069" s="7"/>
      <c r="S1069" s="7"/>
    </row>
    <row r="1070" spans="16:19" x14ac:dyDescent="0.2">
      <c r="P1070" s="7"/>
      <c r="Q1070" s="7"/>
      <c r="R1070" s="7"/>
      <c r="S1070" s="7"/>
    </row>
    <row r="1071" spans="16:19" x14ac:dyDescent="0.2">
      <c r="P1071" s="7"/>
      <c r="Q1071" s="7"/>
      <c r="R1071" s="7"/>
      <c r="S1071" s="7"/>
    </row>
    <row r="1072" spans="16:19" x14ac:dyDescent="0.2">
      <c r="P1072" s="7"/>
      <c r="Q1072" s="7"/>
      <c r="R1072" s="7"/>
      <c r="S1072" s="7"/>
    </row>
    <row r="1073" spans="16:19" x14ac:dyDescent="0.2">
      <c r="P1073" s="7"/>
      <c r="Q1073" s="7"/>
      <c r="R1073" s="7"/>
      <c r="S1073" s="7"/>
    </row>
    <row r="1074" spans="16:19" x14ac:dyDescent="0.2">
      <c r="P1074" s="7"/>
      <c r="Q1074" s="7"/>
      <c r="R1074" s="7"/>
      <c r="S1074" s="7"/>
    </row>
    <row r="1075" spans="16:19" x14ac:dyDescent="0.2">
      <c r="P1075" s="7"/>
      <c r="Q1075" s="7"/>
      <c r="R1075" s="7"/>
      <c r="S1075" s="7"/>
    </row>
    <row r="1076" spans="16:19" x14ac:dyDescent="0.2">
      <c r="P1076" s="7"/>
      <c r="Q1076" s="7"/>
      <c r="R1076" s="7"/>
      <c r="S1076" s="7"/>
    </row>
    <row r="1077" spans="16:19" x14ac:dyDescent="0.2">
      <c r="P1077" s="7"/>
      <c r="Q1077" s="7"/>
      <c r="R1077" s="7"/>
      <c r="S1077" s="7"/>
    </row>
    <row r="1078" spans="16:19" x14ac:dyDescent="0.2">
      <c r="P1078" s="7"/>
      <c r="Q1078" s="7"/>
      <c r="R1078" s="7"/>
      <c r="S1078" s="7"/>
    </row>
    <row r="1079" spans="16:19" x14ac:dyDescent="0.2">
      <c r="P1079" s="7"/>
      <c r="Q1079" s="7"/>
      <c r="R1079" s="7"/>
      <c r="S1079" s="7"/>
    </row>
    <row r="1080" spans="16:19" x14ac:dyDescent="0.2">
      <c r="P1080" s="7"/>
      <c r="Q1080" s="7"/>
      <c r="R1080" s="7"/>
      <c r="S1080" s="7"/>
    </row>
    <row r="1081" spans="16:19" x14ac:dyDescent="0.2">
      <c r="P1081" s="7"/>
      <c r="Q1081" s="7"/>
      <c r="R1081" s="7"/>
      <c r="S1081" s="7"/>
    </row>
    <row r="1082" spans="16:19" x14ac:dyDescent="0.2">
      <c r="P1082" s="7"/>
      <c r="Q1082" s="7"/>
      <c r="R1082" s="7"/>
      <c r="S1082" s="7"/>
    </row>
    <row r="1083" spans="16:19" x14ac:dyDescent="0.2">
      <c r="P1083" s="7"/>
      <c r="Q1083" s="7"/>
      <c r="R1083" s="7"/>
      <c r="S1083" s="7"/>
    </row>
    <row r="1084" spans="16:19" x14ac:dyDescent="0.2">
      <c r="P1084" s="7"/>
      <c r="Q1084" s="7"/>
      <c r="R1084" s="7"/>
      <c r="S1084" s="7"/>
    </row>
    <row r="1085" spans="16:19" x14ac:dyDescent="0.2">
      <c r="P1085" s="7"/>
      <c r="Q1085" s="7"/>
      <c r="R1085" s="7"/>
      <c r="S1085" s="7"/>
    </row>
    <row r="1086" spans="16:19" x14ac:dyDescent="0.2">
      <c r="P1086" s="7"/>
      <c r="Q1086" s="7"/>
      <c r="R1086" s="7"/>
      <c r="S1086" s="7"/>
    </row>
    <row r="1087" spans="16:19" x14ac:dyDescent="0.2">
      <c r="P1087" s="7"/>
      <c r="Q1087" s="7"/>
      <c r="R1087" s="7"/>
      <c r="S1087" s="7"/>
    </row>
    <row r="1088" spans="16:19" x14ac:dyDescent="0.2">
      <c r="P1088" s="7"/>
      <c r="Q1088" s="7"/>
      <c r="R1088" s="7"/>
      <c r="S1088" s="7"/>
    </row>
    <row r="1089" spans="16:19" x14ac:dyDescent="0.2">
      <c r="P1089" s="7"/>
      <c r="Q1089" s="7"/>
      <c r="R1089" s="7"/>
      <c r="S1089" s="7"/>
    </row>
    <row r="1090" spans="16:19" x14ac:dyDescent="0.2">
      <c r="P1090" s="7"/>
      <c r="Q1090" s="7"/>
      <c r="R1090" s="7"/>
      <c r="S1090" s="7"/>
    </row>
    <row r="1091" spans="16:19" x14ac:dyDescent="0.2">
      <c r="P1091" s="7"/>
      <c r="Q1091" s="7"/>
      <c r="R1091" s="7"/>
      <c r="S1091" s="7"/>
    </row>
    <row r="1092" spans="16:19" x14ac:dyDescent="0.2">
      <c r="P1092" s="7"/>
      <c r="Q1092" s="7"/>
      <c r="R1092" s="7"/>
      <c r="S1092" s="7"/>
    </row>
    <row r="1093" spans="16:19" x14ac:dyDescent="0.2">
      <c r="P1093" s="7"/>
      <c r="Q1093" s="7"/>
      <c r="R1093" s="7"/>
      <c r="S1093" s="7"/>
    </row>
    <row r="1094" spans="16:19" x14ac:dyDescent="0.2">
      <c r="P1094" s="7"/>
      <c r="Q1094" s="7"/>
      <c r="R1094" s="7"/>
      <c r="S1094" s="7"/>
    </row>
    <row r="1095" spans="16:19" x14ac:dyDescent="0.2">
      <c r="P1095" s="7"/>
      <c r="Q1095" s="7"/>
      <c r="R1095" s="7"/>
      <c r="S1095" s="7"/>
    </row>
    <row r="1096" spans="16:19" x14ac:dyDescent="0.2">
      <c r="P1096" s="7"/>
      <c r="Q1096" s="7"/>
      <c r="R1096" s="7"/>
      <c r="S1096" s="7"/>
    </row>
    <row r="1097" spans="16:19" x14ac:dyDescent="0.2">
      <c r="P1097" s="7"/>
      <c r="Q1097" s="7"/>
      <c r="R1097" s="7"/>
      <c r="S1097" s="7"/>
    </row>
    <row r="1098" spans="16:19" x14ac:dyDescent="0.2">
      <c r="P1098" s="7"/>
      <c r="Q1098" s="7"/>
      <c r="R1098" s="7"/>
      <c r="S1098" s="7"/>
    </row>
    <row r="1099" spans="16:19" x14ac:dyDescent="0.2">
      <c r="P1099" s="7"/>
      <c r="Q1099" s="7"/>
      <c r="R1099" s="7"/>
      <c r="S1099" s="7"/>
    </row>
    <row r="1100" spans="16:19" x14ac:dyDescent="0.2">
      <c r="P1100" s="7"/>
      <c r="Q1100" s="7"/>
      <c r="R1100" s="7"/>
      <c r="S1100" s="7"/>
    </row>
    <row r="1101" spans="16:19" x14ac:dyDescent="0.2">
      <c r="P1101" s="7"/>
      <c r="Q1101" s="7"/>
      <c r="R1101" s="7"/>
      <c r="S1101" s="7"/>
    </row>
    <row r="1102" spans="16:19" x14ac:dyDescent="0.2">
      <c r="P1102" s="7"/>
      <c r="Q1102" s="7"/>
      <c r="R1102" s="7"/>
      <c r="S1102" s="7"/>
    </row>
    <row r="1103" spans="16:19" x14ac:dyDescent="0.2">
      <c r="P1103" s="7"/>
      <c r="Q1103" s="7"/>
      <c r="R1103" s="7"/>
      <c r="S1103" s="7"/>
    </row>
    <row r="1104" spans="16:19" x14ac:dyDescent="0.2">
      <c r="P1104" s="7"/>
      <c r="Q1104" s="7"/>
      <c r="R1104" s="7"/>
      <c r="S1104" s="7"/>
    </row>
    <row r="1105" spans="16:19" x14ac:dyDescent="0.2">
      <c r="P1105" s="7"/>
      <c r="Q1105" s="7"/>
      <c r="R1105" s="7"/>
      <c r="S1105" s="7"/>
    </row>
    <row r="1106" spans="16:19" x14ac:dyDescent="0.2">
      <c r="P1106" s="7"/>
      <c r="Q1106" s="7"/>
      <c r="R1106" s="7"/>
      <c r="S1106" s="7"/>
    </row>
    <row r="1107" spans="16:19" x14ac:dyDescent="0.2">
      <c r="P1107" s="7"/>
      <c r="Q1107" s="7"/>
      <c r="R1107" s="7"/>
      <c r="S1107" s="7"/>
    </row>
    <row r="1108" spans="16:19" x14ac:dyDescent="0.2">
      <c r="P1108" s="7"/>
      <c r="Q1108" s="7"/>
      <c r="R1108" s="7"/>
      <c r="S1108" s="7"/>
    </row>
    <row r="1109" spans="16:19" x14ac:dyDescent="0.2">
      <c r="P1109" s="7"/>
      <c r="Q1109" s="7"/>
      <c r="R1109" s="7"/>
      <c r="S1109" s="7"/>
    </row>
    <row r="1110" spans="16:19" x14ac:dyDescent="0.2">
      <c r="P1110" s="7"/>
      <c r="Q1110" s="7"/>
      <c r="R1110" s="7"/>
      <c r="S1110" s="7"/>
    </row>
    <row r="1111" spans="16:19" x14ac:dyDescent="0.2">
      <c r="P1111" s="7"/>
      <c r="Q1111" s="7"/>
      <c r="R1111" s="7"/>
      <c r="S1111" s="7"/>
    </row>
    <row r="1112" spans="16:19" x14ac:dyDescent="0.2">
      <c r="P1112" s="7"/>
      <c r="Q1112" s="7"/>
      <c r="R1112" s="7"/>
      <c r="S1112" s="7"/>
    </row>
    <row r="1113" spans="16:19" x14ac:dyDescent="0.2">
      <c r="P1113" s="7"/>
      <c r="Q1113" s="7"/>
      <c r="R1113" s="7"/>
      <c r="S1113" s="7"/>
    </row>
    <row r="1114" spans="16:19" x14ac:dyDescent="0.2">
      <c r="P1114" s="7"/>
      <c r="Q1114" s="7"/>
      <c r="R1114" s="7"/>
      <c r="S1114" s="7"/>
    </row>
    <row r="1115" spans="16:19" x14ac:dyDescent="0.2">
      <c r="P1115" s="7"/>
      <c r="Q1115" s="7"/>
      <c r="R1115" s="7"/>
      <c r="S1115" s="7"/>
    </row>
    <row r="1116" spans="16:19" x14ac:dyDescent="0.2">
      <c r="P1116" s="7"/>
      <c r="Q1116" s="7"/>
      <c r="R1116" s="7"/>
      <c r="S1116" s="7"/>
    </row>
    <row r="1117" spans="16:19" x14ac:dyDescent="0.2">
      <c r="P1117" s="7"/>
      <c r="Q1117" s="7"/>
      <c r="R1117" s="7"/>
      <c r="S1117" s="7"/>
    </row>
    <row r="1118" spans="16:19" x14ac:dyDescent="0.2">
      <c r="P1118" s="7"/>
      <c r="Q1118" s="7"/>
      <c r="R1118" s="7"/>
      <c r="S1118" s="7"/>
    </row>
    <row r="1119" spans="16:19" x14ac:dyDescent="0.2">
      <c r="P1119" s="7"/>
      <c r="Q1119" s="7"/>
      <c r="R1119" s="7"/>
      <c r="S1119" s="7"/>
    </row>
    <row r="1120" spans="16:19" x14ac:dyDescent="0.2">
      <c r="P1120" s="7"/>
      <c r="Q1120" s="7"/>
      <c r="R1120" s="7"/>
      <c r="S1120" s="7"/>
    </row>
    <row r="1121" spans="16:19" x14ac:dyDescent="0.2">
      <c r="P1121" s="7"/>
      <c r="Q1121" s="7"/>
      <c r="R1121" s="7"/>
      <c r="S1121" s="7"/>
    </row>
    <row r="1122" spans="16:19" x14ac:dyDescent="0.2">
      <c r="P1122" s="7"/>
      <c r="Q1122" s="7"/>
      <c r="R1122" s="7"/>
      <c r="S1122" s="7"/>
    </row>
    <row r="1123" spans="16:19" x14ac:dyDescent="0.2">
      <c r="P1123" s="7"/>
      <c r="Q1123" s="7"/>
      <c r="R1123" s="7"/>
      <c r="S1123" s="7"/>
    </row>
    <row r="1124" spans="16:19" x14ac:dyDescent="0.2">
      <c r="P1124" s="7"/>
      <c r="Q1124" s="7"/>
      <c r="R1124" s="7"/>
      <c r="S1124" s="7"/>
    </row>
    <row r="1125" spans="16:19" x14ac:dyDescent="0.2">
      <c r="P1125" s="7"/>
      <c r="Q1125" s="7"/>
      <c r="R1125" s="7"/>
      <c r="S1125" s="7"/>
    </row>
    <row r="1126" spans="16:19" x14ac:dyDescent="0.2">
      <c r="P1126" s="7"/>
      <c r="Q1126" s="7"/>
      <c r="R1126" s="7"/>
      <c r="S1126" s="7"/>
    </row>
    <row r="1127" spans="16:19" x14ac:dyDescent="0.2">
      <c r="P1127" s="7"/>
      <c r="Q1127" s="7"/>
      <c r="R1127" s="7"/>
      <c r="S1127" s="7"/>
    </row>
    <row r="1128" spans="16:19" x14ac:dyDescent="0.2">
      <c r="P1128" s="7"/>
      <c r="Q1128" s="7"/>
      <c r="R1128" s="7"/>
      <c r="S1128" s="7"/>
    </row>
    <row r="1129" spans="16:19" x14ac:dyDescent="0.2">
      <c r="P1129" s="7"/>
      <c r="Q1129" s="7"/>
      <c r="R1129" s="7"/>
      <c r="S1129" s="7"/>
    </row>
    <row r="1130" spans="16:19" x14ac:dyDescent="0.2">
      <c r="P1130" s="7"/>
      <c r="Q1130" s="7"/>
      <c r="R1130" s="7"/>
      <c r="S1130" s="7"/>
    </row>
    <row r="1131" spans="16:19" x14ac:dyDescent="0.2">
      <c r="P1131" s="7"/>
      <c r="Q1131" s="7"/>
      <c r="R1131" s="7"/>
      <c r="S1131" s="7"/>
    </row>
    <row r="1132" spans="16:19" x14ac:dyDescent="0.2">
      <c r="P1132" s="7"/>
      <c r="Q1132" s="7"/>
      <c r="R1132" s="7"/>
      <c r="S1132" s="7"/>
    </row>
    <row r="1133" spans="16:19" x14ac:dyDescent="0.2">
      <c r="P1133" s="7"/>
      <c r="Q1133" s="7"/>
      <c r="R1133" s="7"/>
      <c r="S1133" s="7"/>
    </row>
    <row r="1134" spans="16:19" x14ac:dyDescent="0.2">
      <c r="P1134" s="7"/>
      <c r="Q1134" s="7"/>
      <c r="R1134" s="7"/>
      <c r="S1134" s="7"/>
    </row>
    <row r="1135" spans="16:19" x14ac:dyDescent="0.2">
      <c r="P1135" s="7"/>
      <c r="Q1135" s="7"/>
      <c r="R1135" s="7"/>
      <c r="S1135" s="7"/>
    </row>
    <row r="1136" spans="16:19" x14ac:dyDescent="0.2">
      <c r="P1136" s="7"/>
      <c r="Q1136" s="7"/>
      <c r="R1136" s="7"/>
      <c r="S1136" s="7"/>
    </row>
    <row r="1137" spans="16:19" x14ac:dyDescent="0.2">
      <c r="P1137" s="7"/>
      <c r="Q1137" s="7"/>
      <c r="R1137" s="7"/>
      <c r="S1137" s="7"/>
    </row>
    <row r="1138" spans="16:19" x14ac:dyDescent="0.2">
      <c r="P1138" s="7"/>
      <c r="Q1138" s="7"/>
      <c r="R1138" s="7"/>
      <c r="S1138" s="7"/>
    </row>
    <row r="1139" spans="16:19" x14ac:dyDescent="0.2">
      <c r="P1139" s="7"/>
      <c r="Q1139" s="7"/>
      <c r="R1139" s="7"/>
      <c r="S1139" s="7"/>
    </row>
    <row r="1140" spans="16:19" x14ac:dyDescent="0.2">
      <c r="P1140" s="7"/>
      <c r="Q1140" s="7"/>
      <c r="R1140" s="7"/>
      <c r="S1140" s="7"/>
    </row>
    <row r="1141" spans="16:19" x14ac:dyDescent="0.2">
      <c r="P1141" s="7"/>
      <c r="Q1141" s="7"/>
      <c r="R1141" s="7"/>
      <c r="S1141" s="7"/>
    </row>
    <row r="1142" spans="16:19" x14ac:dyDescent="0.2">
      <c r="P1142" s="7"/>
      <c r="Q1142" s="7"/>
      <c r="R1142" s="7"/>
      <c r="S1142" s="7"/>
    </row>
    <row r="1143" spans="16:19" x14ac:dyDescent="0.2">
      <c r="P1143" s="7"/>
      <c r="Q1143" s="7"/>
      <c r="R1143" s="7"/>
      <c r="S1143" s="7"/>
    </row>
    <row r="1144" spans="16:19" x14ac:dyDescent="0.2">
      <c r="P1144" s="7"/>
      <c r="Q1144" s="7"/>
      <c r="R1144" s="7"/>
      <c r="S1144" s="7"/>
    </row>
    <row r="1145" spans="16:19" x14ac:dyDescent="0.2">
      <c r="P1145" s="7"/>
      <c r="Q1145" s="7"/>
      <c r="R1145" s="7"/>
      <c r="S1145" s="7"/>
    </row>
    <row r="1146" spans="16:19" x14ac:dyDescent="0.2">
      <c r="P1146" s="7"/>
      <c r="Q1146" s="7"/>
      <c r="R1146" s="7"/>
      <c r="S1146" s="7"/>
    </row>
    <row r="1147" spans="16:19" x14ac:dyDescent="0.2">
      <c r="P1147" s="7"/>
      <c r="Q1147" s="7"/>
      <c r="R1147" s="7"/>
      <c r="S1147" s="7"/>
    </row>
    <row r="1148" spans="16:19" x14ac:dyDescent="0.2">
      <c r="P1148" s="7"/>
      <c r="Q1148" s="7"/>
      <c r="R1148" s="7"/>
      <c r="S1148" s="7"/>
    </row>
    <row r="1149" spans="16:19" x14ac:dyDescent="0.2">
      <c r="P1149" s="7"/>
      <c r="Q1149" s="7"/>
      <c r="R1149" s="7"/>
      <c r="S1149" s="7"/>
    </row>
    <row r="1150" spans="16:19" x14ac:dyDescent="0.2">
      <c r="P1150" s="7"/>
      <c r="Q1150" s="7"/>
      <c r="R1150" s="7"/>
      <c r="S1150" s="7"/>
    </row>
    <row r="1151" spans="16:19" x14ac:dyDescent="0.2">
      <c r="P1151" s="7"/>
      <c r="Q1151" s="7"/>
      <c r="R1151" s="7"/>
      <c r="S1151" s="7"/>
    </row>
    <row r="1152" spans="16:19" x14ac:dyDescent="0.2">
      <c r="P1152" s="7"/>
      <c r="Q1152" s="7"/>
      <c r="R1152" s="7"/>
      <c r="S1152" s="7"/>
    </row>
    <row r="1153" spans="16:19" x14ac:dyDescent="0.2">
      <c r="P1153" s="7"/>
      <c r="Q1153" s="7"/>
      <c r="R1153" s="7"/>
      <c r="S1153" s="7"/>
    </row>
    <row r="1154" spans="16:19" x14ac:dyDescent="0.2">
      <c r="P1154" s="7"/>
      <c r="Q1154" s="7"/>
      <c r="R1154" s="7"/>
      <c r="S1154" s="7"/>
    </row>
    <row r="1155" spans="16:19" x14ac:dyDescent="0.2">
      <c r="P1155" s="7"/>
      <c r="Q1155" s="7"/>
      <c r="R1155" s="7"/>
      <c r="S1155" s="7"/>
    </row>
    <row r="1156" spans="16:19" x14ac:dyDescent="0.2">
      <c r="P1156" s="7"/>
      <c r="Q1156" s="7"/>
      <c r="R1156" s="7"/>
      <c r="S1156" s="7"/>
    </row>
    <row r="1157" spans="16:19" x14ac:dyDescent="0.2">
      <c r="P1157" s="7"/>
      <c r="Q1157" s="7"/>
      <c r="R1157" s="7"/>
      <c r="S1157" s="7"/>
    </row>
    <row r="1158" spans="16:19" x14ac:dyDescent="0.2">
      <c r="P1158" s="7"/>
      <c r="Q1158" s="7"/>
      <c r="R1158" s="7"/>
      <c r="S1158" s="7"/>
    </row>
    <row r="1159" spans="16:19" x14ac:dyDescent="0.2">
      <c r="P1159" s="7"/>
      <c r="Q1159" s="7"/>
      <c r="R1159" s="7"/>
      <c r="S1159" s="7"/>
    </row>
    <row r="1160" spans="16:19" x14ac:dyDescent="0.2">
      <c r="P1160" s="7"/>
      <c r="Q1160" s="7"/>
      <c r="R1160" s="7"/>
      <c r="S1160" s="7"/>
    </row>
    <row r="1161" spans="16:19" x14ac:dyDescent="0.2">
      <c r="P1161" s="7"/>
      <c r="Q1161" s="7"/>
      <c r="R1161" s="7"/>
      <c r="S1161" s="7"/>
    </row>
    <row r="1162" spans="16:19" x14ac:dyDescent="0.2">
      <c r="P1162" s="7"/>
      <c r="Q1162" s="7"/>
      <c r="R1162" s="7"/>
      <c r="S1162" s="7"/>
    </row>
    <row r="1163" spans="16:19" x14ac:dyDescent="0.2">
      <c r="P1163" s="7"/>
      <c r="Q1163" s="7"/>
      <c r="R1163" s="7"/>
      <c r="S1163" s="7"/>
    </row>
    <row r="1164" spans="16:19" x14ac:dyDescent="0.2">
      <c r="P1164" s="7"/>
      <c r="Q1164" s="7"/>
      <c r="R1164" s="7"/>
      <c r="S1164" s="7"/>
    </row>
    <row r="1165" spans="16:19" x14ac:dyDescent="0.2">
      <c r="P1165" s="7"/>
      <c r="Q1165" s="7"/>
      <c r="R1165" s="7"/>
      <c r="S1165" s="7"/>
    </row>
    <row r="1166" spans="16:19" x14ac:dyDescent="0.2">
      <c r="P1166" s="7"/>
      <c r="Q1166" s="7"/>
      <c r="R1166" s="7"/>
      <c r="S1166" s="7"/>
    </row>
    <row r="1167" spans="16:19" x14ac:dyDescent="0.2">
      <c r="P1167" s="7"/>
      <c r="Q1167" s="7"/>
      <c r="R1167" s="7"/>
      <c r="S1167" s="7"/>
    </row>
    <row r="1168" spans="16:19" x14ac:dyDescent="0.2">
      <c r="P1168" s="7"/>
      <c r="Q1168" s="7"/>
      <c r="R1168" s="7"/>
      <c r="S1168" s="7"/>
    </row>
    <row r="1169" spans="16:19" x14ac:dyDescent="0.2">
      <c r="P1169" s="7"/>
      <c r="Q1169" s="7"/>
      <c r="R1169" s="7"/>
      <c r="S1169" s="7"/>
    </row>
    <row r="1170" spans="16:19" x14ac:dyDescent="0.2">
      <c r="P1170" s="7"/>
      <c r="Q1170" s="7"/>
      <c r="R1170" s="7"/>
      <c r="S1170" s="7"/>
    </row>
    <row r="1171" spans="16:19" x14ac:dyDescent="0.2">
      <c r="P1171" s="7"/>
      <c r="Q1171" s="7"/>
      <c r="R1171" s="7"/>
      <c r="S1171" s="7"/>
    </row>
    <row r="1172" spans="16:19" x14ac:dyDescent="0.2">
      <c r="P1172" s="7"/>
      <c r="Q1172" s="7"/>
      <c r="R1172" s="7"/>
      <c r="S1172" s="7"/>
    </row>
    <row r="1173" spans="16:19" x14ac:dyDescent="0.2">
      <c r="P1173" s="7"/>
      <c r="Q1173" s="7"/>
      <c r="R1173" s="7"/>
      <c r="S1173" s="7"/>
    </row>
    <row r="1174" spans="16:19" x14ac:dyDescent="0.2">
      <c r="P1174" s="7"/>
      <c r="Q1174" s="7"/>
      <c r="R1174" s="7"/>
      <c r="S1174" s="7"/>
    </row>
    <row r="1175" spans="16:19" x14ac:dyDescent="0.2">
      <c r="P1175" s="7"/>
      <c r="Q1175" s="7"/>
      <c r="R1175" s="7"/>
      <c r="S1175" s="7"/>
    </row>
    <row r="1176" spans="16:19" x14ac:dyDescent="0.2">
      <c r="P1176" s="7"/>
      <c r="Q1176" s="7"/>
      <c r="R1176" s="7"/>
      <c r="S1176" s="7"/>
    </row>
    <row r="1177" spans="16:19" x14ac:dyDescent="0.2">
      <c r="P1177" s="7"/>
      <c r="Q1177" s="7"/>
      <c r="R1177" s="7"/>
      <c r="S1177" s="7"/>
    </row>
    <row r="1178" spans="16:19" x14ac:dyDescent="0.2">
      <c r="P1178" s="7"/>
      <c r="Q1178" s="7"/>
      <c r="R1178" s="7"/>
      <c r="S1178" s="7"/>
    </row>
    <row r="1179" spans="16:19" x14ac:dyDescent="0.2">
      <c r="P1179" s="7"/>
      <c r="Q1179" s="7"/>
      <c r="R1179" s="7"/>
      <c r="S1179" s="7"/>
    </row>
    <row r="1180" spans="16:19" x14ac:dyDescent="0.2">
      <c r="P1180" s="7"/>
      <c r="Q1180" s="7"/>
      <c r="R1180" s="7"/>
      <c r="S1180" s="7"/>
    </row>
    <row r="1181" spans="16:19" x14ac:dyDescent="0.2">
      <c r="P1181" s="7"/>
      <c r="Q1181" s="7"/>
      <c r="R1181" s="7"/>
      <c r="S1181" s="7"/>
    </row>
    <row r="1182" spans="16:19" x14ac:dyDescent="0.2">
      <c r="P1182" s="7"/>
      <c r="Q1182" s="7"/>
      <c r="R1182" s="7"/>
      <c r="S1182" s="7"/>
    </row>
    <row r="1183" spans="16:19" x14ac:dyDescent="0.2">
      <c r="P1183" s="7"/>
      <c r="Q1183" s="7"/>
      <c r="R1183" s="7"/>
      <c r="S1183" s="7"/>
    </row>
    <row r="1184" spans="16:19" x14ac:dyDescent="0.2">
      <c r="P1184" s="7"/>
      <c r="Q1184" s="7"/>
      <c r="R1184" s="7"/>
      <c r="S1184" s="7"/>
    </row>
    <row r="1185" spans="16:19" x14ac:dyDescent="0.2">
      <c r="P1185" s="7"/>
      <c r="Q1185" s="7"/>
      <c r="R1185" s="7"/>
      <c r="S1185" s="7"/>
    </row>
    <row r="1186" spans="16:19" x14ac:dyDescent="0.2">
      <c r="P1186" s="7"/>
      <c r="Q1186" s="7"/>
      <c r="R1186" s="7"/>
      <c r="S1186" s="7"/>
    </row>
    <row r="1187" spans="16:19" x14ac:dyDescent="0.2">
      <c r="P1187" s="7"/>
      <c r="Q1187" s="7"/>
      <c r="R1187" s="7"/>
      <c r="S1187" s="7"/>
    </row>
    <row r="1188" spans="16:19" x14ac:dyDescent="0.2">
      <c r="P1188" s="7"/>
      <c r="Q1188" s="7"/>
      <c r="R1188" s="7"/>
      <c r="S1188" s="7"/>
    </row>
    <row r="1189" spans="16:19" x14ac:dyDescent="0.2">
      <c r="P1189" s="7"/>
      <c r="Q1189" s="7"/>
      <c r="R1189" s="7"/>
      <c r="S1189" s="7"/>
    </row>
    <row r="1190" spans="16:19" x14ac:dyDescent="0.2">
      <c r="P1190" s="7"/>
      <c r="Q1190" s="7"/>
      <c r="R1190" s="7"/>
      <c r="S1190" s="7"/>
    </row>
    <row r="1191" spans="16:19" x14ac:dyDescent="0.2">
      <c r="P1191" s="7"/>
      <c r="Q1191" s="7"/>
      <c r="R1191" s="7"/>
      <c r="S1191" s="7"/>
    </row>
    <row r="1192" spans="16:19" x14ac:dyDescent="0.2">
      <c r="P1192" s="7"/>
      <c r="Q1192" s="7"/>
      <c r="R1192" s="7"/>
      <c r="S1192" s="7"/>
    </row>
    <row r="1193" spans="16:19" x14ac:dyDescent="0.2">
      <c r="P1193" s="7"/>
      <c r="Q1193" s="7"/>
      <c r="R1193" s="7"/>
      <c r="S1193" s="7"/>
    </row>
    <row r="1194" spans="16:19" x14ac:dyDescent="0.2">
      <c r="P1194" s="7"/>
      <c r="Q1194" s="7"/>
      <c r="R1194" s="7"/>
      <c r="S1194" s="7"/>
    </row>
    <row r="1195" spans="16:19" x14ac:dyDescent="0.2">
      <c r="P1195" s="7"/>
      <c r="Q1195" s="7"/>
      <c r="R1195" s="7"/>
      <c r="S1195" s="7"/>
    </row>
    <row r="1196" spans="16:19" x14ac:dyDescent="0.2">
      <c r="P1196" s="7"/>
      <c r="Q1196" s="7"/>
      <c r="R1196" s="7"/>
      <c r="S1196" s="7"/>
    </row>
    <row r="1197" spans="16:19" x14ac:dyDescent="0.2">
      <c r="P1197" s="7"/>
      <c r="Q1197" s="7"/>
      <c r="R1197" s="7"/>
      <c r="S1197" s="7"/>
    </row>
    <row r="1198" spans="16:19" x14ac:dyDescent="0.2">
      <c r="P1198" s="7"/>
      <c r="Q1198" s="7"/>
      <c r="R1198" s="7"/>
      <c r="S1198" s="7"/>
    </row>
    <row r="1199" spans="16:19" x14ac:dyDescent="0.2">
      <c r="P1199" s="7"/>
      <c r="Q1199" s="7"/>
      <c r="R1199" s="7"/>
      <c r="S1199" s="7"/>
    </row>
    <row r="1200" spans="16:19" x14ac:dyDescent="0.2">
      <c r="P1200" s="7"/>
      <c r="Q1200" s="7"/>
      <c r="R1200" s="7"/>
      <c r="S1200" s="7"/>
    </row>
    <row r="1201" spans="16:19" x14ac:dyDescent="0.2">
      <c r="P1201" s="7"/>
      <c r="Q1201" s="7"/>
      <c r="R1201" s="7"/>
      <c r="S1201" s="7"/>
    </row>
    <row r="1202" spans="16:19" x14ac:dyDescent="0.2">
      <c r="P1202" s="7"/>
      <c r="Q1202" s="7"/>
      <c r="R1202" s="7"/>
      <c r="S1202" s="7"/>
    </row>
    <row r="1203" spans="16:19" x14ac:dyDescent="0.2">
      <c r="P1203" s="7"/>
      <c r="Q1203" s="7"/>
      <c r="R1203" s="7"/>
      <c r="S1203" s="7"/>
    </row>
    <row r="1204" spans="16:19" x14ac:dyDescent="0.2">
      <c r="P1204" s="7"/>
      <c r="Q1204" s="7"/>
      <c r="R1204" s="7"/>
      <c r="S1204" s="7"/>
    </row>
    <row r="1205" spans="16:19" x14ac:dyDescent="0.2">
      <c r="P1205" s="7"/>
      <c r="Q1205" s="7"/>
      <c r="R1205" s="7"/>
      <c r="S1205" s="7"/>
    </row>
    <row r="1206" spans="16:19" x14ac:dyDescent="0.2">
      <c r="P1206" s="7"/>
      <c r="Q1206" s="7"/>
      <c r="R1206" s="7"/>
      <c r="S1206" s="7"/>
    </row>
    <row r="1207" spans="16:19" x14ac:dyDescent="0.2">
      <c r="P1207" s="7"/>
      <c r="Q1207" s="7"/>
      <c r="R1207" s="7"/>
      <c r="S1207" s="7"/>
    </row>
  </sheetData>
  <mergeCells count="1">
    <mergeCell ref="Q9:S9"/>
  </mergeCells>
  <printOptions horizontalCentered="1"/>
  <pageMargins left="0.3" right="0.3" top="0.67" bottom="0.6" header="0.27" footer="0.22"/>
  <pageSetup scale="49" fitToHeight="0" orientation="landscape" r:id="rId1"/>
  <headerFooter alignWithMargins="0">
    <oddFooter>&amp;RPage &amp;P of &amp;N</oddFooter>
  </headerFooter>
  <rowBreaks count="10" manualBreakCount="10">
    <brk id="58" max="21" man="1"/>
    <brk id="109" max="21" man="1"/>
    <brk id="152" max="21" man="1"/>
    <brk id="202" max="21" man="1"/>
    <brk id="249" max="21" man="1"/>
    <brk id="299" max="21" man="1"/>
    <brk id="345" max="21" man="1"/>
    <brk id="551" max="21" man="1"/>
    <brk id="604" max="21" man="1"/>
    <brk id="655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="85" zoomScaleNormal="85" zoomScaleSheetLayoutView="98" workbookViewId="0"/>
  </sheetViews>
  <sheetFormatPr defaultRowHeight="15" x14ac:dyDescent="0.25"/>
  <cols>
    <col min="1" max="1" width="9.140625" style="120"/>
    <col min="2" max="2" width="34.85546875" style="120" customWidth="1"/>
    <col min="3" max="4" width="18.5703125" style="120" customWidth="1"/>
    <col min="5" max="5" width="19.85546875" style="120" bestFit="1" customWidth="1"/>
    <col min="6" max="6" width="21.140625" style="120" bestFit="1" customWidth="1"/>
    <col min="7" max="7" width="1.7109375" style="120" customWidth="1"/>
    <col min="8" max="8" width="14.42578125" style="121" customWidth="1"/>
    <col min="9" max="9" width="9.85546875" style="120" bestFit="1" customWidth="1"/>
    <col min="10" max="10" width="9.85546875" style="120" customWidth="1"/>
    <col min="11" max="16384" width="9.140625" style="120"/>
  </cols>
  <sheetData>
    <row r="1" spans="1:8" x14ac:dyDescent="0.25">
      <c r="A1" s="119" t="s">
        <v>333</v>
      </c>
    </row>
    <row r="2" spans="1:8" x14ac:dyDescent="0.25">
      <c r="A2" s="119" t="s">
        <v>334</v>
      </c>
    </row>
    <row r="3" spans="1:8" x14ac:dyDescent="0.25">
      <c r="D3" s="122"/>
      <c r="E3" s="157" t="s">
        <v>335</v>
      </c>
      <c r="F3" s="157"/>
      <c r="G3" s="119"/>
    </row>
    <row r="4" spans="1:8" x14ac:dyDescent="0.25">
      <c r="C4" s="122" t="s">
        <v>336</v>
      </c>
      <c r="E4" s="123" t="s">
        <v>337</v>
      </c>
      <c r="F4" s="123" t="s">
        <v>338</v>
      </c>
      <c r="G4" s="124"/>
    </row>
    <row r="5" spans="1:8" x14ac:dyDescent="0.25">
      <c r="E5" s="125"/>
      <c r="F5" s="125"/>
      <c r="G5" s="125"/>
      <c r="H5" s="126"/>
    </row>
    <row r="6" spans="1:8" x14ac:dyDescent="0.25">
      <c r="B6" s="127" t="s">
        <v>339</v>
      </c>
      <c r="C6" s="128">
        <v>5260444223.6300001</v>
      </c>
      <c r="D6" s="128"/>
      <c r="E6" s="129">
        <v>3854477942.7515783</v>
      </c>
      <c r="F6" s="130">
        <v>1405966280.8784215</v>
      </c>
      <c r="G6" s="131"/>
    </row>
    <row r="9" spans="1:8" ht="29.25" x14ac:dyDescent="0.25">
      <c r="C9" s="122" t="s">
        <v>336</v>
      </c>
      <c r="D9" s="132" t="s">
        <v>340</v>
      </c>
      <c r="E9" s="123" t="s">
        <v>337</v>
      </c>
      <c r="F9" s="123" t="s">
        <v>338</v>
      </c>
      <c r="H9" s="123" t="s">
        <v>341</v>
      </c>
    </row>
    <row r="10" spans="1:8" x14ac:dyDescent="0.25">
      <c r="A10" s="133">
        <v>350.2</v>
      </c>
      <c r="B10" s="133" t="s">
        <v>198</v>
      </c>
      <c r="C10" s="131">
        <v>144659565.44</v>
      </c>
      <c r="D10" s="131">
        <f>'[6]Page 5.1'!AD556</f>
        <v>-16691</v>
      </c>
      <c r="E10" s="131">
        <v>-12229.973098749404</v>
      </c>
      <c r="F10" s="131">
        <v>-4461.0269012505951</v>
      </c>
      <c r="G10" s="131"/>
      <c r="H10" s="134">
        <v>-992.11663993526645</v>
      </c>
    </row>
    <row r="11" spans="1:8" x14ac:dyDescent="0.25">
      <c r="A11" s="120">
        <v>352</v>
      </c>
      <c r="B11" s="120" t="s">
        <v>25</v>
      </c>
      <c r="C11" s="131">
        <v>161875086.94999999</v>
      </c>
      <c r="D11" s="131">
        <f>'[6]Page 5.1'!AD557</f>
        <v>-10596</v>
      </c>
      <c r="E11" s="131">
        <v>-7763.99226854884</v>
      </c>
      <c r="F11" s="131">
        <v>-2832.0077314511595</v>
      </c>
      <c r="G11" s="131"/>
      <c r="H11" s="134">
        <v>-629.82852535822201</v>
      </c>
    </row>
    <row r="12" spans="1:8" x14ac:dyDescent="0.25">
      <c r="A12" s="120">
        <v>353</v>
      </c>
      <c r="B12" s="120" t="s">
        <v>200</v>
      </c>
      <c r="C12" s="131">
        <v>1889580072.73</v>
      </c>
      <c r="D12" s="131">
        <f>'[6]Page 5.1'!AD558</f>
        <v>-445942</v>
      </c>
      <c r="E12" s="131">
        <v>-326754.45830702217</v>
      </c>
      <c r="F12" s="131">
        <v>-119187.54169297783</v>
      </c>
      <c r="G12" s="131"/>
      <c r="H12" s="134">
        <v>-26506.888661315235</v>
      </c>
    </row>
    <row r="13" spans="1:8" x14ac:dyDescent="0.25">
      <c r="A13" s="120">
        <v>353.7</v>
      </c>
      <c r="B13" s="120" t="s">
        <v>202</v>
      </c>
      <c r="C13" s="131"/>
      <c r="D13" s="131">
        <f>'[6]Page 5.1'!AD559</f>
        <v>-582673</v>
      </c>
      <c r="E13" s="131">
        <v>-426941.17280975444</v>
      </c>
      <c r="F13" s="131">
        <v>-155731.82719024553</v>
      </c>
      <c r="G13" s="131"/>
      <c r="H13" s="134">
        <v>-34634.208791624325</v>
      </c>
    </row>
    <row r="14" spans="1:8" x14ac:dyDescent="0.25">
      <c r="A14" s="120">
        <v>354</v>
      </c>
      <c r="B14" s="120" t="s">
        <v>203</v>
      </c>
      <c r="C14" s="131">
        <v>1223124758.03</v>
      </c>
      <c r="D14" s="131">
        <f>'[6]Page 5.1'!AD560</f>
        <v>-125418</v>
      </c>
      <c r="E14" s="131">
        <v>-91897.355826430576</v>
      </c>
      <c r="F14" s="131">
        <v>-33520.644173569417</v>
      </c>
      <c r="G14" s="131"/>
      <c r="H14" s="134">
        <v>-7454.8729703074259</v>
      </c>
    </row>
    <row r="15" spans="1:8" x14ac:dyDescent="0.25">
      <c r="A15" s="120">
        <v>355</v>
      </c>
      <c r="B15" s="120" t="s">
        <v>205</v>
      </c>
      <c r="C15" s="131">
        <v>731547357.88999999</v>
      </c>
      <c r="D15" s="131">
        <f>'[6]Page 5.1'!AD561</f>
        <v>-163410</v>
      </c>
      <c r="E15" s="131">
        <v>-119735.18087991374</v>
      </c>
      <c r="F15" s="131">
        <v>-43674.819120086264</v>
      </c>
      <c r="G15" s="131"/>
      <c r="H15" s="134">
        <v>-9713.1256444683913</v>
      </c>
    </row>
    <row r="16" spans="1:8" x14ac:dyDescent="0.25">
      <c r="A16" s="120">
        <v>356</v>
      </c>
      <c r="B16" s="120" t="s">
        <v>207</v>
      </c>
      <c r="C16" s="131">
        <v>1087435404.46</v>
      </c>
      <c r="D16" s="131">
        <f>'[6]Page 5.1'!AD562</f>
        <v>-1198391</v>
      </c>
      <c r="E16" s="131">
        <v>-878095.36227807787</v>
      </c>
      <c r="F16" s="131">
        <v>-320295.63772192213</v>
      </c>
      <c r="G16" s="131"/>
      <c r="H16" s="134">
        <v>-71232.619510434612</v>
      </c>
    </row>
    <row r="17" spans="1:8" x14ac:dyDescent="0.25">
      <c r="A17" s="120">
        <v>357</v>
      </c>
      <c r="B17" s="120" t="s">
        <v>209</v>
      </c>
      <c r="C17" s="131">
        <v>3235729.73</v>
      </c>
      <c r="D17" s="131">
        <f>'[6]Page 5.1'!AD563</f>
        <v>-354</v>
      </c>
      <c r="E17" s="131">
        <v>-259.38592516669394</v>
      </c>
      <c r="F17" s="131">
        <v>-94.61407483330602</v>
      </c>
      <c r="G17" s="131"/>
      <c r="H17" s="134">
        <v>-21.04183635115238</v>
      </c>
    </row>
    <row r="18" spans="1:8" x14ac:dyDescent="0.25">
      <c r="A18" s="120">
        <v>358</v>
      </c>
      <c r="B18" s="120" t="s">
        <v>210</v>
      </c>
      <c r="C18" s="131">
        <v>7410861.2699999996</v>
      </c>
      <c r="D18" s="131">
        <f>'[6]Page 5.1'!AD564</f>
        <v>-1023</v>
      </c>
      <c r="E18" s="131">
        <v>-749.58136001561559</v>
      </c>
      <c r="F18" s="131">
        <v>-273.41863998438436</v>
      </c>
      <c r="G18" s="131"/>
      <c r="H18" s="134">
        <v>-60.807340641889503</v>
      </c>
    </row>
    <row r="19" spans="1:8" x14ac:dyDescent="0.25">
      <c r="A19" s="120">
        <v>359</v>
      </c>
      <c r="B19" s="120" t="s">
        <v>211</v>
      </c>
      <c r="C19" s="131">
        <v>11575387.130000001</v>
      </c>
      <c r="D19" s="131">
        <f>'[6]Page 5.1'!AD565</f>
        <v>-2007</v>
      </c>
      <c r="E19" s="131">
        <v>-1470.5863045467649</v>
      </c>
      <c r="F19" s="131">
        <v>-536.41369545323494</v>
      </c>
      <c r="G19" s="131"/>
      <c r="H19" s="134">
        <v>-119.29651287221137</v>
      </c>
    </row>
    <row r="20" spans="1:8" ht="15.75" thickBot="1" x14ac:dyDescent="0.3">
      <c r="C20" s="135">
        <f>SUM(C10:C19)</f>
        <v>5260444223.6300001</v>
      </c>
      <c r="D20" s="135">
        <f>SUM(D10:D19)</f>
        <v>-2546505</v>
      </c>
      <c r="E20" s="136">
        <v>-1865897.0490582262</v>
      </c>
      <c r="F20" s="135">
        <v>-680607.95094177383</v>
      </c>
      <c r="G20" s="137"/>
      <c r="H20" s="138">
        <v>-151364.80643330872</v>
      </c>
    </row>
    <row r="21" spans="1:8" ht="15.75" thickTop="1" x14ac:dyDescent="0.25"/>
    <row r="22" spans="1:8" ht="29.25" x14ac:dyDescent="0.25">
      <c r="C22" s="122" t="s">
        <v>336</v>
      </c>
      <c r="D22" s="132" t="s">
        <v>342</v>
      </c>
      <c r="E22" s="123" t="s">
        <v>337</v>
      </c>
      <c r="F22" s="123" t="s">
        <v>338</v>
      </c>
      <c r="H22" s="123" t="s">
        <v>341</v>
      </c>
    </row>
    <row r="23" spans="1:8" x14ac:dyDescent="0.25">
      <c r="A23" s="133">
        <v>350.2</v>
      </c>
      <c r="B23" s="133" t="s">
        <v>198</v>
      </c>
      <c r="C23" s="131">
        <v>144659565.44</v>
      </c>
      <c r="D23" s="131">
        <f>'[6]Page 5.1'!AP556</f>
        <v>19778.479999999981</v>
      </c>
      <c r="E23" s="131">
        <v>14492.258003364261</v>
      </c>
      <c r="F23" s="131">
        <v>5286.2219966357197</v>
      </c>
      <c r="G23" s="131"/>
      <c r="H23" s="134">
        <v>1175.637117046723</v>
      </c>
    </row>
    <row r="24" spans="1:8" x14ac:dyDescent="0.25">
      <c r="A24" s="120">
        <v>352</v>
      </c>
      <c r="B24" s="120" t="s">
        <v>25</v>
      </c>
      <c r="C24" s="131">
        <v>161875086.94999999</v>
      </c>
      <c r="D24" s="131">
        <f>'[6]Page 5.1'!AP557</f>
        <v>-16858.770000000019</v>
      </c>
      <c r="E24" s="131">
        <v>-12352.902976334773</v>
      </c>
      <c r="F24" s="131">
        <v>-4505.8670236652433</v>
      </c>
      <c r="G24" s="131"/>
      <c r="H24" s="134">
        <v>-1002.088924920106</v>
      </c>
    </row>
    <row r="25" spans="1:8" x14ac:dyDescent="0.25">
      <c r="A25" s="120">
        <v>353</v>
      </c>
      <c r="B25" s="120" t="s">
        <v>200</v>
      </c>
      <c r="C25" s="131">
        <v>1889580072.73</v>
      </c>
      <c r="D25" s="131">
        <f>'[6]Page 5.1'!AP558</f>
        <v>-292356.73000000045</v>
      </c>
      <c r="E25" s="131">
        <v>-214218.13810666517</v>
      </c>
      <c r="F25" s="131">
        <v>-78138.591893335266</v>
      </c>
      <c r="G25" s="131"/>
      <c r="H25" s="134">
        <v>-17377.747087056639</v>
      </c>
    </row>
    <row r="26" spans="1:8" x14ac:dyDescent="0.25">
      <c r="A26" s="120">
        <v>353.7</v>
      </c>
      <c r="B26" s="120" t="s">
        <v>202</v>
      </c>
      <c r="C26" s="131"/>
      <c r="D26" s="131">
        <f>'[6]Page 5.1'!AP559</f>
        <v>0</v>
      </c>
      <c r="E26" s="131">
        <v>0</v>
      </c>
      <c r="F26" s="131">
        <v>0</v>
      </c>
      <c r="G26" s="131"/>
      <c r="H26" s="134">
        <v>0</v>
      </c>
    </row>
    <row r="27" spans="1:8" x14ac:dyDescent="0.25">
      <c r="A27" s="120">
        <v>354</v>
      </c>
      <c r="B27" s="120" t="s">
        <v>203</v>
      </c>
      <c r="C27" s="131">
        <v>1223124758.03</v>
      </c>
      <c r="D27" s="131">
        <f>'[6]Page 5.1'!AP560</f>
        <v>-297564.19999999925</v>
      </c>
      <c r="E27" s="131">
        <v>-218033.80032058465</v>
      </c>
      <c r="F27" s="131">
        <v>-79530.399679414593</v>
      </c>
      <c r="G27" s="131"/>
      <c r="H27" s="134">
        <v>-17687.280227010058</v>
      </c>
    </row>
    <row r="28" spans="1:8" x14ac:dyDescent="0.25">
      <c r="A28" s="120">
        <v>355</v>
      </c>
      <c r="B28" s="120" t="s">
        <v>205</v>
      </c>
      <c r="C28" s="131">
        <v>731547357.88999999</v>
      </c>
      <c r="D28" s="131">
        <f>'[6]Page 5.1'!AP561</f>
        <v>60331.400000000373</v>
      </c>
      <c r="E28" s="131">
        <v>44206.542388706148</v>
      </c>
      <c r="F28" s="131">
        <v>16124.857611294219</v>
      </c>
      <c r="G28" s="131"/>
      <c r="H28" s="134">
        <v>3586.1114283500633</v>
      </c>
    </row>
    <row r="29" spans="1:8" x14ac:dyDescent="0.25">
      <c r="A29" s="120">
        <v>356</v>
      </c>
      <c r="B29" s="120" t="s">
        <v>207</v>
      </c>
      <c r="C29" s="131">
        <v>1087435404.46</v>
      </c>
      <c r="D29" s="131">
        <f>'[6]Page 5.1'!AP562</f>
        <v>-185045.39999999851</v>
      </c>
      <c r="E29" s="131">
        <v>-135588.05727921062</v>
      </c>
      <c r="F29" s="131">
        <v>-49457.342720787863</v>
      </c>
      <c r="G29" s="131"/>
      <c r="H29" s="134">
        <v>-10999.138486817799</v>
      </c>
    </row>
    <row r="30" spans="1:8" x14ac:dyDescent="0.25">
      <c r="A30" s="120">
        <v>357</v>
      </c>
      <c r="B30" s="120" t="s">
        <v>209</v>
      </c>
      <c r="C30" s="131">
        <v>3235729.73</v>
      </c>
      <c r="D30" s="131">
        <f>'[6]Page 5.1'!AP563</f>
        <v>99.680000000000291</v>
      </c>
      <c r="E30" s="131">
        <v>73.03838706388737</v>
      </c>
      <c r="F30" s="131">
        <v>26.641612936112914</v>
      </c>
      <c r="G30" s="131"/>
      <c r="H30" s="134">
        <v>5.9250006991041673</v>
      </c>
    </row>
    <row r="31" spans="1:8" x14ac:dyDescent="0.25">
      <c r="A31" s="120">
        <v>358</v>
      </c>
      <c r="B31" s="120" t="s">
        <v>210</v>
      </c>
      <c r="C31" s="131">
        <v>7410861.2699999996</v>
      </c>
      <c r="D31" s="131">
        <f>'[6]Page 5.1'!AP564</f>
        <v>-464.69999999999709</v>
      </c>
      <c r="E31" s="131">
        <v>-340.49898142644611</v>
      </c>
      <c r="F31" s="131">
        <v>-124.20101857355094</v>
      </c>
      <c r="G31" s="131"/>
      <c r="H31" s="134">
        <v>-27.621868227063416</v>
      </c>
    </row>
    <row r="32" spans="1:8" x14ac:dyDescent="0.25">
      <c r="A32" s="120">
        <v>359</v>
      </c>
      <c r="B32" s="120" t="s">
        <v>211</v>
      </c>
      <c r="C32" s="131">
        <v>11575387.130000001</v>
      </c>
      <c r="D32" s="131">
        <f>'[6]Page 5.1'!AP565</f>
        <v>619.10999999998603</v>
      </c>
      <c r="E32" s="131">
        <v>453.63960488685956</v>
      </c>
      <c r="F32" s="131">
        <v>165.47039511312647</v>
      </c>
      <c r="G32" s="131"/>
      <c r="H32" s="134">
        <v>36.800031930400159</v>
      </c>
    </row>
    <row r="33" spans="3:8" ht="15.75" thickBot="1" x14ac:dyDescent="0.3">
      <c r="C33" s="135">
        <f>SUM(C23:C32)</f>
        <v>5260444223.6300001</v>
      </c>
      <c r="D33" s="135">
        <f>SUM(D23:D32)</f>
        <v>-711461.12999999779</v>
      </c>
      <c r="E33" s="136">
        <v>-521307.9192802005</v>
      </c>
      <c r="F33" s="135">
        <v>-190153.21071979729</v>
      </c>
      <c r="G33" s="137"/>
      <c r="H33" s="138">
        <v>-42289.403016005374</v>
      </c>
    </row>
    <row r="34" spans="3:8" ht="15.75" thickTop="1" x14ac:dyDescent="0.25"/>
    <row r="35" spans="3:8" x14ac:dyDescent="0.25">
      <c r="D35" s="139" t="s">
        <v>343</v>
      </c>
      <c r="E35" s="140">
        <v>0</v>
      </c>
    </row>
    <row r="36" spans="3:8" x14ac:dyDescent="0.25">
      <c r="D36" s="141" t="s">
        <v>344</v>
      </c>
      <c r="E36" s="142">
        <v>0.22239647101368937</v>
      </c>
    </row>
  </sheetData>
  <mergeCells count="1">
    <mergeCell ref="E3:F3"/>
  </mergeCells>
  <pageMargins left="0.7" right="0.7" top="0.75" bottom="0.75" header="0.3" footer="0.3"/>
  <pageSetup scale="6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Motion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2013-01-11T08:00:00+00:00</OpenedDate>
    <Date1 xmlns="dc463f71-b30c-4ab2-9473-d307f9d35888">2014-01-06T08:00:00+00:00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130052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33A467C3F36D64FA556421D8FBCBEC5" ma:contentTypeVersion="127" ma:contentTypeDescription="" ma:contentTypeScope="" ma:versionID="711c515508a8151c603402e6bb3f143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21CD08-79DA-49A0-B423-4093C42C1585}"/>
</file>

<file path=customXml/itemProps2.xml><?xml version="1.0" encoding="utf-8"?>
<ds:datastoreItem xmlns:ds="http://schemas.openxmlformats.org/officeDocument/2006/customXml" ds:itemID="{CAEBFAAD-98A7-489F-B708-3125B83F0741}"/>
</file>

<file path=customXml/itemProps3.xml><?xml version="1.0" encoding="utf-8"?>
<ds:datastoreItem xmlns:ds="http://schemas.openxmlformats.org/officeDocument/2006/customXml" ds:itemID="{515BE92E-0879-4F8D-8244-FCBBD834CBAA}"/>
</file>

<file path=customXml/itemProps4.xml><?xml version="1.0" encoding="utf-8"?>
<ds:datastoreItem xmlns:ds="http://schemas.openxmlformats.org/officeDocument/2006/customXml" ds:itemID="{D71F8C11-BCF4-4BDF-878F-83555EC106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</vt:lpstr>
      <vt:lpstr>Transmission Plant</vt:lpstr>
      <vt:lpstr>Summary!Print_Area</vt:lpstr>
      <vt:lpstr>Summary!Print_Titles</vt:lpstr>
    </vt:vector>
  </TitlesOfParts>
  <Company>PacifiCorp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Ipson, Kent</dc:creator>
  <cp:lastModifiedBy>P14726</cp:lastModifiedBy>
  <cp:lastPrinted>2014-01-06T23:17:01Z</cp:lastPrinted>
  <dcterms:created xsi:type="dcterms:W3CDTF">2014-01-03T19:51:08Z</dcterms:created>
  <dcterms:modified xsi:type="dcterms:W3CDTF">2014-01-06T23:17:59Z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0x0101006E56B4D1795A2E4DB2F0B01679ED314A00533A467C3F36D64FA556421D8FBCBEC5</vt:lpwstr>
  </property>
  <property fmtid="{D5CDD505-2E9C-101B-9397-08002B2CF9AE}" pid="3" name="_docset_NoMedatataSyncRequired">
    <vt:lpwstr>False</vt:lpwstr>
  </property>
</Properties>
</file>