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M:\2020\2020 WA I-937 RPS Reports\"/>
    </mc:Choice>
  </mc:AlternateContent>
  <bookViews>
    <workbookView xWindow="0" yWindow="0" windowWidth="15360" windowHeight="8610"/>
  </bookViews>
  <sheets>
    <sheet name="data" sheetId="1" r:id="rId1"/>
    <sheet name="screenshot" sheetId="2" r:id="rId2"/>
  </sheets>
  <calcPr calcId="152511"/>
</workbook>
</file>

<file path=xl/calcChain.xml><?xml version="1.0" encoding="utf-8"?>
<calcChain xmlns="http://schemas.openxmlformats.org/spreadsheetml/2006/main">
  <c r="T1" i="1" l="1"/>
  <c r="O1" i="1"/>
  <c r="T5" i="1" l="1"/>
  <c r="U6" i="1" s="1"/>
  <c r="T8" i="1"/>
  <c r="O5" i="1"/>
  <c r="P4" i="1"/>
  <c r="P1" i="1"/>
  <c r="P2" i="1" s="1"/>
  <c r="P3" i="1" s="1"/>
  <c r="P5" i="1" l="1"/>
  <c r="U2" i="1"/>
  <c r="U5" i="1"/>
  <c r="U7" i="1" s="1"/>
  <c r="U1" i="1"/>
  <c r="U3" i="1" l="1"/>
  <c r="U8" i="1" s="1"/>
</calcChain>
</file>

<file path=xl/sharedStrings.xml><?xml version="1.0" encoding="utf-8"?>
<sst xmlns="http://schemas.openxmlformats.org/spreadsheetml/2006/main" count="389" uniqueCount="68">
  <si>
    <t>SubAccount</t>
  </si>
  <si>
    <t>State/ Province</t>
  </si>
  <si>
    <t>Compliance Period</t>
  </si>
  <si>
    <t>Reason</t>
  </si>
  <si>
    <t>Additional Details</t>
  </si>
  <si>
    <t>Retirement Types</t>
  </si>
  <si>
    <t>WREGIS GU ID</t>
  </si>
  <si>
    <t>Generator Plant-Unit Name</t>
  </si>
  <si>
    <t>County</t>
  </si>
  <si>
    <t>State</t>
  </si>
  <si>
    <t>Fuel Type</t>
  </si>
  <si>
    <t>Vintage Month</t>
  </si>
  <si>
    <t>Vintage Year</t>
  </si>
  <si>
    <t>Certificate Serial Numbers</t>
  </si>
  <si>
    <t>Quantity</t>
  </si>
  <si>
    <t>AZ</t>
  </si>
  <si>
    <t>BC</t>
  </si>
  <si>
    <t>CA</t>
  </si>
  <si>
    <t>CO</t>
  </si>
  <si>
    <t>MT</t>
  </si>
  <si>
    <t>NV</t>
  </si>
  <si>
    <t>NM</t>
  </si>
  <si>
    <t>TX</t>
  </si>
  <si>
    <t>WA</t>
  </si>
  <si>
    <t>OR</t>
  </si>
  <si>
    <t>AB</t>
  </si>
  <si>
    <t>UT</t>
  </si>
  <si>
    <t>Green-e Energy Eligible</t>
  </si>
  <si>
    <t>Ecologo Certified</t>
  </si>
  <si>
    <t>Hydro Certification</t>
  </si>
  <si>
    <t>SMUD Eligible</t>
  </si>
  <si>
    <t>eTag Matched</t>
  </si>
  <si>
    <t>eTag</t>
  </si>
  <si>
    <t>WA I-937 Retirement</t>
  </si>
  <si>
    <t>RPS</t>
  </si>
  <si>
    <t>No</t>
  </si>
  <si>
    <t>Yes</t>
  </si>
  <si>
    <t>W2906</t>
  </si>
  <si>
    <t>Palouse Wind, LLC - Palouse Wind</t>
  </si>
  <si>
    <t>Whitman</t>
  </si>
  <si>
    <t>Wind</t>
  </si>
  <si>
    <t>Palouse</t>
  </si>
  <si>
    <t>apprenticeship adder x0.2</t>
  </si>
  <si>
    <t>Kettle Falls</t>
  </si>
  <si>
    <t>Total</t>
  </si>
  <si>
    <t>Total Palouse</t>
  </si>
  <si>
    <t>WREGIS</t>
  </si>
  <si>
    <t>RECs</t>
  </si>
  <si>
    <t>I-937</t>
  </si>
  <si>
    <t>Palouse 2017</t>
  </si>
  <si>
    <t>Palouse 2018</t>
  </si>
  <si>
    <t>adder x0.2</t>
  </si>
  <si>
    <t>Contact CEC</t>
  </si>
  <si>
    <t>Out of State/Province Resource – eTag Not Available in WREGIS</t>
  </si>
  <si>
    <t>WA RPS 2018</t>
  </si>
  <si>
    <t>2906-WA-284764-419 to 36979</t>
  </si>
  <si>
    <t>2906-WA-292406-156 to 33275</t>
  </si>
  <si>
    <t>2906-WA-304258-1143 to 1149</t>
  </si>
  <si>
    <t>2906-WA-304258-1853 to 16868</t>
  </si>
  <si>
    <t>2906-WA-288575-816 to 34318</t>
  </si>
  <si>
    <t>2906-WA-300386-2046 to 24888</t>
  </si>
  <si>
    <t>2906-WA-296392-368 to 18977</t>
  </si>
  <si>
    <t>2906-WA-308173-284 to 21475</t>
  </si>
  <si>
    <t>Not Declared</t>
  </si>
  <si>
    <t>2906-WA-312527-118 to 19654</t>
  </si>
  <si>
    <t>2906-WA-324371-1 to 19011</t>
  </si>
  <si>
    <t>2906-WA-320278-496 to 16301</t>
  </si>
  <si>
    <t>2906-WA-324372-323 to 32421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</si>
</sst>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16" fillId="0" borderId="0" xfId="0" applyNumberFormat="1" applyFont="1"/>
    <xf numFmtId="3" fontId="18" fillId="0" borderId="0" xfId="0" applyNumberFormat="1" applyFont="1"/>
    <xf numFmtId="0" fontId="0" fillId="33" borderId="0" xfId="0" applyFill="1"/>
    <xf numFmtId="3" fontId="0" fillId="34" borderId="0" xfId="0" applyNumberFormat="1" applyFill="1"/>
    <xf numFmtId="3" fontId="0" fillId="35" borderId="0" xfId="0" applyNumberFormat="1" applyFill="1"/>
    <xf numFmtId="3" fontId="19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51</xdr:row>
      <xdr:rowOff>189262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99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85724</xdr:rowOff>
    </xdr:from>
    <xdr:to>
      <xdr:col>29</xdr:col>
      <xdr:colOff>607314</xdr:colOff>
      <xdr:row>55</xdr:row>
      <xdr:rowOff>36861</xdr:rowOff>
    </xdr:to>
    <xdr:pic>
      <xdr:nvPicPr>
        <xdr:cNvPr id="23" name="Picture 2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81260"/>
        <a:stretch/>
      </xdr:blipFill>
      <xdr:spPr>
        <a:xfrm>
          <a:off x="0" y="8658224"/>
          <a:ext cx="18285714" cy="1856137"/>
        </a:xfrm>
        <a:prstGeom prst="rect">
          <a:avLst/>
        </a:prstGeom>
      </xdr:spPr>
    </xdr:pic>
    <xdr:clientData/>
  </xdr:twoCellAnchor>
  <xdr:twoCellAnchor editAs="oneCell">
    <xdr:from>
      <xdr:col>30</xdr:col>
      <xdr:colOff>0</xdr:colOff>
      <xdr:row>0</xdr:row>
      <xdr:rowOff>0</xdr:rowOff>
    </xdr:from>
    <xdr:to>
      <xdr:col>59</xdr:col>
      <xdr:colOff>607314</xdr:colOff>
      <xdr:row>51</xdr:row>
      <xdr:rowOff>189262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288000" y="0"/>
          <a:ext cx="18285714" cy="9904762"/>
        </a:xfrm>
        <a:prstGeom prst="rect">
          <a:avLst/>
        </a:prstGeom>
      </xdr:spPr>
    </xdr:pic>
    <xdr:clientData/>
  </xdr:twoCellAnchor>
  <xdr:twoCellAnchor editAs="oneCell">
    <xdr:from>
      <xdr:col>30</xdr:col>
      <xdr:colOff>0</xdr:colOff>
      <xdr:row>45</xdr:row>
      <xdr:rowOff>95250</xdr:rowOff>
    </xdr:from>
    <xdr:to>
      <xdr:col>59</xdr:col>
      <xdr:colOff>607314</xdr:colOff>
      <xdr:row>55</xdr:row>
      <xdr:rowOff>36862</xdr:rowOff>
    </xdr:to>
    <xdr:pic>
      <xdr:nvPicPr>
        <xdr:cNvPr id="25" name="Picture 24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81356"/>
        <a:stretch/>
      </xdr:blipFill>
      <xdr:spPr>
        <a:xfrm>
          <a:off x="18288000" y="8667750"/>
          <a:ext cx="18285714" cy="1846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24"/>
  <sheetViews>
    <sheetView showGridLines="0" tabSelected="1" zoomScaleNormal="100" workbookViewId="0">
      <pane ySplit="12" topLeftCell="A13" activePane="bottomLeft" state="frozen"/>
      <selection pane="bottomLeft" activeCell="A13" sqref="A13"/>
    </sheetView>
  </sheetViews>
  <sheetFormatPr defaultRowHeight="14.25" x14ac:dyDescent="0.45"/>
  <cols>
    <col min="14" max="14" width="30" bestFit="1" customWidth="1"/>
  </cols>
  <sheetData>
    <row r="1" spans="1:33" x14ac:dyDescent="0.45">
      <c r="N1" t="s">
        <v>41</v>
      </c>
      <c r="O1" s="7">
        <f>SUM(O13:O24)</f>
        <v>267305</v>
      </c>
      <c r="P1" s="1">
        <f>SUMIF($G$13:$G$24, "W2906", $O$13:$O$24)</f>
        <v>267305</v>
      </c>
      <c r="R1" t="s">
        <v>49</v>
      </c>
      <c r="T1" s="1">
        <f>SUMIFS($O$13:$O$24, $G$13:$G$24, "W2906", $M$13:$M$24, 2017)</f>
        <v>0</v>
      </c>
      <c r="U1" s="1">
        <f>T1</f>
        <v>0</v>
      </c>
    </row>
    <row r="2" spans="1:33" x14ac:dyDescent="0.45">
      <c r="N2" t="s">
        <v>42</v>
      </c>
      <c r="O2" s="5"/>
      <c r="P2" s="5">
        <f>ROUNDDOWN(0.2*P1, 0)</f>
        <v>53461</v>
      </c>
      <c r="R2" t="s">
        <v>51</v>
      </c>
      <c r="U2" s="5">
        <f>ROUNDDOWN(0.2 * T1, 0)</f>
        <v>0</v>
      </c>
    </row>
    <row r="3" spans="1:33" x14ac:dyDescent="0.45">
      <c r="N3" t="s">
        <v>45</v>
      </c>
      <c r="O3" s="1"/>
      <c r="P3" s="8">
        <f>P1+P2</f>
        <v>320766</v>
      </c>
      <c r="R3" t="s">
        <v>49</v>
      </c>
      <c r="U3" s="1">
        <f>U1+U2</f>
        <v>0</v>
      </c>
    </row>
    <row r="4" spans="1:33" x14ac:dyDescent="0.45">
      <c r="N4" t="s">
        <v>43</v>
      </c>
      <c r="O4" s="9">
        <v>0</v>
      </c>
      <c r="P4" s="5">
        <f>SUM(SUMIF($G$13:$G$24, {"W130";"W797"}, $O$13:$O$24))</f>
        <v>0</v>
      </c>
    </row>
    <row r="5" spans="1:33" x14ac:dyDescent="0.45">
      <c r="N5" t="s">
        <v>44</v>
      </c>
      <c r="O5" s="4">
        <f>O1+O4</f>
        <v>267305</v>
      </c>
      <c r="P5" s="4">
        <f>P3+P4</f>
        <v>320766</v>
      </c>
      <c r="R5" t="s">
        <v>50</v>
      </c>
      <c r="T5" s="1">
        <f>SUMIFS($O$13:$O$24, $G$13:$G$24, "W2906", $M$13:$M$24, 2018)</f>
        <v>267305</v>
      </c>
      <c r="U5" s="1">
        <f>T5</f>
        <v>267305</v>
      </c>
    </row>
    <row r="6" spans="1:33" x14ac:dyDescent="0.45">
      <c r="O6" s="2" t="s">
        <v>46</v>
      </c>
      <c r="P6" s="2" t="s">
        <v>48</v>
      </c>
      <c r="R6" t="s">
        <v>51</v>
      </c>
      <c r="U6" s="5">
        <f>ROUNDDOWN(0.2 * T5, 0)</f>
        <v>53461</v>
      </c>
    </row>
    <row r="7" spans="1:33" x14ac:dyDescent="0.45">
      <c r="O7" s="3" t="s">
        <v>47</v>
      </c>
      <c r="P7" s="3" t="s">
        <v>47</v>
      </c>
      <c r="R7" t="s">
        <v>50</v>
      </c>
      <c r="U7" s="1">
        <f>U5+U6</f>
        <v>320766</v>
      </c>
    </row>
    <row r="8" spans="1:33" x14ac:dyDescent="0.45">
      <c r="O8" s="3"/>
      <c r="P8" s="3"/>
      <c r="R8" t="s">
        <v>45</v>
      </c>
      <c r="T8" s="7">
        <f>SUM(T1:T7)</f>
        <v>267305</v>
      </c>
      <c r="U8" s="8">
        <f>U3+U7</f>
        <v>320766</v>
      </c>
    </row>
    <row r="9" spans="1:33" x14ac:dyDescent="0.45">
      <c r="O9" s="3"/>
      <c r="P9" s="3"/>
      <c r="T9" s="2" t="s">
        <v>46</v>
      </c>
      <c r="U9" s="2" t="s">
        <v>48</v>
      </c>
    </row>
    <row r="10" spans="1:33" x14ac:dyDescent="0.45">
      <c r="O10" s="3"/>
      <c r="P10" s="3"/>
      <c r="T10" s="3" t="s">
        <v>47</v>
      </c>
      <c r="U10" s="3" t="s">
        <v>47</v>
      </c>
    </row>
    <row r="12" spans="1:33" x14ac:dyDescent="0.45">
      <c r="A12" t="s">
        <v>0</v>
      </c>
      <c r="B12" t="s">
        <v>1</v>
      </c>
      <c r="C12" t="s">
        <v>2</v>
      </c>
      <c r="D12" t="s">
        <v>3</v>
      </c>
      <c r="E12" t="s">
        <v>4</v>
      </c>
      <c r="F12" t="s">
        <v>5</v>
      </c>
      <c r="G12" t="s">
        <v>6</v>
      </c>
      <c r="H12" t="s">
        <v>7</v>
      </c>
      <c r="I12" t="s">
        <v>8</v>
      </c>
      <c r="J12" t="s">
        <v>9</v>
      </c>
      <c r="K12" t="s">
        <v>10</v>
      </c>
      <c r="L12" t="s">
        <v>11</v>
      </c>
      <c r="M12" t="s">
        <v>12</v>
      </c>
      <c r="N12" s="6" t="s">
        <v>13</v>
      </c>
      <c r="O12" s="6" t="s">
        <v>14</v>
      </c>
      <c r="P12" t="s">
        <v>15</v>
      </c>
      <c r="Q12" t="s">
        <v>16</v>
      </c>
      <c r="R12" t="s">
        <v>17</v>
      </c>
      <c r="S12" t="s">
        <v>18</v>
      </c>
      <c r="T12" t="s">
        <v>19</v>
      </c>
      <c r="U12" t="s">
        <v>20</v>
      </c>
      <c r="V12" t="s">
        <v>21</v>
      </c>
      <c r="W12" t="s">
        <v>22</v>
      </c>
      <c r="X12" t="s">
        <v>23</v>
      </c>
      <c r="Y12" t="s">
        <v>24</v>
      </c>
      <c r="Z12" t="s">
        <v>25</v>
      </c>
      <c r="AA12" t="s">
        <v>26</v>
      </c>
      <c r="AB12" t="s">
        <v>27</v>
      </c>
      <c r="AC12" t="s">
        <v>28</v>
      </c>
      <c r="AD12" t="s">
        <v>29</v>
      </c>
      <c r="AE12" t="s">
        <v>30</v>
      </c>
      <c r="AF12" t="s">
        <v>31</v>
      </c>
      <c r="AG12" t="s">
        <v>32</v>
      </c>
    </row>
    <row r="13" spans="1:33" x14ac:dyDescent="0.45">
      <c r="A13" t="s">
        <v>33</v>
      </c>
      <c r="B13" t="s">
        <v>23</v>
      </c>
      <c r="C13">
        <v>2018</v>
      </c>
      <c r="D13" t="s">
        <v>53</v>
      </c>
      <c r="E13" t="s">
        <v>54</v>
      </c>
      <c r="F13" t="s">
        <v>34</v>
      </c>
      <c r="G13" t="s">
        <v>37</v>
      </c>
      <c r="H13" t="s">
        <v>38</v>
      </c>
      <c r="I13" t="s">
        <v>39</v>
      </c>
      <c r="J13" t="s">
        <v>23</v>
      </c>
      <c r="K13" t="s">
        <v>40</v>
      </c>
      <c r="L13">
        <v>2</v>
      </c>
      <c r="M13">
        <v>2018</v>
      </c>
      <c r="N13" t="s">
        <v>55</v>
      </c>
      <c r="O13">
        <v>36561</v>
      </c>
      <c r="P13" t="s">
        <v>35</v>
      </c>
      <c r="Q13" t="s">
        <v>35</v>
      </c>
      <c r="R13" t="s">
        <v>52</v>
      </c>
      <c r="S13" t="s">
        <v>35</v>
      </c>
      <c r="T13" t="s">
        <v>35</v>
      </c>
      <c r="U13" t="s">
        <v>35</v>
      </c>
      <c r="V13" t="s">
        <v>35</v>
      </c>
      <c r="W13" t="s">
        <v>35</v>
      </c>
      <c r="X13" t="s">
        <v>36</v>
      </c>
      <c r="Y13" t="s">
        <v>35</v>
      </c>
      <c r="Z13" t="s">
        <v>35</v>
      </c>
      <c r="AA13" t="s">
        <v>35</v>
      </c>
      <c r="AB13" t="s">
        <v>36</v>
      </c>
      <c r="AC13" t="s">
        <v>35</v>
      </c>
      <c r="AD13" t="s">
        <v>35</v>
      </c>
      <c r="AE13" t="s">
        <v>35</v>
      </c>
      <c r="AF13" t="s">
        <v>35</v>
      </c>
    </row>
    <row r="14" spans="1:33" x14ac:dyDescent="0.45">
      <c r="A14" t="s">
        <v>33</v>
      </c>
      <c r="B14" t="s">
        <v>23</v>
      </c>
      <c r="C14">
        <v>2018</v>
      </c>
      <c r="D14" t="s">
        <v>53</v>
      </c>
      <c r="E14" t="s">
        <v>54</v>
      </c>
      <c r="F14" t="s">
        <v>34</v>
      </c>
      <c r="G14" t="s">
        <v>37</v>
      </c>
      <c r="H14" t="s">
        <v>38</v>
      </c>
      <c r="I14" t="s">
        <v>39</v>
      </c>
      <c r="J14" t="s">
        <v>23</v>
      </c>
      <c r="K14" t="s">
        <v>40</v>
      </c>
      <c r="L14">
        <v>4</v>
      </c>
      <c r="M14">
        <v>2018</v>
      </c>
      <c r="N14" t="s">
        <v>56</v>
      </c>
      <c r="O14">
        <v>33120</v>
      </c>
      <c r="P14" t="s">
        <v>35</v>
      </c>
      <c r="Q14" t="s">
        <v>35</v>
      </c>
      <c r="R14" t="s">
        <v>52</v>
      </c>
      <c r="S14" t="s">
        <v>35</v>
      </c>
      <c r="T14" t="s">
        <v>35</v>
      </c>
      <c r="U14" t="s">
        <v>35</v>
      </c>
      <c r="V14" t="s">
        <v>35</v>
      </c>
      <c r="W14" t="s">
        <v>35</v>
      </c>
      <c r="X14" t="s">
        <v>36</v>
      </c>
      <c r="Y14" t="s">
        <v>35</v>
      </c>
      <c r="Z14" t="s">
        <v>35</v>
      </c>
      <c r="AA14" t="s">
        <v>35</v>
      </c>
      <c r="AB14" t="s">
        <v>36</v>
      </c>
      <c r="AC14" t="s">
        <v>35</v>
      </c>
      <c r="AD14" t="s">
        <v>35</v>
      </c>
      <c r="AE14" t="s">
        <v>35</v>
      </c>
      <c r="AF14" t="s">
        <v>35</v>
      </c>
    </row>
    <row r="15" spans="1:33" x14ac:dyDescent="0.45">
      <c r="A15" t="s">
        <v>33</v>
      </c>
      <c r="B15" t="s">
        <v>23</v>
      </c>
      <c r="C15">
        <v>2018</v>
      </c>
      <c r="D15" t="s">
        <v>53</v>
      </c>
      <c r="E15" t="s">
        <v>54</v>
      </c>
      <c r="F15" t="s">
        <v>34</v>
      </c>
      <c r="G15" t="s">
        <v>37</v>
      </c>
      <c r="H15" t="s">
        <v>38</v>
      </c>
      <c r="I15" t="s">
        <v>39</v>
      </c>
      <c r="J15" t="s">
        <v>23</v>
      </c>
      <c r="K15" t="s">
        <v>40</v>
      </c>
      <c r="L15">
        <v>7</v>
      </c>
      <c r="M15">
        <v>2018</v>
      </c>
      <c r="N15" t="s">
        <v>57</v>
      </c>
      <c r="O15">
        <v>7</v>
      </c>
      <c r="P15" t="s">
        <v>35</v>
      </c>
      <c r="Q15" t="s">
        <v>35</v>
      </c>
      <c r="R15" t="s">
        <v>52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36</v>
      </c>
      <c r="Y15" t="s">
        <v>35</v>
      </c>
      <c r="Z15" t="s">
        <v>35</v>
      </c>
      <c r="AA15" t="s">
        <v>35</v>
      </c>
      <c r="AB15" t="s">
        <v>36</v>
      </c>
      <c r="AC15" t="s">
        <v>35</v>
      </c>
      <c r="AD15" t="s">
        <v>35</v>
      </c>
      <c r="AE15" t="s">
        <v>35</v>
      </c>
      <c r="AF15" t="s">
        <v>35</v>
      </c>
    </row>
    <row r="16" spans="1:33" x14ac:dyDescent="0.45">
      <c r="A16" t="s">
        <v>33</v>
      </c>
      <c r="B16" t="s">
        <v>23</v>
      </c>
      <c r="C16">
        <v>2018</v>
      </c>
      <c r="D16" t="s">
        <v>53</v>
      </c>
      <c r="E16" t="s">
        <v>54</v>
      </c>
      <c r="F16" t="s">
        <v>34</v>
      </c>
      <c r="G16" t="s">
        <v>37</v>
      </c>
      <c r="H16" t="s">
        <v>38</v>
      </c>
      <c r="I16" t="s">
        <v>39</v>
      </c>
      <c r="J16" t="s">
        <v>23</v>
      </c>
      <c r="K16" t="s">
        <v>40</v>
      </c>
      <c r="L16">
        <v>7</v>
      </c>
      <c r="M16">
        <v>2018</v>
      </c>
      <c r="N16" t="s">
        <v>58</v>
      </c>
      <c r="O16">
        <v>15016</v>
      </c>
      <c r="P16" t="s">
        <v>35</v>
      </c>
      <c r="Q16" t="s">
        <v>35</v>
      </c>
      <c r="R16" t="s">
        <v>52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36</v>
      </c>
      <c r="Y16" t="s">
        <v>35</v>
      </c>
      <c r="Z16" t="s">
        <v>35</v>
      </c>
      <c r="AA16" t="s">
        <v>35</v>
      </c>
      <c r="AB16" t="s">
        <v>36</v>
      </c>
      <c r="AC16" t="s">
        <v>35</v>
      </c>
      <c r="AD16" t="s">
        <v>35</v>
      </c>
      <c r="AE16" t="s">
        <v>35</v>
      </c>
      <c r="AF16" t="s">
        <v>35</v>
      </c>
    </row>
    <row r="17" spans="1:32" x14ac:dyDescent="0.45">
      <c r="A17" t="s">
        <v>33</v>
      </c>
      <c r="B17" t="s">
        <v>23</v>
      </c>
      <c r="C17">
        <v>2018</v>
      </c>
      <c r="D17" t="s">
        <v>53</v>
      </c>
      <c r="E17" t="s">
        <v>54</v>
      </c>
      <c r="F17" t="s">
        <v>34</v>
      </c>
      <c r="G17" t="s">
        <v>37</v>
      </c>
      <c r="H17" t="s">
        <v>38</v>
      </c>
      <c r="I17" t="s">
        <v>39</v>
      </c>
      <c r="J17" t="s">
        <v>23</v>
      </c>
      <c r="K17" t="s">
        <v>40</v>
      </c>
      <c r="L17">
        <v>3</v>
      </c>
      <c r="M17">
        <v>2018</v>
      </c>
      <c r="N17" t="s">
        <v>59</v>
      </c>
      <c r="O17">
        <v>33503</v>
      </c>
      <c r="P17" t="s">
        <v>35</v>
      </c>
      <c r="Q17" t="s">
        <v>35</v>
      </c>
      <c r="R17" t="s">
        <v>52</v>
      </c>
      <c r="S17" t="s">
        <v>35</v>
      </c>
      <c r="T17" t="s">
        <v>35</v>
      </c>
      <c r="U17" t="s">
        <v>35</v>
      </c>
      <c r="V17" t="s">
        <v>35</v>
      </c>
      <c r="W17" t="s">
        <v>35</v>
      </c>
      <c r="X17" t="s">
        <v>36</v>
      </c>
      <c r="Y17" t="s">
        <v>35</v>
      </c>
      <c r="Z17" t="s">
        <v>35</v>
      </c>
      <c r="AA17" t="s">
        <v>35</v>
      </c>
      <c r="AB17" t="s">
        <v>36</v>
      </c>
      <c r="AC17" t="s">
        <v>35</v>
      </c>
      <c r="AD17" t="s">
        <v>35</v>
      </c>
      <c r="AE17" t="s">
        <v>35</v>
      </c>
      <c r="AF17" t="s">
        <v>35</v>
      </c>
    </row>
    <row r="18" spans="1:32" x14ac:dyDescent="0.45">
      <c r="A18" t="s">
        <v>33</v>
      </c>
      <c r="B18" t="s">
        <v>23</v>
      </c>
      <c r="C18">
        <v>2018</v>
      </c>
      <c r="D18" t="s">
        <v>53</v>
      </c>
      <c r="E18" t="s">
        <v>54</v>
      </c>
      <c r="F18" t="s">
        <v>34</v>
      </c>
      <c r="G18" t="s">
        <v>37</v>
      </c>
      <c r="H18" t="s">
        <v>38</v>
      </c>
      <c r="I18" t="s">
        <v>39</v>
      </c>
      <c r="J18" t="s">
        <v>23</v>
      </c>
      <c r="K18" t="s">
        <v>40</v>
      </c>
      <c r="L18">
        <v>6</v>
      </c>
      <c r="M18">
        <v>2018</v>
      </c>
      <c r="N18" t="s">
        <v>60</v>
      </c>
      <c r="O18">
        <v>22843</v>
      </c>
      <c r="P18" t="s">
        <v>35</v>
      </c>
      <c r="Q18" t="s">
        <v>35</v>
      </c>
      <c r="R18" t="s">
        <v>52</v>
      </c>
      <c r="S18" t="s">
        <v>35</v>
      </c>
      <c r="T18" t="s">
        <v>35</v>
      </c>
      <c r="U18" t="s">
        <v>35</v>
      </c>
      <c r="V18" t="s">
        <v>35</v>
      </c>
      <c r="W18" t="s">
        <v>35</v>
      </c>
      <c r="X18" t="s">
        <v>36</v>
      </c>
      <c r="Y18" t="s">
        <v>35</v>
      </c>
      <c r="Z18" t="s">
        <v>35</v>
      </c>
      <c r="AA18" t="s">
        <v>35</v>
      </c>
      <c r="AB18" t="s">
        <v>36</v>
      </c>
      <c r="AC18" t="s">
        <v>35</v>
      </c>
      <c r="AD18" t="s">
        <v>35</v>
      </c>
      <c r="AE18" t="s">
        <v>35</v>
      </c>
      <c r="AF18" t="s">
        <v>35</v>
      </c>
    </row>
    <row r="19" spans="1:32" x14ac:dyDescent="0.45">
      <c r="A19" t="s">
        <v>33</v>
      </c>
      <c r="B19" t="s">
        <v>23</v>
      </c>
      <c r="C19">
        <v>2018</v>
      </c>
      <c r="D19" t="s">
        <v>53</v>
      </c>
      <c r="E19" t="s">
        <v>54</v>
      </c>
      <c r="F19" t="s">
        <v>34</v>
      </c>
      <c r="G19" t="s">
        <v>37</v>
      </c>
      <c r="H19" t="s">
        <v>38</v>
      </c>
      <c r="I19" t="s">
        <v>39</v>
      </c>
      <c r="J19" t="s">
        <v>23</v>
      </c>
      <c r="K19" t="s">
        <v>40</v>
      </c>
      <c r="L19">
        <v>5</v>
      </c>
      <c r="M19">
        <v>2018</v>
      </c>
      <c r="N19" t="s">
        <v>61</v>
      </c>
      <c r="O19">
        <v>18610</v>
      </c>
      <c r="P19" t="s">
        <v>35</v>
      </c>
      <c r="Q19" t="s">
        <v>35</v>
      </c>
      <c r="R19" t="s">
        <v>52</v>
      </c>
      <c r="S19" t="s">
        <v>35</v>
      </c>
      <c r="T19" t="s">
        <v>35</v>
      </c>
      <c r="U19" t="s">
        <v>35</v>
      </c>
      <c r="V19" t="s">
        <v>35</v>
      </c>
      <c r="W19" t="s">
        <v>35</v>
      </c>
      <c r="X19" t="s">
        <v>36</v>
      </c>
      <c r="Y19" t="s">
        <v>35</v>
      </c>
      <c r="Z19" t="s">
        <v>35</v>
      </c>
      <c r="AA19" t="s">
        <v>35</v>
      </c>
      <c r="AB19" t="s">
        <v>36</v>
      </c>
      <c r="AC19" t="s">
        <v>35</v>
      </c>
      <c r="AD19" t="s">
        <v>35</v>
      </c>
      <c r="AE19" t="s">
        <v>35</v>
      </c>
      <c r="AF19" t="s">
        <v>35</v>
      </c>
    </row>
    <row r="20" spans="1:32" x14ac:dyDescent="0.45">
      <c r="A20" t="s">
        <v>33</v>
      </c>
      <c r="B20" t="s">
        <v>23</v>
      </c>
      <c r="C20">
        <v>2018</v>
      </c>
      <c r="D20" t="s">
        <v>53</v>
      </c>
      <c r="E20" t="s">
        <v>54</v>
      </c>
      <c r="F20" t="s">
        <v>34</v>
      </c>
      <c r="G20" t="s">
        <v>37</v>
      </c>
      <c r="H20" t="s">
        <v>38</v>
      </c>
      <c r="I20" t="s">
        <v>39</v>
      </c>
      <c r="J20" t="s">
        <v>23</v>
      </c>
      <c r="K20" t="s">
        <v>40</v>
      </c>
      <c r="L20">
        <v>8</v>
      </c>
      <c r="M20">
        <v>2018</v>
      </c>
      <c r="N20" t="s">
        <v>62</v>
      </c>
      <c r="O20">
        <v>21192</v>
      </c>
      <c r="P20" t="s">
        <v>63</v>
      </c>
      <c r="Q20" t="s">
        <v>63</v>
      </c>
      <c r="R20" t="s">
        <v>52</v>
      </c>
      <c r="S20" t="s">
        <v>35</v>
      </c>
      <c r="T20" t="s">
        <v>35</v>
      </c>
      <c r="U20" t="s">
        <v>63</v>
      </c>
      <c r="V20" t="s">
        <v>63</v>
      </c>
      <c r="W20" t="s">
        <v>35</v>
      </c>
      <c r="X20" t="s">
        <v>36</v>
      </c>
      <c r="Y20" t="s">
        <v>35</v>
      </c>
      <c r="Z20" t="s">
        <v>63</v>
      </c>
      <c r="AA20" t="s">
        <v>35</v>
      </c>
      <c r="AB20" t="s">
        <v>63</v>
      </c>
      <c r="AC20" t="s">
        <v>35</v>
      </c>
      <c r="AD20" t="s">
        <v>35</v>
      </c>
      <c r="AE20" t="s">
        <v>35</v>
      </c>
      <c r="AF20" t="s">
        <v>35</v>
      </c>
    </row>
    <row r="21" spans="1:32" x14ac:dyDescent="0.45">
      <c r="A21" t="s">
        <v>33</v>
      </c>
      <c r="B21" t="s">
        <v>23</v>
      </c>
      <c r="C21">
        <v>2018</v>
      </c>
      <c r="D21" t="s">
        <v>53</v>
      </c>
      <c r="E21" t="s">
        <v>54</v>
      </c>
      <c r="F21" t="s">
        <v>34</v>
      </c>
      <c r="G21" t="s">
        <v>37</v>
      </c>
      <c r="H21" t="s">
        <v>38</v>
      </c>
      <c r="I21" t="s">
        <v>39</v>
      </c>
      <c r="J21" t="s">
        <v>23</v>
      </c>
      <c r="K21" t="s">
        <v>40</v>
      </c>
      <c r="L21">
        <v>9</v>
      </c>
      <c r="M21">
        <v>2018</v>
      </c>
      <c r="N21" t="s">
        <v>64</v>
      </c>
      <c r="O21">
        <v>19537</v>
      </c>
      <c r="P21" t="s">
        <v>63</v>
      </c>
      <c r="Q21" t="s">
        <v>63</v>
      </c>
      <c r="R21" t="s">
        <v>52</v>
      </c>
      <c r="S21" t="s">
        <v>35</v>
      </c>
      <c r="T21" t="s">
        <v>35</v>
      </c>
      <c r="U21" t="s">
        <v>63</v>
      </c>
      <c r="V21" t="s">
        <v>63</v>
      </c>
      <c r="W21" t="s">
        <v>35</v>
      </c>
      <c r="X21" t="s">
        <v>36</v>
      </c>
      <c r="Y21" t="s">
        <v>35</v>
      </c>
      <c r="Z21" t="s">
        <v>63</v>
      </c>
      <c r="AA21" t="s">
        <v>35</v>
      </c>
      <c r="AB21" t="s">
        <v>63</v>
      </c>
      <c r="AC21" t="s">
        <v>35</v>
      </c>
      <c r="AD21" t="s">
        <v>35</v>
      </c>
      <c r="AE21" t="s">
        <v>35</v>
      </c>
      <c r="AF21" t="s">
        <v>35</v>
      </c>
    </row>
    <row r="22" spans="1:32" x14ac:dyDescent="0.45">
      <c r="A22" t="s">
        <v>33</v>
      </c>
      <c r="B22" t="s">
        <v>23</v>
      </c>
      <c r="C22">
        <v>2018</v>
      </c>
      <c r="D22" t="s">
        <v>53</v>
      </c>
      <c r="E22" t="s">
        <v>54</v>
      </c>
      <c r="F22" t="s">
        <v>34</v>
      </c>
      <c r="G22" t="s">
        <v>37</v>
      </c>
      <c r="H22" t="s">
        <v>38</v>
      </c>
      <c r="I22" t="s">
        <v>39</v>
      </c>
      <c r="J22" t="s">
        <v>23</v>
      </c>
      <c r="K22" t="s">
        <v>40</v>
      </c>
      <c r="L22">
        <v>10</v>
      </c>
      <c r="M22">
        <v>2018</v>
      </c>
      <c r="N22" t="s">
        <v>65</v>
      </c>
      <c r="O22">
        <v>19011</v>
      </c>
      <c r="P22" t="s">
        <v>63</v>
      </c>
      <c r="Q22" t="s">
        <v>63</v>
      </c>
      <c r="R22" t="s">
        <v>52</v>
      </c>
      <c r="S22" t="s">
        <v>35</v>
      </c>
      <c r="T22" t="s">
        <v>35</v>
      </c>
      <c r="U22" t="s">
        <v>63</v>
      </c>
      <c r="V22" t="s">
        <v>63</v>
      </c>
      <c r="W22" t="s">
        <v>35</v>
      </c>
      <c r="X22" t="s">
        <v>36</v>
      </c>
      <c r="Y22" t="s">
        <v>35</v>
      </c>
      <c r="Z22" t="s">
        <v>63</v>
      </c>
      <c r="AA22" t="s">
        <v>35</v>
      </c>
      <c r="AB22" t="s">
        <v>63</v>
      </c>
      <c r="AC22" t="s">
        <v>35</v>
      </c>
      <c r="AD22" t="s">
        <v>35</v>
      </c>
      <c r="AE22" t="s">
        <v>63</v>
      </c>
      <c r="AF22" t="s">
        <v>35</v>
      </c>
    </row>
    <row r="23" spans="1:32" x14ac:dyDescent="0.45">
      <c r="A23" t="s">
        <v>33</v>
      </c>
      <c r="B23" t="s">
        <v>23</v>
      </c>
      <c r="C23">
        <v>2018</v>
      </c>
      <c r="D23" t="s">
        <v>53</v>
      </c>
      <c r="E23" t="s">
        <v>54</v>
      </c>
      <c r="F23" t="s">
        <v>34</v>
      </c>
      <c r="G23" t="s">
        <v>37</v>
      </c>
      <c r="H23" t="s">
        <v>38</v>
      </c>
      <c r="I23" t="s">
        <v>39</v>
      </c>
      <c r="J23" t="s">
        <v>23</v>
      </c>
      <c r="K23" t="s">
        <v>40</v>
      </c>
      <c r="L23">
        <v>11</v>
      </c>
      <c r="M23">
        <v>2018</v>
      </c>
      <c r="N23" t="s">
        <v>66</v>
      </c>
      <c r="O23">
        <v>15806</v>
      </c>
      <c r="P23" t="s">
        <v>63</v>
      </c>
      <c r="Q23" t="s">
        <v>63</v>
      </c>
      <c r="R23" t="s">
        <v>52</v>
      </c>
      <c r="S23" t="s">
        <v>35</v>
      </c>
      <c r="T23" t="s">
        <v>35</v>
      </c>
      <c r="U23" t="s">
        <v>63</v>
      </c>
      <c r="V23" t="s">
        <v>63</v>
      </c>
      <c r="W23" t="s">
        <v>35</v>
      </c>
      <c r="X23" t="s">
        <v>36</v>
      </c>
      <c r="Y23" t="s">
        <v>35</v>
      </c>
      <c r="Z23" t="s">
        <v>63</v>
      </c>
      <c r="AA23" t="s">
        <v>35</v>
      </c>
      <c r="AB23" t="s">
        <v>63</v>
      </c>
      <c r="AC23" t="s">
        <v>35</v>
      </c>
      <c r="AD23" t="s">
        <v>35</v>
      </c>
      <c r="AE23" t="s">
        <v>63</v>
      </c>
      <c r="AF23" t="s">
        <v>35</v>
      </c>
    </row>
    <row r="24" spans="1:32" x14ac:dyDescent="0.45">
      <c r="A24" t="s">
        <v>33</v>
      </c>
      <c r="B24" t="s">
        <v>23</v>
      </c>
      <c r="C24">
        <v>2018</v>
      </c>
      <c r="D24" t="s">
        <v>53</v>
      </c>
      <c r="E24" t="s">
        <v>54</v>
      </c>
      <c r="F24" t="s">
        <v>34</v>
      </c>
      <c r="G24" t="s">
        <v>37</v>
      </c>
      <c r="H24" t="s">
        <v>38</v>
      </c>
      <c r="I24" t="s">
        <v>39</v>
      </c>
      <c r="J24" t="s">
        <v>23</v>
      </c>
      <c r="K24" t="s">
        <v>40</v>
      </c>
      <c r="L24">
        <v>12</v>
      </c>
      <c r="M24">
        <v>2018</v>
      </c>
      <c r="N24" t="s">
        <v>67</v>
      </c>
      <c r="O24">
        <v>32099</v>
      </c>
      <c r="P24" t="s">
        <v>63</v>
      </c>
      <c r="Q24" t="s">
        <v>63</v>
      </c>
      <c r="R24" t="s">
        <v>52</v>
      </c>
      <c r="S24" t="s">
        <v>35</v>
      </c>
      <c r="T24" t="s">
        <v>35</v>
      </c>
      <c r="U24" t="s">
        <v>63</v>
      </c>
      <c r="V24" t="s">
        <v>63</v>
      </c>
      <c r="W24" t="s">
        <v>35</v>
      </c>
      <c r="X24" t="s">
        <v>36</v>
      </c>
      <c r="Y24" t="s">
        <v>35</v>
      </c>
      <c r="Z24" t="s">
        <v>63</v>
      </c>
      <c r="AA24" t="s">
        <v>35</v>
      </c>
      <c r="AB24" t="s">
        <v>63</v>
      </c>
      <c r="AC24" t="s">
        <v>35</v>
      </c>
      <c r="AD24" t="s">
        <v>35</v>
      </c>
      <c r="AE24" t="s">
        <v>63</v>
      </c>
      <c r="AF24" t="s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showGridLines="0" zoomScaleNormal="100" workbookViewId="0">
      <selection activeCell="AF61" sqref="AF61"/>
    </sheetView>
  </sheetViews>
  <sheetFormatPr defaultRowHeight="14.25" x14ac:dyDescent="0.4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0BD949EF84EDE4EA9D5C656DE4C4B50" ma:contentTypeVersion="76" ma:contentTypeDescription="" ma:contentTypeScope="" ma:versionID="e2509b689cf2f73ac4f2d755ba958f2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2018-05-31T07:00:00+00:00</OpenedDate>
    <SignificantOrder xmlns="dc463f71-b30c-4ab2-9473-d307f9d35888">false</SignificantOrder>
    <Date1 xmlns="dc463f71-b30c-4ab2-9473-d307f9d35888">2020-05-15T07:00:00+00:00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180478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EB4B93E-1320-43EF-8B2B-A7FC0C561A84}"/>
</file>

<file path=customXml/itemProps2.xml><?xml version="1.0" encoding="utf-8"?>
<ds:datastoreItem xmlns:ds="http://schemas.openxmlformats.org/officeDocument/2006/customXml" ds:itemID="{82AAB6C7-CED5-437C-8A19-700695EC81B2}"/>
</file>

<file path=customXml/itemProps3.xml><?xml version="1.0" encoding="utf-8"?>
<ds:datastoreItem xmlns:ds="http://schemas.openxmlformats.org/officeDocument/2006/customXml" ds:itemID="{7F27DC51-C4BA-435F-8809-D733DA889F69}"/>
</file>

<file path=customXml/itemProps4.xml><?xml version="1.0" encoding="utf-8"?>
<ds:datastoreItem xmlns:ds="http://schemas.openxmlformats.org/officeDocument/2006/customXml" ds:itemID="{A360E68D-58DF-4AF8-BD22-0FEB0487EC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screenshot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Reid, Scott</dc:creator>
  <cp:lastModifiedBy>Ghering, Amanda</cp:lastModifiedBy>
  <dcterms:created xsi:type="dcterms:W3CDTF">2019-05-23T20:55:39Z</dcterms:created>
  <dcterms:modified xsi:type="dcterms:W3CDTF">2020-05-12T21:03:27Z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0x0101006E56B4D1795A2E4DB2F0B01679ED314A0080BD949EF84EDE4EA9D5C656DE4C4B50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