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Regulatory_Affairs\2018 Washington General Rate Case\Revenue Requirement\Rate Base\"/>
    </mc:Choice>
  </mc:AlternateContent>
  <bookViews>
    <workbookView xWindow="0" yWindow="0" windowWidth="23040" windowHeight="8850" tabRatio="871"/>
  </bookViews>
  <sheets>
    <sheet name="DeferredsAtSeptember30" sheetId="9" r:id="rId1"/>
  </sheets>
  <calcPr calcId="152511"/>
</workbook>
</file>

<file path=xl/calcChain.xml><?xml version="1.0" encoding="utf-8"?>
<calcChain xmlns="http://schemas.openxmlformats.org/spreadsheetml/2006/main">
  <c r="F14" i="9" l="1"/>
  <c r="B14" i="9"/>
  <c r="C14" i="9"/>
  <c r="F12" i="9"/>
  <c r="D5" i="9" l="1"/>
  <c r="B5" i="9" s="1"/>
  <c r="D14" i="9"/>
  <c r="D12" i="9"/>
  <c r="C11" i="9"/>
  <c r="C17" i="9" l="1"/>
  <c r="B11" i="9"/>
  <c r="D2" i="9"/>
  <c r="D11" i="9" l="1"/>
  <c r="F11" i="9"/>
  <c r="F17" i="9" s="1"/>
  <c r="B17" i="9"/>
  <c r="E5" i="9"/>
  <c r="D17" i="9"/>
</calcChain>
</file>

<file path=xl/sharedStrings.xml><?xml version="1.0" encoding="utf-8"?>
<sst xmlns="http://schemas.openxmlformats.org/spreadsheetml/2006/main" count="21" uniqueCount="21">
  <si>
    <t>Federal/National Tax Assets (Liabilities)</t>
  </si>
  <si>
    <t>State/Provincial Tax Assets (Liabilities) - Gross</t>
  </si>
  <si>
    <t>State/Provincial Tax Assets (Liabilities) - Federal Benefit</t>
  </si>
  <si>
    <t>Total Tax Assets (Liabilities)</t>
  </si>
  <si>
    <t>Excess Tax (Book) Depreciation (Post 1981 Assets)</t>
  </si>
  <si>
    <t>SYS</t>
  </si>
  <si>
    <t>Washington</t>
  </si>
  <si>
    <t>Federal</t>
  </si>
  <si>
    <t>State</t>
  </si>
  <si>
    <t>Total</t>
  </si>
  <si>
    <t>Allocation</t>
  </si>
  <si>
    <t>Accumulated Deferred Income Tax - Depreciation</t>
  </si>
  <si>
    <t>Tax Reform Reg. Liability - Plant (254100)</t>
  </si>
  <si>
    <t>Tax Reform DTA - Plant (283012)</t>
  </si>
  <si>
    <t>2018 September Balances:</t>
  </si>
  <si>
    <t>Washington Allocation</t>
  </si>
  <si>
    <t>NW Natural - Plant Deferred Taxes at 9/30/2018</t>
  </si>
  <si>
    <t>Net Plant Related Balance</t>
  </si>
  <si>
    <t>&lt; Allocation</t>
  </si>
  <si>
    <t>&lt; Actual</t>
  </si>
  <si>
    <t>&lt; Calc'd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</si>
</sst>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/>
    <xf numFmtId="9" fontId="0" fillId="0" borderId="0" xfId="2" applyFont="1" applyAlignment="1">
      <alignment wrapText="1"/>
    </xf>
    <xf numFmtId="164" fontId="2" fillId="0" borderId="0" xfId="1" applyNumberFormat="1" applyFont="1" applyFill="1" applyAlignment="1">
      <alignment wrapText="1"/>
    </xf>
    <xf numFmtId="164" fontId="0" fillId="0" borderId="0" xfId="1" applyNumberFormat="1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3" fontId="2" fillId="0" borderId="0" xfId="0" applyNumberFormat="1" applyFont="1" applyFill="1" applyAlignment="1">
      <alignment wrapText="1"/>
    </xf>
    <xf numFmtId="0" fontId="5" fillId="0" borderId="0" xfId="0" applyFont="1"/>
    <xf numFmtId="37" fontId="0" fillId="0" borderId="1" xfId="0" applyNumberFormat="1" applyFill="1" applyBorder="1" applyAlignment="1">
      <alignment vertical="top"/>
    </xf>
    <xf numFmtId="37" fontId="0" fillId="0" borderId="0" xfId="0" applyNumberFormat="1" applyFill="1" applyAlignment="1">
      <alignment vertical="top"/>
    </xf>
    <xf numFmtId="0" fontId="4" fillId="0" borderId="0" xfId="0" applyFont="1" applyFill="1" applyAlignment="1">
      <alignment horizontal="left" wrapText="1"/>
    </xf>
    <xf numFmtId="10" fontId="0" fillId="0" borderId="3" xfId="2" applyNumberFormat="1" applyFont="1" applyFill="1" applyBorder="1" applyAlignment="1">
      <alignment wrapText="1"/>
    </xf>
    <xf numFmtId="0" fontId="4" fillId="0" borderId="0" xfId="0" applyFont="1"/>
    <xf numFmtId="165" fontId="0" fillId="0" borderId="0" xfId="2" applyNumberFormat="1" applyFont="1"/>
    <xf numFmtId="37" fontId="3" fillId="2" borderId="1" xfId="0" applyNumberFormat="1" applyFont="1" applyFill="1" applyBorder="1" applyAlignment="1">
      <alignment vertical="top"/>
    </xf>
    <xf numFmtId="43" fontId="0" fillId="0" borderId="0" xfId="1" applyNumberFormat="1" applyFont="1" applyFill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19</xdr:row>
      <xdr:rowOff>10674</xdr:rowOff>
    </xdr:from>
    <xdr:to>
      <xdr:col>2</xdr:col>
      <xdr:colOff>151438</xdr:colOff>
      <xdr:row>33</xdr:row>
      <xdr:rowOff>134655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" y="3851154"/>
          <a:ext cx="4311958" cy="2684301"/>
        </a:xfrm>
        <a:prstGeom prst="rect">
          <a:avLst/>
        </a:prstGeom>
      </xdr:spPr>
    </xdr:pic>
    <xdr:clientData/>
  </xdr:twoCellAnchor>
  <xdr:twoCellAnchor editAs="oneCell">
    <xdr:from>
      <xdr:col>2</xdr:col>
      <xdr:colOff>243841</xdr:colOff>
      <xdr:row>19</xdr:row>
      <xdr:rowOff>7620</xdr:rowOff>
    </xdr:from>
    <xdr:to>
      <xdr:col>6</xdr:col>
      <xdr:colOff>670560</xdr:colOff>
      <xdr:row>33</xdr:row>
      <xdr:rowOff>139396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41521" y="3848100"/>
          <a:ext cx="4564379" cy="2692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9"/>
  <sheetViews>
    <sheetView tabSelected="1" workbookViewId="0">
      <selection activeCell="G11" sqref="G11"/>
    </sheetView>
  </sheetViews>
  <sheetFormatPr defaultRowHeight="15" x14ac:dyDescent="0.25"/>
  <cols>
    <col min="1" max="1" width="45.7109375" bestFit="1" customWidth="1"/>
    <col min="2" max="3" width="17" style="2" customWidth="1"/>
    <col min="4" max="4" width="15.5703125" style="2" customWidth="1"/>
    <col min="5" max="5" width="13.140625" style="2" bestFit="1" customWidth="1"/>
    <col min="6" max="6" width="14.7109375" style="2" bestFit="1" customWidth="1"/>
    <col min="7" max="7" width="13.42578125" style="2" bestFit="1" customWidth="1"/>
    <col min="8" max="8" width="12.140625" style="2" customWidth="1"/>
    <col min="9" max="9" width="10" bestFit="1" customWidth="1"/>
    <col min="10" max="10" width="20.28515625" bestFit="1" customWidth="1"/>
  </cols>
  <sheetData>
    <row r="1" spans="1:10" x14ac:dyDescent="0.25">
      <c r="A1" s="3" t="s">
        <v>16</v>
      </c>
    </row>
    <row r="2" spans="1:10" x14ac:dyDescent="0.25">
      <c r="A2" s="11" t="s">
        <v>15</v>
      </c>
      <c r="D2" s="4">
        <f>D5/C5</f>
        <v>-0.21</v>
      </c>
    </row>
    <row r="3" spans="1:10" ht="60" x14ac:dyDescent="0.25">
      <c r="B3" s="1" t="s">
        <v>0</v>
      </c>
      <c r="C3" s="1" t="s">
        <v>1</v>
      </c>
      <c r="D3" s="1" t="s">
        <v>2</v>
      </c>
      <c r="E3" s="1" t="s">
        <v>3</v>
      </c>
    </row>
    <row r="5" spans="1:10" x14ac:dyDescent="0.25">
      <c r="A5" t="s">
        <v>4</v>
      </c>
      <c r="B5" s="5">
        <f>-217460814-D5</f>
        <v>-233229981.33000001</v>
      </c>
      <c r="C5" s="5">
        <v>-75091273</v>
      </c>
      <c r="D5" s="5">
        <f>-C5*0.21</f>
        <v>15769167.33</v>
      </c>
      <c r="E5" s="6">
        <f>SUM(B5:D5)</f>
        <v>-292552087.00000006</v>
      </c>
      <c r="F5" s="7"/>
      <c r="G5"/>
      <c r="H5"/>
      <c r="I5" s="17"/>
      <c r="J5" s="17"/>
    </row>
    <row r="6" spans="1:10" x14ac:dyDescent="0.25">
      <c r="B6" s="5"/>
      <c r="C6" s="5"/>
      <c r="D6" s="5"/>
      <c r="E6" s="6"/>
      <c r="F6" s="7"/>
      <c r="G6"/>
      <c r="H6"/>
      <c r="I6" s="17"/>
      <c r="J6" s="17"/>
    </row>
    <row r="7" spans="1:10" x14ac:dyDescent="0.25">
      <c r="B7" s="7"/>
      <c r="C7" s="7"/>
      <c r="D7" s="7"/>
      <c r="G7"/>
      <c r="H7"/>
      <c r="I7" s="17"/>
      <c r="J7" s="17"/>
    </row>
    <row r="8" spans="1:10" x14ac:dyDescent="0.25">
      <c r="A8" t="s">
        <v>14</v>
      </c>
      <c r="B8" s="8"/>
      <c r="C8" s="8"/>
      <c r="D8" s="8" t="s">
        <v>5</v>
      </c>
      <c r="E8" s="8"/>
      <c r="F8" s="8" t="s">
        <v>6</v>
      </c>
      <c r="G8"/>
      <c r="H8"/>
      <c r="I8" s="17"/>
      <c r="J8" s="17"/>
    </row>
    <row r="9" spans="1:10" x14ac:dyDescent="0.25">
      <c r="B9" s="9" t="s">
        <v>7</v>
      </c>
      <c r="C9" s="9" t="s">
        <v>8</v>
      </c>
      <c r="D9" s="9" t="s">
        <v>9</v>
      </c>
      <c r="E9" s="8"/>
      <c r="F9" s="9" t="s">
        <v>10</v>
      </c>
      <c r="G9"/>
      <c r="H9"/>
      <c r="I9" s="17"/>
      <c r="J9" s="17"/>
    </row>
    <row r="10" spans="1:10" ht="15.75" thickBot="1" x14ac:dyDescent="0.3">
      <c r="B10" s="7"/>
      <c r="C10" s="7"/>
      <c r="D10" s="7"/>
      <c r="E10" s="7"/>
      <c r="F10" s="7"/>
      <c r="H10"/>
      <c r="I10" s="17"/>
      <c r="J10" s="17"/>
    </row>
    <row r="11" spans="1:10" ht="15.75" thickBot="1" x14ac:dyDescent="0.3">
      <c r="A11" t="s">
        <v>11</v>
      </c>
      <c r="B11" s="6">
        <f>B5+D5</f>
        <v>-217460814</v>
      </c>
      <c r="C11" s="6">
        <f>C5</f>
        <v>-75091273</v>
      </c>
      <c r="D11" s="6">
        <f>SUM(B11:C11)</f>
        <v>-292552087</v>
      </c>
      <c r="E11" s="6"/>
      <c r="F11" s="6">
        <f>(B11+C11*0.21)*G11</f>
        <v>-23653752.809261214</v>
      </c>
      <c r="G11" s="15">
        <v>0.10141814819164791</v>
      </c>
      <c r="H11" s="14" t="s">
        <v>18</v>
      </c>
      <c r="I11" s="17"/>
      <c r="J11" s="17"/>
    </row>
    <row r="12" spans="1:10" x14ac:dyDescent="0.25">
      <c r="A12" t="s">
        <v>12</v>
      </c>
      <c r="B12" s="6">
        <v>-191300509</v>
      </c>
      <c r="C12" s="7"/>
      <c r="D12" s="6">
        <f>SUM(B12:C12)</f>
        <v>-191300509</v>
      </c>
      <c r="E12" s="7"/>
      <c r="F12" s="6">
        <f>-14347921*(1/(1-0.21))</f>
        <v>-18161925.316455696</v>
      </c>
      <c r="G12"/>
      <c r="H12" s="16" t="s">
        <v>19</v>
      </c>
    </row>
    <row r="13" spans="1:10" x14ac:dyDescent="0.25">
      <c r="B13" s="6"/>
      <c r="C13" s="7"/>
      <c r="D13" s="6"/>
      <c r="E13" s="7"/>
      <c r="F13" s="6"/>
      <c r="G13"/>
      <c r="H13" s="16"/>
    </row>
    <row r="14" spans="1:10" x14ac:dyDescent="0.25">
      <c r="A14" t="s">
        <v>13</v>
      </c>
      <c r="B14" s="5">
        <f>-B12*0.21+(C14*-0.21)</f>
        <v>37389596.677116372</v>
      </c>
      <c r="C14" s="10">
        <f>B12*-0.0692879</f>
        <v>13254810.537541101</v>
      </c>
      <c r="D14" s="6">
        <f>SUM(B14:C14)</f>
        <v>50644407.214657471</v>
      </c>
      <c r="E14" s="7"/>
      <c r="F14" s="19">
        <f>0.21*-F12</f>
        <v>3814004.3164556958</v>
      </c>
      <c r="G14"/>
      <c r="H14" s="16" t="s">
        <v>20</v>
      </c>
    </row>
    <row r="15" spans="1:10" x14ac:dyDescent="0.25">
      <c r="B15" s="7"/>
      <c r="C15" s="7"/>
      <c r="D15" s="7"/>
      <c r="E15" s="7"/>
      <c r="F15" s="7"/>
      <c r="H15"/>
    </row>
    <row r="16" spans="1:10" x14ac:dyDescent="0.25">
      <c r="B16" s="6"/>
      <c r="C16" s="6"/>
      <c r="D16" s="6"/>
      <c r="E16" s="6"/>
      <c r="F16" s="6"/>
      <c r="G16"/>
      <c r="H16"/>
    </row>
    <row r="17" spans="1:8" x14ac:dyDescent="0.25">
      <c r="A17" t="s">
        <v>17</v>
      </c>
      <c r="B17" s="12">
        <f>+SUM(B11:B15)</f>
        <v>-371371726.32288361</v>
      </c>
      <c r="C17" s="12">
        <f>+SUM(C11:C15)</f>
        <v>-61836462.462458901</v>
      </c>
      <c r="D17" s="12">
        <f>+SUM(D11:D15)</f>
        <v>-433208188.78534251</v>
      </c>
      <c r="E17" s="13"/>
      <c r="F17" s="18">
        <f>+SUM(F11:F15)</f>
        <v>-38001673.809261218</v>
      </c>
      <c r="G17"/>
      <c r="H17"/>
    </row>
    <row r="18" spans="1:8" x14ac:dyDescent="0.25">
      <c r="B18" s="6"/>
      <c r="C18" s="6"/>
      <c r="D18" s="7"/>
      <c r="E18" s="7"/>
      <c r="F18" s="7"/>
      <c r="G18"/>
      <c r="H18"/>
    </row>
    <row r="19" spans="1:8" x14ac:dyDescent="0.25">
      <c r="B19" s="7"/>
      <c r="C19" s="7"/>
      <c r="D19" s="7"/>
      <c r="E19" s="7"/>
      <c r="F19" s="7"/>
      <c r="G19"/>
      <c r="H19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2019-01-07T08:00:00+00:00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181053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E524889-A46C-4365-853D-5443D2764D1A}"/>
</file>

<file path=customXml/itemProps2.xml><?xml version="1.0" encoding="utf-8"?>
<ds:datastoreItem xmlns:ds="http://schemas.openxmlformats.org/officeDocument/2006/customXml" ds:itemID="{FDC43FC4-7A8C-4C6A-8745-4DE131B8FEBF}"/>
</file>

<file path=customXml/itemProps3.xml><?xml version="1.0" encoding="utf-8"?>
<ds:datastoreItem xmlns:ds="http://schemas.openxmlformats.org/officeDocument/2006/customXml" ds:itemID="{E9FB4B65-E01B-4546-B551-A24BD1ADA8C7}"/>
</file>

<file path=customXml/itemProps4.xml><?xml version="1.0" encoding="utf-8"?>
<ds:datastoreItem xmlns:ds="http://schemas.openxmlformats.org/officeDocument/2006/customXml" ds:itemID="{0AC40880-4723-4D99-A150-3297C2CAFC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DeferredsAtSeptember30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Heaps, David</dc:creator>
  <cp:lastModifiedBy>McVay, Kevin</cp:lastModifiedBy>
  <dcterms:created xsi:type="dcterms:W3CDTF">2018-04-10T22:44:27Z</dcterms:created>
  <dcterms:modified xsi:type="dcterms:W3CDTF">2018-11-14T19:25:49Z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17.1.6.0</vt:lpwstr>
  </property>
  <property fmtid="{D5CDD505-2E9C-101B-9397-08002B2CF9AE}" pid="3" name="ContentTypeId">
    <vt:lpwstr>0x0101006E56B4D1795A2E4DB2F0B01679ED314A007AC0F86E6201B749BFF193A83EBAB7E2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