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775" windowHeight="11445"/>
  </bookViews>
  <sheets>
    <sheet name="KJB-15" sheetId="1" r:id="rId1"/>
  </sheets>
  <calcPr calcId="125725"/>
</workbook>
</file>

<file path=xl/calcChain.xml><?xml version="1.0" encoding="utf-8"?>
<calcChain xmlns="http://schemas.openxmlformats.org/spreadsheetml/2006/main">
  <c r="F10" i="1"/>
  <c r="E31"/>
  <c r="E11"/>
  <c r="D31"/>
  <c r="F16"/>
  <c r="F31"/>
  <c r="E12"/>
  <c r="F12"/>
  <c r="E13"/>
  <c r="F13"/>
  <c r="E14"/>
  <c r="D11"/>
  <c r="D14"/>
  <c r="F9"/>
  <c r="F11"/>
  <c r="F14"/>
  <c r="E30"/>
  <c r="E32"/>
  <c r="E18"/>
  <c r="D30"/>
  <c r="D32"/>
  <c r="D18"/>
  <c r="F30"/>
  <c r="F32"/>
  <c r="F18"/>
</calcChain>
</file>

<file path=xl/sharedStrings.xml><?xml version="1.0" encoding="utf-8"?>
<sst xmlns="http://schemas.openxmlformats.org/spreadsheetml/2006/main" count="45" uniqueCount="36">
  <si>
    <t>Gross Plant</t>
  </si>
  <si>
    <t>Accumulated Depreciation</t>
  </si>
  <si>
    <t>Net Plant</t>
  </si>
  <si>
    <t>Customer Counts</t>
  </si>
  <si>
    <t>Total</t>
  </si>
  <si>
    <t>JPUD</t>
  </si>
  <si>
    <t>Remaining</t>
  </si>
  <si>
    <t>JPUD Source</t>
  </si>
  <si>
    <t>Rate Base per Customer</t>
  </si>
  <si>
    <t>Description</t>
  </si>
  <si>
    <t>PSE Resp to PC 056 (UE-121697/UG-121705)</t>
  </si>
  <si>
    <t>PSE Resp to ICNU 3.05 (UE-130137/UG-130138)</t>
  </si>
  <si>
    <t>Note 3</t>
  </si>
  <si>
    <t xml:space="preserve">(Note 3) - Per PSE's Response to ICNU Data Request No. 3.06 in UE-130317/UG-130318, the allocation of the accumulated deferred </t>
  </si>
  <si>
    <t>÷</t>
  </si>
  <si>
    <t>=</t>
  </si>
  <si>
    <t>a</t>
  </si>
  <si>
    <t>b</t>
  </si>
  <si>
    <t>c</t>
  </si>
  <si>
    <t>d</t>
  </si>
  <si>
    <t>e</t>
  </si>
  <si>
    <t>Rate Base</t>
  </si>
  <si>
    <t>Rate Base per Customer (line 6 ÷ line 8)</t>
  </si>
  <si>
    <t xml:space="preserve">income taxes ("ADIT") will not be known until the final reconcilation of the transaction.  The same holds true for Other.  Therefore, in the </t>
  </si>
  <si>
    <t>meantime, the system average will be used to allocate the ADIT and Other to the transferred Jefferson assets.</t>
  </si>
  <si>
    <t>(Note 1), (Note 2)</t>
  </si>
  <si>
    <t>Source:</t>
  </si>
  <si>
    <t>See Column E</t>
  </si>
  <si>
    <t>d = b - c</t>
  </si>
  <si>
    <t>Accumulated Deferred Income Taxes</t>
  </si>
  <si>
    <t>Other</t>
  </si>
  <si>
    <t>Total Rate Base</t>
  </si>
  <si>
    <t>(Note 1) - Lines 3 through 8 in column b Page 2 of KJB-3 in UE-130137 &amp; UG-130138</t>
  </si>
  <si>
    <t>Puget Sound Energy</t>
  </si>
  <si>
    <t>JPUD Ratebase Per Customer Comparison</t>
  </si>
  <si>
    <t>(Note 2) - KJB-16 Page 4 of 5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</si>
</sst>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_);_(@_)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/>
    <xf numFmtId="4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42" fontId="2" fillId="0" borderId="0" xfId="0" applyNumberFormat="1" applyFont="1"/>
    <xf numFmtId="41" fontId="2" fillId="0" borderId="3" xfId="0" applyNumberFormat="1" applyFont="1" applyBorder="1"/>
    <xf numFmtId="41" fontId="2" fillId="0" borderId="0" xfId="0" applyNumberFormat="1" applyFont="1" applyAlignment="1">
      <alignment horizontal="right"/>
    </xf>
    <xf numFmtId="41" fontId="2" fillId="0" borderId="0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indent="6"/>
    </xf>
    <xf numFmtId="0" fontId="2" fillId="0" borderId="0" xfId="0" applyFont="1" applyAlignment="1">
      <alignment horizontal="left" indent="5"/>
    </xf>
    <xf numFmtId="164" fontId="2" fillId="0" borderId="0" xfId="0" applyNumberFormat="1" applyFont="1" applyBorder="1"/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 textRotation="180"/>
    </xf>
    <xf numFmtId="0" fontId="2" fillId="0" borderId="0" xfId="0" applyFont="1" applyAlignment="1">
      <alignment horizontal="center"/>
    </xf>
  </cellXfs>
  <cellStyles count="5">
    <cellStyle name="Comma 10" xfId="1"/>
    <cellStyle name="Comma 15 2" xfId="2"/>
    <cellStyle name="Normal" xfId="0" builtinId="0"/>
    <cellStyle name="Normal 10 2" xfId="3"/>
    <cellStyle name="Normal 15 9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view="pageLayout" zoomScaleNormal="100" workbookViewId="0">
      <selection activeCell="D33" sqref="D33"/>
    </sheetView>
  </sheetViews>
  <sheetFormatPr defaultRowHeight="15.75" outlineLevelRow="1"/>
  <cols>
    <col min="1" max="1" width="4" style="3" bestFit="1" customWidth="1"/>
    <col min="2" max="2" width="44.7109375" style="3" customWidth="1"/>
    <col min="3" max="3" width="2" style="3" bestFit="1" customWidth="1"/>
    <col min="4" max="4" width="17.42578125" style="3" bestFit="1" customWidth="1"/>
    <col min="5" max="5" width="15.5703125" style="3" bestFit="1" customWidth="1"/>
    <col min="6" max="6" width="17.42578125" style="3" bestFit="1" customWidth="1"/>
    <col min="7" max="7" width="45" style="3" customWidth="1"/>
    <col min="8" max="8" width="3.28515625" style="3" customWidth="1"/>
    <col min="9" max="16384" width="9.140625" style="3"/>
  </cols>
  <sheetData>
    <row r="1" spans="1:8">
      <c r="A1" s="21" t="s">
        <v>33</v>
      </c>
      <c r="B1" s="21"/>
      <c r="C1" s="21"/>
      <c r="D1" s="21"/>
      <c r="E1" s="21"/>
      <c r="F1" s="21"/>
      <c r="G1" s="21"/>
      <c r="H1" s="21"/>
    </row>
    <row r="2" spans="1:8">
      <c r="A2" s="21" t="s">
        <v>34</v>
      </c>
      <c r="B2" s="21"/>
      <c r="C2" s="21"/>
      <c r="D2" s="21"/>
      <c r="E2" s="21"/>
      <c r="F2" s="21"/>
      <c r="G2" s="21"/>
      <c r="H2" s="21"/>
    </row>
    <row r="4" spans="1:8">
      <c r="G4" s="8"/>
    </row>
    <row r="5" spans="1:8">
      <c r="A5" s="18" t="s">
        <v>9</v>
      </c>
      <c r="B5" s="18"/>
      <c r="C5" s="1"/>
      <c r="D5" s="2" t="s">
        <v>4</v>
      </c>
      <c r="E5" s="2" t="s">
        <v>5</v>
      </c>
      <c r="F5" s="2" t="s">
        <v>6</v>
      </c>
      <c r="G5" s="18" t="s">
        <v>7</v>
      </c>
      <c r="H5" s="18"/>
    </row>
    <row r="6" spans="1:8">
      <c r="A6" s="19" t="s">
        <v>16</v>
      </c>
      <c r="B6" s="19"/>
      <c r="C6" s="8"/>
      <c r="D6" s="8" t="s">
        <v>17</v>
      </c>
      <c r="E6" s="8" t="s">
        <v>18</v>
      </c>
      <c r="F6" s="8" t="s">
        <v>19</v>
      </c>
      <c r="G6" s="19" t="s">
        <v>20</v>
      </c>
      <c r="H6" s="19"/>
    </row>
    <row r="7" spans="1:8">
      <c r="A7" s="3">
        <v>1</v>
      </c>
      <c r="B7" s="5" t="s">
        <v>26</v>
      </c>
      <c r="C7" s="8"/>
      <c r="D7" s="8" t="s">
        <v>25</v>
      </c>
      <c r="E7" s="8" t="s">
        <v>27</v>
      </c>
      <c r="F7" s="8" t="s">
        <v>28</v>
      </c>
      <c r="G7" s="8"/>
    </row>
    <row r="8" spans="1:8">
      <c r="A8" s="3">
        <v>2</v>
      </c>
      <c r="B8" s="8"/>
      <c r="C8" s="8"/>
      <c r="D8" s="8"/>
      <c r="E8" s="8"/>
      <c r="F8" s="8"/>
      <c r="G8" s="8"/>
    </row>
    <row r="9" spans="1:8">
      <c r="A9" s="3">
        <v>3</v>
      </c>
      <c r="B9" s="9" t="s">
        <v>0</v>
      </c>
      <c r="D9" s="10">
        <v>4559128514.7040939</v>
      </c>
      <c r="E9" s="10">
        <v>77200000</v>
      </c>
      <c r="F9" s="10">
        <f>D9-E9</f>
        <v>4481928514.7040939</v>
      </c>
      <c r="G9" s="9" t="s">
        <v>11</v>
      </c>
    </row>
    <row r="10" spans="1:8">
      <c r="A10" s="3">
        <v>4</v>
      </c>
      <c r="B10" s="9" t="s">
        <v>1</v>
      </c>
      <c r="D10" s="4">
        <v>-1566365089.8664646</v>
      </c>
      <c r="E10" s="4">
        <v>-29600000</v>
      </c>
      <c r="F10" s="4">
        <f>D10-E10</f>
        <v>-1536765089.8664646</v>
      </c>
      <c r="G10" s="9" t="s">
        <v>11</v>
      </c>
    </row>
    <row r="11" spans="1:8">
      <c r="A11" s="3">
        <v>5</v>
      </c>
      <c r="B11" s="9" t="s">
        <v>2</v>
      </c>
      <c r="D11" s="11">
        <f>SUM(D9:D10)</f>
        <v>2992763424.8376293</v>
      </c>
      <c r="E11" s="11">
        <f>SUM(E9:E10)</f>
        <v>47600000</v>
      </c>
      <c r="F11" s="11">
        <f>SUM(F9:F10)</f>
        <v>2945163424.8376293</v>
      </c>
      <c r="G11" s="9"/>
    </row>
    <row r="12" spans="1:8">
      <c r="A12" s="3">
        <v>6</v>
      </c>
      <c r="B12" s="9" t="s">
        <v>29</v>
      </c>
      <c r="D12" s="4">
        <v>-527845405.12779444</v>
      </c>
      <c r="E12" s="12">
        <f>D12/$D$16*$E$16</f>
        <v>-8927194.2290743031</v>
      </c>
      <c r="F12" s="4">
        <f>D12-E12</f>
        <v>-518918210.89872015</v>
      </c>
      <c r="G12" s="9" t="s">
        <v>12</v>
      </c>
    </row>
    <row r="13" spans="1:8">
      <c r="A13" s="3">
        <v>7</v>
      </c>
      <c r="B13" s="9" t="s">
        <v>30</v>
      </c>
      <c r="D13" s="4">
        <v>157073621.80827367</v>
      </c>
      <c r="E13" s="12">
        <f>D13/$D$16*$E$16</f>
        <v>2656510.2519119838</v>
      </c>
      <c r="F13" s="4">
        <f>D13-E13</f>
        <v>154417111.55636168</v>
      </c>
      <c r="G13" s="9" t="s">
        <v>12</v>
      </c>
    </row>
    <row r="14" spans="1:8">
      <c r="A14" s="3">
        <v>8</v>
      </c>
      <c r="B14" s="9" t="s">
        <v>31</v>
      </c>
      <c r="D14" s="11">
        <f>SUM(D11:D13)</f>
        <v>2621991641.5181088</v>
      </c>
      <c r="E14" s="11">
        <f>SUM(E11:E13)</f>
        <v>41329316.022837684</v>
      </c>
      <c r="F14" s="11">
        <f>SUM(F11:F13)</f>
        <v>2580662325.4952707</v>
      </c>
      <c r="G14" s="9"/>
    </row>
    <row r="15" spans="1:8">
      <c r="A15" s="3">
        <v>9</v>
      </c>
      <c r="B15" s="9"/>
      <c r="D15" s="4"/>
      <c r="E15" s="4"/>
      <c r="F15" s="4"/>
      <c r="G15" s="9"/>
    </row>
    <row r="16" spans="1:8">
      <c r="A16" s="3">
        <v>10</v>
      </c>
      <c r="B16" s="9" t="s">
        <v>3</v>
      </c>
      <c r="C16" s="5" t="s">
        <v>14</v>
      </c>
      <c r="D16" s="13">
        <v>1085350</v>
      </c>
      <c r="E16" s="13">
        <v>18356</v>
      </c>
      <c r="F16" s="13">
        <f>D16-E16</f>
        <v>1066994</v>
      </c>
      <c r="G16" s="9" t="s">
        <v>10</v>
      </c>
    </row>
    <row r="17" spans="1:6">
      <c r="A17" s="3">
        <v>11</v>
      </c>
      <c r="B17" s="9"/>
      <c r="C17" s="5"/>
      <c r="D17" s="11"/>
      <c r="E17" s="11"/>
      <c r="F17" s="11"/>
    </row>
    <row r="18" spans="1:6" ht="16.5" thickBot="1">
      <c r="A18" s="3">
        <v>12</v>
      </c>
      <c r="B18" s="9" t="s">
        <v>22</v>
      </c>
      <c r="C18" s="6" t="s">
        <v>15</v>
      </c>
      <c r="D18" s="14">
        <f>D14/D16</f>
        <v>2415.8028668338407</v>
      </c>
      <c r="E18" s="14">
        <f>E14/E16</f>
        <v>2251.5426031182001</v>
      </c>
      <c r="F18" s="14">
        <f>F14/F16</f>
        <v>2418.6287134653717</v>
      </c>
    </row>
    <row r="19" spans="1:6" ht="16.5" thickTop="1">
      <c r="A19" s="3">
        <v>13</v>
      </c>
      <c r="B19" s="9"/>
      <c r="C19" s="6"/>
      <c r="D19" s="17"/>
      <c r="E19" s="17"/>
      <c r="F19" s="17"/>
    </row>
    <row r="20" spans="1:6">
      <c r="A20" s="3">
        <v>14</v>
      </c>
      <c r="B20" s="9"/>
      <c r="C20" s="6"/>
      <c r="D20" s="17"/>
      <c r="E20" s="17"/>
      <c r="F20" s="17"/>
    </row>
    <row r="21" spans="1:6">
      <c r="A21" s="3">
        <v>15</v>
      </c>
      <c r="B21" s="9" t="s">
        <v>32</v>
      </c>
      <c r="D21" s="4"/>
      <c r="E21" s="4"/>
      <c r="F21" s="4"/>
    </row>
    <row r="22" spans="1:6">
      <c r="A22" s="3">
        <v>16</v>
      </c>
      <c r="B22" s="9" t="s">
        <v>35</v>
      </c>
      <c r="D22" s="4"/>
      <c r="E22" s="4"/>
      <c r="F22" s="4"/>
    </row>
    <row r="23" spans="1:6">
      <c r="A23" s="3">
        <v>17</v>
      </c>
      <c r="B23" s="9" t="s">
        <v>13</v>
      </c>
      <c r="D23" s="4"/>
      <c r="E23" s="4"/>
      <c r="F23" s="4"/>
    </row>
    <row r="24" spans="1:6">
      <c r="A24" s="3">
        <v>18</v>
      </c>
      <c r="B24" s="15" t="s">
        <v>23</v>
      </c>
      <c r="C24" s="16"/>
    </row>
    <row r="25" spans="1:6">
      <c r="A25" s="3">
        <v>19</v>
      </c>
      <c r="B25" s="15" t="s">
        <v>24</v>
      </c>
      <c r="C25" s="16"/>
    </row>
    <row r="28" spans="1:6" hidden="1" outlineLevel="1">
      <c r="B28" s="1" t="s">
        <v>9</v>
      </c>
      <c r="C28" s="1"/>
      <c r="D28" s="2" t="s">
        <v>4</v>
      </c>
      <c r="E28" s="2" t="s">
        <v>5</v>
      </c>
      <c r="F28" s="2" t="s">
        <v>6</v>
      </c>
    </row>
    <row r="29" spans="1:6" hidden="1" outlineLevel="1"/>
    <row r="30" spans="1:6" hidden="1" outlineLevel="1">
      <c r="B30" s="3" t="s">
        <v>21</v>
      </c>
      <c r="D30" s="4">
        <f>D14</f>
        <v>2621991641.5181088</v>
      </c>
      <c r="E30" s="4">
        <f>E14</f>
        <v>41329316.022837684</v>
      </c>
      <c r="F30" s="4">
        <f>F14</f>
        <v>2580662325.4952707</v>
      </c>
    </row>
    <row r="31" spans="1:6" hidden="1" outlineLevel="1">
      <c r="B31" s="3" t="s">
        <v>3</v>
      </c>
      <c r="C31" s="5" t="s">
        <v>14</v>
      </c>
      <c r="D31" s="4">
        <f>D16</f>
        <v>1085350</v>
      </c>
      <c r="E31" s="4">
        <f>E16</f>
        <v>18356</v>
      </c>
      <c r="F31" s="4">
        <f>F16</f>
        <v>1066994</v>
      </c>
    </row>
    <row r="32" spans="1:6" ht="16.5" hidden="1" outlineLevel="1" thickBot="1">
      <c r="B32" s="3" t="s">
        <v>8</v>
      </c>
      <c r="C32" s="6" t="s">
        <v>15</v>
      </c>
      <c r="D32" s="7">
        <f>D30/D31</f>
        <v>2415.8028668338407</v>
      </c>
      <c r="E32" s="7">
        <f>E30/E31</f>
        <v>2251.5426031182001</v>
      </c>
      <c r="F32" s="7">
        <f>F30/F31</f>
        <v>2418.6287134653717</v>
      </c>
    </row>
    <row r="33" spans="3:8" collapsed="1">
      <c r="C33" s="6"/>
    </row>
    <row r="37" spans="3:8">
      <c r="G37" s="20"/>
      <c r="H37" s="20"/>
    </row>
    <row r="41" spans="3:8">
      <c r="G41" s="20"/>
      <c r="H41" s="20"/>
    </row>
  </sheetData>
  <mergeCells count="2">
    <mergeCell ref="A1:H1"/>
    <mergeCell ref="A2:H2"/>
  </mergeCells>
  <pageMargins left="0.7" right="0.7" top="0.5" bottom="0.5" header="0.3" footer="0.3"/>
  <pageSetup scale="81" orientation="landscape" r:id="rId1"/>
  <headerFooter>
    <oddHeader>&amp;R&amp;"Times New Roman,Regular"&amp;12Exhibit No. ___(KJB-15)
Page 1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877D1A3-6DA7-48B9-B160-EAF9E9B11673}"/>
</file>

<file path=customXml/itemProps2.xml><?xml version="1.0" encoding="utf-8"?>
<ds:datastoreItem xmlns:ds="http://schemas.openxmlformats.org/officeDocument/2006/customXml" ds:itemID="{27A0E27C-4783-4895-8EF0-10189E0EE067}"/>
</file>

<file path=customXml/itemProps3.xml><?xml version="1.0" encoding="utf-8"?>
<ds:datastoreItem xmlns:ds="http://schemas.openxmlformats.org/officeDocument/2006/customXml" ds:itemID="{484D445B-BD1B-4645-80FD-C89DAF554AE1}"/>
</file>

<file path=customXml/itemProps4.xml><?xml version="1.0" encoding="utf-8"?>
<ds:datastoreItem xmlns:ds="http://schemas.openxmlformats.org/officeDocument/2006/customXml" ds:itemID="{B6A21A92-F8D8-431F-AE20-967E15915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KJB-15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ramido</cp:lastModifiedBy>
  <cp:lastPrinted>2013-05-07T20:30:56Z</cp:lastPrinted>
  <dcterms:created xsi:type="dcterms:W3CDTF">2013-05-06T19:42:49Z</dcterms:created>
  <dcterms:modified xsi:type="dcterms:W3CDTF">2013-05-07T20:37:15Z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