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30" yWindow="10" windowWidth="14940" windowHeight="7870"/>
  </bookViews>
  <sheets>
    <sheet name="Report Qtr 3-31-14" sheetId="1" r:id="rId1"/>
    <sheet name="Qtr 3-31-14 backup dont file" sheetId="2" state="hidden" r:id="rId2"/>
  </sheets>
  <definedNames>
    <definedName name="_xlnm.Print_Area" localSheetId="1">'Qtr 3-31-14 backup dont file'!$A$1:$BE$71</definedName>
  </definedNames>
  <calcPr calcId="152511"/>
</workbook>
</file>

<file path=xl/calcChain.xml><?xml version="1.0" encoding="utf-8"?>
<calcChain xmlns="http://schemas.openxmlformats.org/spreadsheetml/2006/main">
  <c r="BE53" i="2" l="1"/>
  <c r="BE71" i="2"/>
  <c r="C23" i="1" l="1"/>
  <c r="BB71" i="2"/>
  <c r="BB42" i="2"/>
  <c r="BE42" i="2" s="1"/>
  <c r="BB52" i="2"/>
  <c r="BB17" i="2"/>
  <c r="BE17" i="2" s="1"/>
  <c r="BB18" i="2"/>
  <c r="BE18" i="2" s="1"/>
  <c r="BB19" i="2"/>
  <c r="BE19" i="2" s="1"/>
  <c r="BB20" i="2"/>
  <c r="BE20" i="2" s="1"/>
  <c r="BB21" i="2"/>
  <c r="BE21" i="2" s="1"/>
  <c r="BE52" i="2" l="1"/>
  <c r="AY71" i="2"/>
  <c r="AY51" i="2"/>
  <c r="BB51" i="2" s="1"/>
  <c r="BE51" i="2" s="1"/>
  <c r="AY27" i="2"/>
  <c r="BB27" i="2" s="1"/>
  <c r="BE27" i="2" s="1"/>
  <c r="AV71" i="2" l="1"/>
  <c r="AV50" i="2"/>
  <c r="AY50" i="2" s="1"/>
  <c r="BB50" i="2" s="1"/>
  <c r="BE50" i="2" s="1"/>
  <c r="AV26" i="2"/>
  <c r="AY26" i="2" s="1"/>
  <c r="BB26" i="2" s="1"/>
  <c r="BE26" i="2" s="1"/>
  <c r="AV46" i="2"/>
  <c r="AY46" i="2" s="1"/>
  <c r="BB46" i="2" s="1"/>
  <c r="BE46" i="2" s="1"/>
  <c r="AS71" i="2"/>
  <c r="AR55" i="2"/>
  <c r="AS49" i="2"/>
  <c r="AV49" i="2" s="1"/>
  <c r="AY49" i="2" s="1"/>
  <c r="BB49" i="2" s="1"/>
  <c r="BE49" i="2" s="1"/>
  <c r="AR30" i="2"/>
  <c r="AS25" i="2"/>
  <c r="AV25" i="2" s="1"/>
  <c r="AY25" i="2" s="1"/>
  <c r="BB25" i="2" s="1"/>
  <c r="BE25" i="2" s="1"/>
  <c r="AP71" i="2"/>
  <c r="AO55" i="2"/>
  <c r="AO30" i="2"/>
  <c r="AP48" i="2"/>
  <c r="AS48" i="2" s="1"/>
  <c r="AV48" i="2" s="1"/>
  <c r="AY48" i="2" s="1"/>
  <c r="BB48" i="2" s="1"/>
  <c r="BE48" i="2" s="1"/>
  <c r="AP24" i="2"/>
  <c r="AS24" i="2" s="1"/>
  <c r="AV24" i="2" s="1"/>
  <c r="AY24" i="2" s="1"/>
  <c r="BB24" i="2" s="1"/>
  <c r="BE24" i="2" s="1"/>
  <c r="AM71" i="2"/>
  <c r="AL55" i="2"/>
  <c r="AM47" i="2"/>
  <c r="AP47" i="2" s="1"/>
  <c r="AS47" i="2" s="1"/>
  <c r="AV47" i="2" s="1"/>
  <c r="AY47" i="2" s="1"/>
  <c r="BB47" i="2" s="1"/>
  <c r="BE47" i="2" s="1"/>
  <c r="AL30" i="2"/>
  <c r="AM23" i="2"/>
  <c r="AP23" i="2" s="1"/>
  <c r="AS23" i="2" s="1"/>
  <c r="AV23" i="2" s="1"/>
  <c r="AY23" i="2" s="1"/>
  <c r="BB23" i="2" s="1"/>
  <c r="BE23" i="2" s="1"/>
  <c r="AJ71" i="2"/>
  <c r="AJ22" i="2"/>
  <c r="AM22" i="2" s="1"/>
  <c r="AP22" i="2" s="1"/>
  <c r="AS22" i="2" s="1"/>
  <c r="AV22" i="2" s="1"/>
  <c r="AY22" i="2" s="1"/>
  <c r="BB22" i="2" s="1"/>
  <c r="BE22" i="2" s="1"/>
  <c r="AJ46" i="2"/>
  <c r="AM46" i="2" s="1"/>
  <c r="AP46" i="2" s="1"/>
  <c r="AS46" i="2" s="1"/>
  <c r="AI55" i="2"/>
  <c r="AI30" i="2"/>
  <c r="C32" i="1"/>
  <c r="C16" i="1"/>
  <c r="C25" i="1" s="1"/>
  <c r="C10" i="1"/>
  <c r="C24" i="1" s="1"/>
  <c r="AG71" i="2"/>
  <c r="AF55" i="2"/>
  <c r="AG45" i="2"/>
  <c r="AJ45" i="2" s="1"/>
  <c r="AM45" i="2" s="1"/>
  <c r="AP45" i="2" s="1"/>
  <c r="AS45" i="2" s="1"/>
  <c r="AV45" i="2" s="1"/>
  <c r="AY45" i="2" s="1"/>
  <c r="BB45" i="2" s="1"/>
  <c r="BE45" i="2" s="1"/>
  <c r="AD71" i="2"/>
  <c r="AC55" i="2"/>
  <c r="AD44" i="2"/>
  <c r="AG44" i="2" s="1"/>
  <c r="AJ44" i="2" s="1"/>
  <c r="AM44" i="2" s="1"/>
  <c r="AP44" i="2" s="1"/>
  <c r="AS44" i="2" s="1"/>
  <c r="AV44" i="2" s="1"/>
  <c r="AY44" i="2" s="1"/>
  <c r="BB44" i="2" s="1"/>
  <c r="BE44" i="2" s="1"/>
  <c r="AC30" i="2"/>
  <c r="AA71" i="2"/>
  <c r="Z55" i="2"/>
  <c r="AA43" i="2"/>
  <c r="AD43" i="2" s="1"/>
  <c r="AG43" i="2" s="1"/>
  <c r="AJ43" i="2" s="1"/>
  <c r="AM43" i="2" s="1"/>
  <c r="AP43" i="2" s="1"/>
  <c r="AS43" i="2" s="1"/>
  <c r="AV43" i="2" s="1"/>
  <c r="AY43" i="2" s="1"/>
  <c r="BB43" i="2" s="1"/>
  <c r="BE43" i="2" s="1"/>
  <c r="F10" i="2"/>
  <c r="I10" i="2" s="1"/>
  <c r="F11" i="2"/>
  <c r="I11" i="2" s="1"/>
  <c r="L11" i="2" s="1"/>
  <c r="O11" i="2" s="1"/>
  <c r="R11" i="2" s="1"/>
  <c r="U11" i="2" s="1"/>
  <c r="X11" i="2" s="1"/>
  <c r="AA11" i="2" s="1"/>
  <c r="AD11" i="2" s="1"/>
  <c r="AG11" i="2" s="1"/>
  <c r="AJ11" i="2" s="1"/>
  <c r="AM11" i="2" s="1"/>
  <c r="AP11" i="2" s="1"/>
  <c r="AS11" i="2" s="1"/>
  <c r="AV11" i="2" s="1"/>
  <c r="AY11" i="2" s="1"/>
  <c r="BB11" i="2" s="1"/>
  <c r="BE11" i="2" s="1"/>
  <c r="F12" i="2"/>
  <c r="I12" i="2" s="1"/>
  <c r="L12" i="2" s="1"/>
  <c r="O12" i="2" s="1"/>
  <c r="R12" i="2" s="1"/>
  <c r="U12" i="2" s="1"/>
  <c r="X12" i="2" s="1"/>
  <c r="AA12" i="2" s="1"/>
  <c r="AD12" i="2" s="1"/>
  <c r="AG12" i="2" s="1"/>
  <c r="AJ12" i="2" s="1"/>
  <c r="AM12" i="2" s="1"/>
  <c r="AP12" i="2" s="1"/>
  <c r="AS12" i="2" s="1"/>
  <c r="AV12" i="2" s="1"/>
  <c r="AY12" i="2" s="1"/>
  <c r="BB12" i="2" s="1"/>
  <c r="BE12" i="2" s="1"/>
  <c r="I13" i="2"/>
  <c r="L13" i="2" s="1"/>
  <c r="O13" i="2" s="1"/>
  <c r="R13" i="2" s="1"/>
  <c r="U13" i="2" s="1"/>
  <c r="X13" i="2" s="1"/>
  <c r="AA13" i="2" s="1"/>
  <c r="AD13" i="2" s="1"/>
  <c r="AG13" i="2" s="1"/>
  <c r="AJ13" i="2" s="1"/>
  <c r="AM13" i="2" s="1"/>
  <c r="AP13" i="2" s="1"/>
  <c r="AS13" i="2" s="1"/>
  <c r="AV13" i="2" s="1"/>
  <c r="AY13" i="2" s="1"/>
  <c r="BB13" i="2" s="1"/>
  <c r="BE13" i="2" s="1"/>
  <c r="L14" i="2"/>
  <c r="O14" i="2"/>
  <c r="R14" i="2" s="1"/>
  <c r="U14" i="2" s="1"/>
  <c r="X14" i="2" s="1"/>
  <c r="AA14" i="2" s="1"/>
  <c r="AD14" i="2" s="1"/>
  <c r="AG14" i="2" s="1"/>
  <c r="AJ14" i="2" s="1"/>
  <c r="AM14" i="2" s="1"/>
  <c r="AP14" i="2" s="1"/>
  <c r="AS14" i="2" s="1"/>
  <c r="AV14" i="2" s="1"/>
  <c r="AY14" i="2" s="1"/>
  <c r="BB14" i="2" s="1"/>
  <c r="BE14" i="2" s="1"/>
  <c r="O15" i="2"/>
  <c r="R15" i="2"/>
  <c r="U15" i="2" s="1"/>
  <c r="X15" i="2" s="1"/>
  <c r="AA15" i="2" s="1"/>
  <c r="AD15" i="2" s="1"/>
  <c r="AG15" i="2" s="1"/>
  <c r="AJ15" i="2" s="1"/>
  <c r="AM15" i="2" s="1"/>
  <c r="AP15" i="2" s="1"/>
  <c r="AS15" i="2" s="1"/>
  <c r="AV15" i="2" s="1"/>
  <c r="AY15" i="2" s="1"/>
  <c r="BB15" i="2" s="1"/>
  <c r="BE15" i="2" s="1"/>
  <c r="R16" i="2"/>
  <c r="U16" i="2" s="1"/>
  <c r="X16" i="2" s="1"/>
  <c r="AA16" i="2" s="1"/>
  <c r="AD16" i="2" s="1"/>
  <c r="AG16" i="2" s="1"/>
  <c r="AJ16" i="2" s="1"/>
  <c r="AM16" i="2" s="1"/>
  <c r="AP16" i="2" s="1"/>
  <c r="AS16" i="2" s="1"/>
  <c r="AV16" i="2" s="1"/>
  <c r="AY16" i="2" s="1"/>
  <c r="BB16" i="2" s="1"/>
  <c r="BE16" i="2" s="1"/>
  <c r="Z30" i="2"/>
  <c r="X71" i="2"/>
  <c r="F35" i="2"/>
  <c r="I35" i="2" s="1"/>
  <c r="F36" i="2"/>
  <c r="I36" i="2" s="1"/>
  <c r="L36" i="2" s="1"/>
  <c r="O36" i="2" s="1"/>
  <c r="R36" i="2" s="1"/>
  <c r="U36" i="2" s="1"/>
  <c r="X36" i="2" s="1"/>
  <c r="AA36" i="2" s="1"/>
  <c r="AD36" i="2" s="1"/>
  <c r="AG36" i="2" s="1"/>
  <c r="AJ36" i="2" s="1"/>
  <c r="AM36" i="2" s="1"/>
  <c r="AP36" i="2" s="1"/>
  <c r="AS36" i="2" s="1"/>
  <c r="AV36" i="2" s="1"/>
  <c r="AY36" i="2" s="1"/>
  <c r="BB36" i="2" s="1"/>
  <c r="BE36" i="2" s="1"/>
  <c r="I37" i="2"/>
  <c r="L37" i="2" s="1"/>
  <c r="O37" i="2" s="1"/>
  <c r="R37" i="2" s="1"/>
  <c r="U37" i="2" s="1"/>
  <c r="X37" i="2" s="1"/>
  <c r="AA37" i="2" s="1"/>
  <c r="AD37" i="2" s="1"/>
  <c r="AG37" i="2" s="1"/>
  <c r="AJ37" i="2" s="1"/>
  <c r="AM37" i="2" s="1"/>
  <c r="AP37" i="2" s="1"/>
  <c r="AS37" i="2" s="1"/>
  <c r="AV37" i="2" s="1"/>
  <c r="AY37" i="2" s="1"/>
  <c r="BB37" i="2" s="1"/>
  <c r="BE37" i="2" s="1"/>
  <c r="L38" i="2"/>
  <c r="O38" i="2"/>
  <c r="R38" i="2" s="1"/>
  <c r="U38" i="2" s="1"/>
  <c r="X38" i="2" s="1"/>
  <c r="AA38" i="2" s="1"/>
  <c r="AD38" i="2" s="1"/>
  <c r="AG38" i="2" s="1"/>
  <c r="AJ38" i="2" s="1"/>
  <c r="AM38" i="2" s="1"/>
  <c r="AP38" i="2" s="1"/>
  <c r="AS38" i="2" s="1"/>
  <c r="AV38" i="2" s="1"/>
  <c r="AY38" i="2" s="1"/>
  <c r="BB38" i="2" s="1"/>
  <c r="BE38" i="2" s="1"/>
  <c r="O39" i="2"/>
  <c r="R39" i="2"/>
  <c r="U39" i="2" s="1"/>
  <c r="X39" i="2" s="1"/>
  <c r="AA39" i="2" s="1"/>
  <c r="AD39" i="2" s="1"/>
  <c r="AG39" i="2" s="1"/>
  <c r="AJ39" i="2" s="1"/>
  <c r="AM39" i="2" s="1"/>
  <c r="AP39" i="2" s="1"/>
  <c r="AS39" i="2" s="1"/>
  <c r="AV39" i="2" s="1"/>
  <c r="AY39" i="2" s="1"/>
  <c r="BB39" i="2" s="1"/>
  <c r="BE39" i="2" s="1"/>
  <c r="R40" i="2"/>
  <c r="U40" i="2" s="1"/>
  <c r="X40" i="2" s="1"/>
  <c r="AA40" i="2" s="1"/>
  <c r="AD40" i="2" s="1"/>
  <c r="AG40" i="2" s="1"/>
  <c r="AJ40" i="2" s="1"/>
  <c r="AM40" i="2" s="1"/>
  <c r="AP40" i="2" s="1"/>
  <c r="AS40" i="2" s="1"/>
  <c r="AV40" i="2" s="1"/>
  <c r="AY40" i="2" s="1"/>
  <c r="BB40" i="2" s="1"/>
  <c r="BE40" i="2" s="1"/>
  <c r="U41" i="2"/>
  <c r="X41" i="2" s="1"/>
  <c r="AA41" i="2" s="1"/>
  <c r="AD41" i="2" s="1"/>
  <c r="AG41" i="2" s="1"/>
  <c r="AJ41" i="2" s="1"/>
  <c r="AM41" i="2" s="1"/>
  <c r="AP41" i="2" s="1"/>
  <c r="AS41" i="2" s="1"/>
  <c r="AV41" i="2" s="1"/>
  <c r="AY41" i="2" s="1"/>
  <c r="BB41" i="2" s="1"/>
  <c r="BE41" i="2" s="1"/>
  <c r="X42" i="2"/>
  <c r="W55" i="2"/>
  <c r="W30" i="2"/>
  <c r="U71" i="2"/>
  <c r="T55" i="2"/>
  <c r="T30" i="2"/>
  <c r="R71" i="2"/>
  <c r="Q55" i="2"/>
  <c r="F7" i="2"/>
  <c r="C30" i="2"/>
  <c r="F30" i="2" s="1"/>
  <c r="F58" i="2" s="1"/>
  <c r="E30" i="2"/>
  <c r="C55" i="2"/>
  <c r="E55" i="2"/>
  <c r="F55" i="2"/>
  <c r="K55" i="2"/>
  <c r="N55" i="2"/>
  <c r="I71" i="2"/>
  <c r="L71" i="2"/>
  <c r="O71" i="2"/>
  <c r="C26" i="1" l="1"/>
  <c r="I55" i="2"/>
  <c r="L35" i="2"/>
  <c r="I30" i="2"/>
  <c r="L10" i="2"/>
  <c r="I58" i="2" l="1"/>
  <c r="O10" i="2"/>
  <c r="L30" i="2"/>
  <c r="O35" i="2"/>
  <c r="L55" i="2"/>
  <c r="R35" i="2" l="1"/>
  <c r="O55" i="2"/>
  <c r="R10" i="2"/>
  <c r="O30" i="2"/>
  <c r="L58" i="2"/>
  <c r="U10" i="2" l="1"/>
  <c r="R30" i="2"/>
  <c r="U35" i="2"/>
  <c r="R55" i="2"/>
  <c r="O58" i="2"/>
  <c r="R58" i="2" l="1"/>
  <c r="U55" i="2"/>
  <c r="X35" i="2"/>
  <c r="X10" i="2"/>
  <c r="U30" i="2"/>
  <c r="U58" i="2" s="1"/>
  <c r="AA35" i="2" l="1"/>
  <c r="X55" i="2"/>
  <c r="AA10" i="2"/>
  <c r="X30" i="2"/>
  <c r="X58" i="2" s="1"/>
  <c r="AD10" i="2" l="1"/>
  <c r="AA30" i="2"/>
  <c r="AD35" i="2"/>
  <c r="AA55" i="2"/>
  <c r="AG35" i="2" l="1"/>
  <c r="AD55" i="2"/>
  <c r="AD30" i="2"/>
  <c r="AG10" i="2"/>
  <c r="AA58" i="2"/>
  <c r="AG30" i="2" l="1"/>
  <c r="AJ10" i="2"/>
  <c r="AJ35" i="2"/>
  <c r="AG55" i="2"/>
  <c r="AD58" i="2"/>
  <c r="AM35" i="2" l="1"/>
  <c r="AJ55" i="2"/>
  <c r="AG58" i="2"/>
  <c r="AM10" i="2"/>
  <c r="AJ30" i="2"/>
  <c r="AP10" i="2" l="1"/>
  <c r="AM30" i="2"/>
  <c r="AP35" i="2"/>
  <c r="AM55" i="2"/>
  <c r="AJ58" i="2"/>
  <c r="AP55" i="2" l="1"/>
  <c r="AS35" i="2"/>
  <c r="AP30" i="2"/>
  <c r="AS10" i="2"/>
  <c r="AM58" i="2"/>
  <c r="AP58" i="2" l="1"/>
  <c r="AS55" i="2"/>
  <c r="AV35" i="2"/>
  <c r="AS30" i="2"/>
  <c r="AV10" i="2"/>
  <c r="AV55" i="2" l="1"/>
  <c r="AY35" i="2"/>
  <c r="AV30" i="2"/>
  <c r="AV58" i="2" s="1"/>
  <c r="AY10" i="2"/>
  <c r="AS58" i="2"/>
  <c r="BB35" i="2" l="1"/>
  <c r="AY55" i="2"/>
  <c r="BB10" i="2"/>
  <c r="AY30" i="2"/>
  <c r="AY58" i="2" s="1"/>
  <c r="BE10" i="2" l="1"/>
  <c r="BE30" i="2" s="1"/>
  <c r="BB30" i="2"/>
  <c r="BE35" i="2"/>
  <c r="BE55" i="2" s="1"/>
  <c r="BB55" i="2"/>
  <c r="BB58" i="2" s="1"/>
  <c r="BE58" i="2" l="1"/>
</calcChain>
</file>

<file path=xl/sharedStrings.xml><?xml version="1.0" encoding="utf-8"?>
<sst xmlns="http://schemas.openxmlformats.org/spreadsheetml/2006/main" count="164" uniqueCount="96">
  <si>
    <t>ENVIRONMENTAL REMEDIATION COSTS</t>
  </si>
  <si>
    <t xml:space="preserve">STATE OF WASHINGTON </t>
  </si>
  <si>
    <t>Washington Non-Deferred included in Beg Bal</t>
  </si>
  <si>
    <t>Washington Non-Deferred Amort included in Beg Bal</t>
  </si>
  <si>
    <t>Proof</t>
  </si>
  <si>
    <t>ENVIRONMENTAL REMEDIATION REPORT</t>
  </si>
  <si>
    <t xml:space="preserve">10/13/2003 - </t>
  </si>
  <si>
    <t>1st &amp; 2nd</t>
  </si>
  <si>
    <t>End Bal</t>
  </si>
  <si>
    <t>3rd &amp; 4th</t>
  </si>
  <si>
    <t xml:space="preserve">1st &amp; 2nd </t>
  </si>
  <si>
    <t>Quarters</t>
  </si>
  <si>
    <t>Beginning Balance at October 13, 2003</t>
  </si>
  <si>
    <t>Third West Substation Cleanup</t>
  </si>
  <si>
    <t>FYE 3/31/2005 Activity</t>
  </si>
  <si>
    <t>FYE 3/31/2006 Activity</t>
  </si>
  <si>
    <t>FYE 3/31/2006 Transfers (Note)</t>
  </si>
  <si>
    <t>FYE 3/31/2006 Activity (2nd Half reporting)</t>
  </si>
  <si>
    <t>QTR 9/30/2006 Activity</t>
  </si>
  <si>
    <t>QTR 3/31/2007 Activity</t>
  </si>
  <si>
    <t xml:space="preserve">Total Activity </t>
  </si>
  <si>
    <t>FYE 3/31/2005 Amortization</t>
  </si>
  <si>
    <t>FYE 3/31/2006 Amortization (1st half reporting)</t>
  </si>
  <si>
    <t>FYE 3/31/2006 Amortization (2nd Half reporting)</t>
  </si>
  <si>
    <t>QTR 9/30/2006 Amortization</t>
  </si>
  <si>
    <t>QTR 3/31/2007 Amortization</t>
  </si>
  <si>
    <t>Total Amortization</t>
  </si>
  <si>
    <t>Activity</t>
  </si>
  <si>
    <t>Minor Environmental Cleanup Sites</t>
  </si>
  <si>
    <t>FYE 3/31/06</t>
  </si>
  <si>
    <t>FYE 9/30/06</t>
  </si>
  <si>
    <t>QTR 3/31/07</t>
  </si>
  <si>
    <t>The total Minor Cleanup site dollars spent</t>
  </si>
  <si>
    <t>Amortization less major cleanup site above</t>
  </si>
  <si>
    <t>Net  Activity of Minor Sites</t>
  </si>
  <si>
    <t>QTR 9/30/2007 Activity</t>
  </si>
  <si>
    <t>QTR 9/30/2007 Amortization</t>
  </si>
  <si>
    <t>QTR 9/30/07</t>
  </si>
  <si>
    <t>QTR 3/31/2008 Activity</t>
  </si>
  <si>
    <t>QTR 3/31/2008 Amortization</t>
  </si>
  <si>
    <t>QTR 3/31/08</t>
  </si>
  <si>
    <t>QTR 9/30/2008 Activity</t>
  </si>
  <si>
    <t>QTR 9/30/2008 Amortization</t>
  </si>
  <si>
    <t>QTR 9/30/08</t>
  </si>
  <si>
    <t>QTR 3/31/2009 Activity</t>
  </si>
  <si>
    <t>QTR 3/31/2009 Amortization</t>
  </si>
  <si>
    <t>QTR 3/31/09</t>
  </si>
  <si>
    <t>QTR 9/30/2009 Activity</t>
  </si>
  <si>
    <t>QTR 9/30/2009 Amortization</t>
  </si>
  <si>
    <t>QTR 9/30/09</t>
  </si>
  <si>
    <t>6 month</t>
  </si>
  <si>
    <t>activity</t>
  </si>
  <si>
    <t>QTR 3/31/2010 Activity</t>
  </si>
  <si>
    <t>QTR 3/31/2010 Amortization</t>
  </si>
  <si>
    <t>QTR 3/31/10</t>
  </si>
  <si>
    <t>.</t>
  </si>
  <si>
    <t>QTR 9/30/2010 Activity</t>
  </si>
  <si>
    <t>QTR 9/30/2010 Amortization</t>
  </si>
  <si>
    <t>QTR 9/30/10</t>
  </si>
  <si>
    <t>QTR 3/31/2011 Activity</t>
  </si>
  <si>
    <t>QTR 3/31/2011 Amortization</t>
  </si>
  <si>
    <t>QTR 3/31/11</t>
  </si>
  <si>
    <t>QTR 9/30/2011 Activity</t>
  </si>
  <si>
    <t>QTR 9/30/2011 Amortization</t>
  </si>
  <si>
    <t>QTR 9/30/11</t>
  </si>
  <si>
    <t>QTR 3/31/2012 Activity</t>
  </si>
  <si>
    <t>QTR 3/31/2012 Amortization</t>
  </si>
  <si>
    <t>QTR 3/31/2012</t>
  </si>
  <si>
    <t>QTR 9/30/2012 Amortization</t>
  </si>
  <si>
    <t>QTR 9/30/2012 Activity</t>
  </si>
  <si>
    <t>QTR 9/30/12</t>
  </si>
  <si>
    <t>QTR 3/31/2013 Activity</t>
  </si>
  <si>
    <t>QTR 3/31/2013 Amortization</t>
  </si>
  <si>
    <t>QTR 3/31/2013</t>
  </si>
  <si>
    <t>QTR 9/30/2013 Activity</t>
  </si>
  <si>
    <t>QTR 9/30/2013 Amortization</t>
  </si>
  <si>
    <t>QTR 9/30/13</t>
  </si>
  <si>
    <t>Six Months, Ending 3/31/2014</t>
  </si>
  <si>
    <t>Additions per 6 mo ending 3/31/2014 reconciliation</t>
  </si>
  <si>
    <t>Less Third West Substation 6 mo ending 3/31/2014 Activity</t>
  </si>
  <si>
    <t>6 mo ending 3/31/2014 Minor Envirnonmental Cleanup Activity</t>
  </si>
  <si>
    <t>6 mo ending 3/31/2014 Amortization per reconciliation</t>
  </si>
  <si>
    <t>6 mo ending 3/31/2014 Amortization (Third West)</t>
  </si>
  <si>
    <t>6 mo ending 3/31/2014 Minor Environmental Cleanup Amortization</t>
  </si>
  <si>
    <t>Third West 6 mo ending 3/31/2014 Activity</t>
  </si>
  <si>
    <t>Third West 6 mo ending 3/31/2014 Amortization</t>
  </si>
  <si>
    <t>6 mo ending 3/31/2014 Minor Environmental Cleanup Activity</t>
  </si>
  <si>
    <t>Environmental Cleanup Activity - 6 mo ending 3/31/2014</t>
  </si>
  <si>
    <t>Ending Environmental Cleanup Balance 3/31/2014</t>
  </si>
  <si>
    <t>Beginning Environmental Cleanup Balance 9/30/2013</t>
  </si>
  <si>
    <t>Period Ending 3/31/2014</t>
  </si>
  <si>
    <t>QTR 3/31/2014 Amortization</t>
  </si>
  <si>
    <t>Ending Balance at (March 31, 2014)</t>
  </si>
  <si>
    <t>4/31/2014</t>
  </si>
  <si>
    <t>QTR 3/31/2014</t>
  </si>
  <si>
    <t>Beginning Balance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</si>
</sst>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000%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39" fontId="0" fillId="0" borderId="0" xfId="0" applyNumberFormat="1"/>
    <xf numFmtId="0" fontId="2" fillId="0" borderId="0" xfId="0" applyFont="1" applyAlignment="1">
      <alignment horizontal="center"/>
    </xf>
    <xf numFmtId="44" fontId="2" fillId="0" borderId="0" xfId="0" applyNumberFormat="1" applyFont="1"/>
    <xf numFmtId="44" fontId="0" fillId="0" borderId="0" xfId="0" applyNumberFormat="1"/>
    <xf numFmtId="44" fontId="2" fillId="0" borderId="0" xfId="0" quotePrefix="1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7" fontId="0" fillId="0" borderId="0" xfId="0" applyNumberFormat="1"/>
    <xf numFmtId="44" fontId="0" fillId="0" borderId="0" xfId="0" applyNumberFormat="1" applyBorder="1"/>
    <xf numFmtId="0" fontId="3" fillId="0" borderId="0" xfId="0" applyFont="1"/>
    <xf numFmtId="164" fontId="0" fillId="0" borderId="3" xfId="0" applyNumberFormat="1" applyBorder="1"/>
    <xf numFmtId="44" fontId="0" fillId="0" borderId="3" xfId="0" applyNumberFormat="1" applyBorder="1"/>
    <xf numFmtId="0" fontId="0" fillId="0" borderId="3" xfId="0" applyBorder="1"/>
    <xf numFmtId="7" fontId="0" fillId="0" borderId="3" xfId="0" applyNumberFormat="1" applyBorder="1"/>
    <xf numFmtId="44" fontId="3" fillId="0" borderId="0" xfId="0" applyNumberFormat="1" applyFont="1"/>
    <xf numFmtId="44" fontId="3" fillId="0" borderId="3" xfId="0" applyNumberFormat="1" applyFont="1" applyBorder="1"/>
    <xf numFmtId="7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39" fontId="0" fillId="0" borderId="1" xfId="0" applyNumberFormat="1" applyBorder="1"/>
    <xf numFmtId="39" fontId="2" fillId="0" borderId="0" xfId="0" applyNumberFormat="1" applyFont="1"/>
    <xf numFmtId="39" fontId="2" fillId="0" borderId="2" xfId="0" applyNumberFormat="1" applyFont="1" applyBorder="1"/>
    <xf numFmtId="14" fontId="2" fillId="0" borderId="0" xfId="0" applyNumberFormat="1" applyFont="1" applyBorder="1" applyAlignment="1">
      <alignment horizontal="center"/>
    </xf>
    <xf numFmtId="0" fontId="0" fillId="0" borderId="0" xfId="0" applyBorder="1"/>
    <xf numFmtId="39" fontId="0" fillId="0" borderId="0" xfId="0" applyNumberFormat="1" applyBorder="1"/>
    <xf numFmtId="4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4"/>
  <sheetViews>
    <sheetView tabSelected="1" workbookViewId="0">
      <selection activeCell="G21" sqref="G21"/>
    </sheetView>
  </sheetViews>
  <sheetFormatPr defaultRowHeight="12.5" x14ac:dyDescent="0.25"/>
  <cols>
    <col min="1" max="1" width="56.6328125" customWidth="1"/>
    <col min="3" max="3" width="14" bestFit="1" customWidth="1"/>
    <col min="4" max="5" width="9.08984375" customWidth="1"/>
  </cols>
  <sheetData>
    <row r="1" spans="1:5" ht="13" x14ac:dyDescent="0.3">
      <c r="A1" s="1" t="s">
        <v>0</v>
      </c>
    </row>
    <row r="2" spans="1:5" ht="13" x14ac:dyDescent="0.3">
      <c r="A2" s="1" t="s">
        <v>1</v>
      </c>
    </row>
    <row r="3" spans="1:5" ht="13" x14ac:dyDescent="0.3">
      <c r="A3" s="1" t="s">
        <v>77</v>
      </c>
    </row>
    <row r="6" spans="1:5" x14ac:dyDescent="0.25">
      <c r="C6" s="24">
        <v>41729</v>
      </c>
    </row>
    <row r="7" spans="1:5" x14ac:dyDescent="0.25">
      <c r="A7" t="s">
        <v>78</v>
      </c>
      <c r="B7" s="2"/>
      <c r="C7" s="2">
        <v>2291026.85</v>
      </c>
      <c r="D7" s="2"/>
      <c r="E7" s="2"/>
    </row>
    <row r="8" spans="1:5" x14ac:dyDescent="0.25">
      <c r="A8" t="s">
        <v>2</v>
      </c>
      <c r="B8" s="2"/>
      <c r="C8" s="2">
        <v>0</v>
      </c>
      <c r="D8" s="2"/>
      <c r="E8" s="2"/>
    </row>
    <row r="9" spans="1:5" x14ac:dyDescent="0.25">
      <c r="A9" t="s">
        <v>79</v>
      </c>
      <c r="B9" s="2"/>
      <c r="C9" s="25">
        <v>0</v>
      </c>
      <c r="D9" s="2"/>
      <c r="E9" s="2"/>
    </row>
    <row r="10" spans="1:5" ht="13" x14ac:dyDescent="0.3">
      <c r="A10" s="1" t="s">
        <v>80</v>
      </c>
      <c r="B10" s="2"/>
      <c r="C10" s="26">
        <f>SUM(C7:C9)</f>
        <v>2291026.85</v>
      </c>
      <c r="D10" s="2"/>
      <c r="E10" s="2"/>
    </row>
    <row r="11" spans="1:5" x14ac:dyDescent="0.25">
      <c r="B11" s="2"/>
      <c r="C11" s="2"/>
      <c r="D11" s="2"/>
      <c r="E11" s="2"/>
    </row>
    <row r="12" spans="1:5" x14ac:dyDescent="0.25">
      <c r="B12" s="2"/>
      <c r="C12" s="2"/>
      <c r="D12" s="2"/>
      <c r="E12" s="2"/>
    </row>
    <row r="13" spans="1:5" x14ac:dyDescent="0.25">
      <c r="A13" t="s">
        <v>81</v>
      </c>
      <c r="B13" s="2"/>
      <c r="C13" s="2">
        <v>-1275250.6499999999</v>
      </c>
      <c r="D13" s="2"/>
      <c r="E13" s="2"/>
    </row>
    <row r="14" spans="1:5" x14ac:dyDescent="0.25">
      <c r="A14" t="s">
        <v>3</v>
      </c>
      <c r="B14" s="2"/>
      <c r="C14" s="2">
        <v>5772.12</v>
      </c>
      <c r="D14" s="2"/>
      <c r="E14" s="2"/>
    </row>
    <row r="15" spans="1:5" x14ac:dyDescent="0.25">
      <c r="A15" t="s">
        <v>82</v>
      </c>
      <c r="B15" s="2"/>
      <c r="C15" s="25">
        <v>182586.56</v>
      </c>
      <c r="D15" s="2"/>
      <c r="E15" s="2"/>
    </row>
    <row r="16" spans="1:5" ht="13" x14ac:dyDescent="0.3">
      <c r="A16" s="1" t="s">
        <v>83</v>
      </c>
      <c r="B16" s="2"/>
      <c r="C16" s="26">
        <f>SUM(C13:C15)</f>
        <v>-1086891.9699999997</v>
      </c>
      <c r="D16" s="2"/>
      <c r="E16" s="2"/>
    </row>
    <row r="17" spans="1:5" x14ac:dyDescent="0.25">
      <c r="B17" s="2"/>
      <c r="C17" s="2"/>
      <c r="D17" s="2"/>
      <c r="E17" s="2"/>
    </row>
    <row r="18" spans="1:5" x14ac:dyDescent="0.25">
      <c r="B18" s="2"/>
      <c r="C18" s="2"/>
      <c r="D18" s="2"/>
      <c r="E18" s="2"/>
    </row>
    <row r="19" spans="1:5" x14ac:dyDescent="0.25">
      <c r="B19" s="2"/>
      <c r="C19" s="2"/>
      <c r="D19" s="2"/>
      <c r="E19" s="2"/>
    </row>
    <row r="20" spans="1:5" ht="13" x14ac:dyDescent="0.3">
      <c r="A20" s="3" t="s">
        <v>4</v>
      </c>
      <c r="B20" s="2"/>
      <c r="C20" s="2"/>
      <c r="D20" s="2"/>
      <c r="E20" s="2"/>
    </row>
    <row r="21" spans="1:5" x14ac:dyDescent="0.25">
      <c r="B21" s="2"/>
      <c r="C21" s="2"/>
      <c r="D21" s="2"/>
      <c r="E21" s="2"/>
    </row>
    <row r="22" spans="1:5" x14ac:dyDescent="0.25">
      <c r="A22" t="s">
        <v>84</v>
      </c>
      <c r="B22" s="2"/>
      <c r="C22" s="2">
        <v>0</v>
      </c>
      <c r="D22" s="2"/>
      <c r="E22" s="2"/>
    </row>
    <row r="23" spans="1:5" x14ac:dyDescent="0.25">
      <c r="A23" t="s">
        <v>85</v>
      </c>
      <c r="B23" s="2"/>
      <c r="C23" s="2">
        <f>-C15</f>
        <v>-182586.56</v>
      </c>
      <c r="D23" s="2"/>
      <c r="E23" s="2"/>
    </row>
    <row r="24" spans="1:5" x14ac:dyDescent="0.25">
      <c r="A24" t="s">
        <v>86</v>
      </c>
      <c r="B24" s="2"/>
      <c r="C24" s="2">
        <f>C10</f>
        <v>2291026.85</v>
      </c>
      <c r="D24" s="2"/>
      <c r="E24" s="2"/>
    </row>
    <row r="25" spans="1:5" x14ac:dyDescent="0.25">
      <c r="A25" t="s">
        <v>83</v>
      </c>
      <c r="B25" s="2"/>
      <c r="C25" s="2">
        <f>C16</f>
        <v>-1086891.9699999997</v>
      </c>
      <c r="D25" s="2"/>
      <c r="E25" s="2"/>
    </row>
    <row r="26" spans="1:5" ht="13.5" thickBot="1" x14ac:dyDescent="0.35">
      <c r="A26" s="1" t="s">
        <v>87</v>
      </c>
      <c r="B26" s="2"/>
      <c r="C26" s="27">
        <f>SUM(C22:C25)</f>
        <v>1021548.3200000003</v>
      </c>
      <c r="D26" s="2"/>
      <c r="E26" s="2"/>
    </row>
    <row r="27" spans="1:5" ht="13" thickTop="1" x14ac:dyDescent="0.25">
      <c r="B27" s="2"/>
      <c r="C27" s="2"/>
      <c r="D27" s="2"/>
      <c r="E27" s="2"/>
    </row>
    <row r="28" spans="1:5" x14ac:dyDescent="0.25">
      <c r="B28" s="2"/>
      <c r="C28" s="2"/>
      <c r="D28" s="2"/>
      <c r="E28" s="2"/>
    </row>
    <row r="29" spans="1:5" x14ac:dyDescent="0.25">
      <c r="A29" t="s">
        <v>89</v>
      </c>
      <c r="B29" s="2"/>
      <c r="C29" s="2">
        <v>13400215.060000001</v>
      </c>
      <c r="D29" s="2"/>
      <c r="E29" s="2"/>
    </row>
    <row r="30" spans="1:5" x14ac:dyDescent="0.25">
      <c r="A30" t="s">
        <v>95</v>
      </c>
      <c r="B30" s="2"/>
      <c r="C30" s="2">
        <v>-5772.12</v>
      </c>
      <c r="D30" s="2"/>
      <c r="E30" s="2"/>
    </row>
    <row r="31" spans="1:5" x14ac:dyDescent="0.25">
      <c r="A31" t="s">
        <v>88</v>
      </c>
      <c r="B31" s="2"/>
      <c r="C31" s="2">
        <v>-14415991.26</v>
      </c>
      <c r="D31" s="2"/>
      <c r="E31" s="2"/>
    </row>
    <row r="32" spans="1:5" ht="13.5" thickBot="1" x14ac:dyDescent="0.35">
      <c r="A32" s="1" t="s">
        <v>87</v>
      </c>
      <c r="B32" s="2"/>
      <c r="C32" s="27">
        <f>SUM(C29:C31)</f>
        <v>-1021548.3199999984</v>
      </c>
      <c r="D32" s="2"/>
      <c r="E32" s="2"/>
    </row>
    <row r="33" spans="2:5" ht="13" thickTop="1" x14ac:dyDescent="0.25">
      <c r="B33" s="2"/>
      <c r="D33" s="2"/>
      <c r="E33" s="2"/>
    </row>
    <row r="34" spans="2:5" x14ac:dyDescent="0.25">
      <c r="B34" s="2"/>
      <c r="C34" s="2"/>
      <c r="D34" s="2"/>
      <c r="E34" s="2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E74"/>
  <sheetViews>
    <sheetView view="pageBreakPreview" zoomScale="80" zoomScaleNormal="100" zoomScaleSheetLayoutView="80" workbookViewId="0">
      <pane xSplit="2" ySplit="6" topLeftCell="AY7" activePane="bottomRight" state="frozen"/>
      <selection pane="topRight" activeCell="C1" sqref="C1"/>
      <selection pane="bottomLeft" activeCell="A7" sqref="A7"/>
      <selection pane="bottomRight" activeCell="BE64" sqref="BE64"/>
    </sheetView>
  </sheetViews>
  <sheetFormatPr defaultRowHeight="12.5" x14ac:dyDescent="0.25"/>
  <cols>
    <col min="1" max="1" width="22.453125" customWidth="1"/>
    <col min="2" max="2" width="25.54296875" customWidth="1"/>
    <col min="3" max="3" width="16.453125" hidden="1" customWidth="1"/>
    <col min="4" max="4" width="2" hidden="1" customWidth="1"/>
    <col min="5" max="5" width="14.54296875" hidden="1" customWidth="1"/>
    <col min="6" max="6" width="19.6328125" hidden="1" customWidth="1"/>
    <col min="7" max="7" width="2" hidden="1" customWidth="1"/>
    <col min="8" max="8" width="13.453125" hidden="1" customWidth="1"/>
    <col min="9" max="9" width="19.08984375" hidden="1" customWidth="1"/>
    <col min="10" max="10" width="2" hidden="1" customWidth="1"/>
    <col min="11" max="11" width="14" hidden="1" customWidth="1"/>
    <col min="12" max="12" width="18.6328125" hidden="1" customWidth="1"/>
    <col min="13" max="13" width="2" hidden="1" customWidth="1"/>
    <col min="14" max="14" width="13" hidden="1" customWidth="1"/>
    <col min="15" max="15" width="19.90625" hidden="1" customWidth="1"/>
    <col min="16" max="16" width="2" hidden="1" customWidth="1"/>
    <col min="17" max="17" width="12.90625" hidden="1" customWidth="1"/>
    <col min="18" max="18" width="19.6328125" hidden="1" customWidth="1"/>
    <col min="19" max="19" width="1.90625" hidden="1" customWidth="1"/>
    <col min="20" max="20" width="13.36328125" hidden="1" customWidth="1"/>
    <col min="21" max="21" width="19.90625" hidden="1" customWidth="1"/>
    <col min="22" max="22" width="1.6328125" hidden="1" customWidth="1"/>
    <col min="23" max="23" width="13.36328125" hidden="1" customWidth="1"/>
    <col min="24" max="24" width="19.90625" hidden="1" customWidth="1"/>
    <col min="25" max="25" width="1.6328125" hidden="1" customWidth="1"/>
    <col min="26" max="26" width="13.54296875" hidden="1" customWidth="1"/>
    <col min="27" max="27" width="19.90625" hidden="1" customWidth="1"/>
    <col min="28" max="28" width="1.6328125" hidden="1" customWidth="1"/>
    <col min="29" max="29" width="13.6328125" hidden="1" customWidth="1"/>
    <col min="30" max="30" width="19.90625" hidden="1" customWidth="1"/>
    <col min="31" max="31" width="1.6328125" hidden="1" customWidth="1"/>
    <col min="32" max="32" width="13.6328125" hidden="1" customWidth="1"/>
    <col min="33" max="33" width="19.90625" hidden="1" customWidth="1"/>
    <col min="34" max="34" width="1.6328125" hidden="1" customWidth="1"/>
    <col min="35" max="35" width="13.6328125" hidden="1" customWidth="1"/>
    <col min="36" max="36" width="19.6328125" hidden="1" customWidth="1"/>
    <col min="37" max="37" width="1.54296875" hidden="1" customWidth="1"/>
    <col min="38" max="38" width="13.6328125" hidden="1" customWidth="1"/>
    <col min="39" max="39" width="19.6328125" hidden="1" customWidth="1"/>
    <col min="40" max="40" width="1.54296875" hidden="1" customWidth="1"/>
    <col min="41" max="41" width="13.6328125" hidden="1" customWidth="1"/>
    <col min="42" max="42" width="19.6328125" hidden="1" customWidth="1"/>
    <col min="43" max="43" width="1.6328125" hidden="1" customWidth="1"/>
    <col min="44" max="44" width="13.6328125" hidden="1" customWidth="1"/>
    <col min="45" max="45" width="19.6328125" hidden="1" customWidth="1"/>
    <col min="46" max="46" width="1.453125" hidden="1" customWidth="1"/>
    <col min="47" max="47" width="13.6328125" hidden="1" customWidth="1"/>
    <col min="48" max="48" width="19.6328125" hidden="1" customWidth="1"/>
    <col min="49" max="49" width="1.453125" hidden="1" customWidth="1"/>
    <col min="50" max="50" width="14.36328125" hidden="1" customWidth="1"/>
    <col min="51" max="51" width="19.453125" customWidth="1"/>
    <col min="52" max="52" width="1.54296875" customWidth="1"/>
    <col min="53" max="53" width="14.54296875" customWidth="1"/>
    <col min="54" max="54" width="19.54296875" customWidth="1"/>
    <col min="55" max="55" width="1.54296875" customWidth="1"/>
    <col min="56" max="56" width="14.54296875" customWidth="1"/>
    <col min="57" max="57" width="19.54296875" customWidth="1"/>
  </cols>
  <sheetData>
    <row r="1" spans="1:57" ht="13" x14ac:dyDescent="0.3">
      <c r="A1" s="1" t="s">
        <v>5</v>
      </c>
      <c r="B1" s="1"/>
      <c r="C1" s="4"/>
      <c r="E1" s="5"/>
    </row>
    <row r="2" spans="1:57" ht="13" x14ac:dyDescent="0.3">
      <c r="A2" s="1" t="s">
        <v>1</v>
      </c>
      <c r="B2" s="1"/>
      <c r="C2" s="4"/>
      <c r="E2" s="5"/>
    </row>
    <row r="3" spans="1:57" ht="13" x14ac:dyDescent="0.3">
      <c r="A3" s="1" t="s">
        <v>90</v>
      </c>
      <c r="B3" s="1"/>
      <c r="C3" s="4"/>
      <c r="E3" s="5"/>
    </row>
    <row r="4" spans="1:57" x14ac:dyDescent="0.25">
      <c r="C4" s="5"/>
      <c r="E4" s="5"/>
    </row>
    <row r="5" spans="1:57" ht="13" x14ac:dyDescent="0.3">
      <c r="C5" s="6" t="s">
        <v>6</v>
      </c>
      <c r="E5" s="7" t="s">
        <v>7</v>
      </c>
      <c r="F5" s="3" t="s">
        <v>8</v>
      </c>
      <c r="H5" s="3" t="s">
        <v>9</v>
      </c>
      <c r="I5" s="3" t="s">
        <v>8</v>
      </c>
      <c r="K5" s="3" t="s">
        <v>10</v>
      </c>
      <c r="L5" s="3" t="s">
        <v>8</v>
      </c>
      <c r="N5" s="3" t="s">
        <v>9</v>
      </c>
      <c r="O5" s="3" t="s">
        <v>8</v>
      </c>
      <c r="Q5" s="3" t="s">
        <v>50</v>
      </c>
      <c r="R5" s="3" t="s">
        <v>8</v>
      </c>
      <c r="T5" s="3" t="s">
        <v>9</v>
      </c>
      <c r="U5" s="3" t="s">
        <v>8</v>
      </c>
      <c r="W5" s="3" t="s">
        <v>50</v>
      </c>
      <c r="X5" s="3" t="s">
        <v>8</v>
      </c>
      <c r="Z5" s="3" t="s">
        <v>50</v>
      </c>
      <c r="AA5" s="3" t="s">
        <v>8</v>
      </c>
      <c r="AC5" s="3" t="s">
        <v>50</v>
      </c>
      <c r="AD5" s="3" t="s">
        <v>8</v>
      </c>
      <c r="AF5" s="3" t="s">
        <v>50</v>
      </c>
      <c r="AG5" s="3" t="s">
        <v>8</v>
      </c>
      <c r="AI5" s="3" t="s">
        <v>50</v>
      </c>
      <c r="AJ5" s="3" t="s">
        <v>8</v>
      </c>
      <c r="AK5" s="3"/>
      <c r="AL5" s="3" t="s">
        <v>50</v>
      </c>
      <c r="AM5" s="3" t="s">
        <v>8</v>
      </c>
      <c r="AO5" s="3" t="s">
        <v>50</v>
      </c>
      <c r="AP5" s="3" t="s">
        <v>8</v>
      </c>
      <c r="AR5" s="3" t="s">
        <v>50</v>
      </c>
      <c r="AS5" s="3" t="s">
        <v>8</v>
      </c>
      <c r="AU5" s="3" t="s">
        <v>50</v>
      </c>
      <c r="AV5" s="3" t="s">
        <v>8</v>
      </c>
      <c r="AX5" s="3" t="s">
        <v>50</v>
      </c>
      <c r="AY5" s="3" t="s">
        <v>8</v>
      </c>
      <c r="BA5" s="3" t="s">
        <v>50</v>
      </c>
      <c r="BB5" s="3" t="s">
        <v>8</v>
      </c>
      <c r="BD5" s="3" t="s">
        <v>50</v>
      </c>
      <c r="BE5" s="3" t="s">
        <v>8</v>
      </c>
    </row>
    <row r="6" spans="1:57" ht="13" x14ac:dyDescent="0.3">
      <c r="C6" s="8">
        <v>38442</v>
      </c>
      <c r="E6" s="8" t="s">
        <v>11</v>
      </c>
      <c r="F6" s="8">
        <v>38625</v>
      </c>
      <c r="H6" s="9" t="s">
        <v>11</v>
      </c>
      <c r="I6" s="8">
        <v>38807</v>
      </c>
      <c r="K6" s="9" t="s">
        <v>11</v>
      </c>
      <c r="L6" s="8">
        <v>38990</v>
      </c>
      <c r="N6" s="9" t="s">
        <v>11</v>
      </c>
      <c r="O6" s="8">
        <v>39172</v>
      </c>
      <c r="Q6" s="3" t="s">
        <v>51</v>
      </c>
      <c r="R6" s="20">
        <v>39355</v>
      </c>
      <c r="T6" s="9" t="s">
        <v>11</v>
      </c>
      <c r="U6" s="8">
        <v>39538</v>
      </c>
      <c r="W6" s="3" t="s">
        <v>51</v>
      </c>
      <c r="X6" s="20">
        <v>39721</v>
      </c>
      <c r="Z6" s="3" t="s">
        <v>51</v>
      </c>
      <c r="AA6" s="8">
        <v>39903</v>
      </c>
      <c r="AC6" s="3" t="s">
        <v>51</v>
      </c>
      <c r="AD6" s="8">
        <v>40086</v>
      </c>
      <c r="AF6" s="3" t="s">
        <v>51</v>
      </c>
      <c r="AG6" s="8">
        <v>40268</v>
      </c>
      <c r="AI6" s="3" t="s">
        <v>51</v>
      </c>
      <c r="AJ6" s="8">
        <v>40451</v>
      </c>
      <c r="AK6" s="28"/>
      <c r="AL6" s="3" t="s">
        <v>51</v>
      </c>
      <c r="AM6" s="8">
        <v>40633</v>
      </c>
      <c r="AO6" s="3" t="s">
        <v>51</v>
      </c>
      <c r="AP6" s="8">
        <v>40816</v>
      </c>
      <c r="AR6" s="3" t="s">
        <v>51</v>
      </c>
      <c r="AS6" s="8">
        <v>40999</v>
      </c>
      <c r="AU6" s="3" t="s">
        <v>51</v>
      </c>
      <c r="AV6" s="8">
        <v>41182</v>
      </c>
      <c r="AX6" s="3" t="s">
        <v>51</v>
      </c>
      <c r="AY6" s="8">
        <v>41364</v>
      </c>
      <c r="BA6" s="3" t="s">
        <v>51</v>
      </c>
      <c r="BB6" s="8">
        <v>41547</v>
      </c>
      <c r="BD6" s="3" t="s">
        <v>51</v>
      </c>
      <c r="BE6" s="8" t="s">
        <v>93</v>
      </c>
    </row>
    <row r="7" spans="1:57" ht="13" x14ac:dyDescent="0.3">
      <c r="A7" s="1" t="s">
        <v>12</v>
      </c>
      <c r="B7" s="1"/>
      <c r="C7" s="5">
        <v>0</v>
      </c>
      <c r="E7" s="5"/>
      <c r="F7" s="5">
        <f>C7</f>
        <v>0</v>
      </c>
      <c r="H7" s="10"/>
      <c r="I7" s="5">
        <v>0</v>
      </c>
      <c r="L7" s="5">
        <v>0</v>
      </c>
      <c r="O7" s="5">
        <v>0</v>
      </c>
      <c r="R7" s="5">
        <v>0</v>
      </c>
      <c r="U7" s="5">
        <v>0</v>
      </c>
      <c r="X7" s="5">
        <v>0</v>
      </c>
      <c r="AA7" s="5">
        <v>0</v>
      </c>
      <c r="AD7" s="5">
        <v>0</v>
      </c>
      <c r="AG7" s="5">
        <v>0</v>
      </c>
      <c r="AJ7" s="5">
        <v>0</v>
      </c>
      <c r="AK7" s="5"/>
      <c r="AM7" s="5">
        <v>0</v>
      </c>
      <c r="AP7" s="5">
        <v>0</v>
      </c>
      <c r="AS7" s="5">
        <v>0</v>
      </c>
      <c r="AV7" s="5">
        <v>0</v>
      </c>
      <c r="AY7" s="5">
        <v>0</v>
      </c>
    </row>
    <row r="8" spans="1:57" x14ac:dyDescent="0.25">
      <c r="C8" s="5"/>
      <c r="E8" s="5"/>
      <c r="H8" s="10"/>
      <c r="I8" s="10"/>
    </row>
    <row r="9" spans="1:57" ht="13" x14ac:dyDescent="0.3">
      <c r="A9" s="1" t="s">
        <v>13</v>
      </c>
      <c r="B9" s="1"/>
      <c r="C9" s="4"/>
      <c r="E9" s="5"/>
      <c r="H9" s="10"/>
      <c r="I9" s="10"/>
    </row>
    <row r="10" spans="1:57" x14ac:dyDescent="0.25">
      <c r="A10" t="s">
        <v>14</v>
      </c>
      <c r="C10" s="11">
        <v>4291773.25</v>
      </c>
      <c r="E10" s="5"/>
      <c r="F10" s="5">
        <f>SUM(C10:E10)</f>
        <v>4291773.25</v>
      </c>
      <c r="H10" s="10"/>
      <c r="I10" s="5">
        <f>F10+H10</f>
        <v>4291773.25</v>
      </c>
      <c r="L10" s="5">
        <f>SUM(I10:K10)</f>
        <v>4291773.25</v>
      </c>
      <c r="O10" s="5">
        <f>SUM(L10:N10)</f>
        <v>4291773.25</v>
      </c>
      <c r="R10" s="5">
        <f>SUM(O10:Q10)</f>
        <v>4291773.25</v>
      </c>
      <c r="U10" s="5">
        <f>SUM(R10:T10)</f>
        <v>4291773.25</v>
      </c>
      <c r="X10" s="5">
        <f>SUM(U10:W10)</f>
        <v>4291773.25</v>
      </c>
      <c r="AA10" s="5">
        <f>SUM(X10:Z10)</f>
        <v>4291773.25</v>
      </c>
      <c r="AD10" s="5">
        <f>SUM(AA10:AC10)</f>
        <v>4291773.25</v>
      </c>
      <c r="AG10" s="5">
        <f>SUM(AD10:AF10)</f>
        <v>4291773.25</v>
      </c>
      <c r="AJ10" s="5">
        <f>SUM(AG10:AI10)</f>
        <v>4291773.25</v>
      </c>
      <c r="AK10" s="5"/>
      <c r="AM10" s="5">
        <f>SUM(AJ10:AL10)</f>
        <v>4291773.25</v>
      </c>
      <c r="AP10" s="5">
        <f>SUM(AM10:AO10)</f>
        <v>4291773.25</v>
      </c>
      <c r="AS10" s="5">
        <f>SUM(AP10:AR10)</f>
        <v>4291773.25</v>
      </c>
      <c r="AV10" s="5">
        <f>SUM(AS10:AU10)</f>
        <v>4291773.25</v>
      </c>
      <c r="AY10" s="5">
        <f>SUM(AV10:AX10)</f>
        <v>4291773.25</v>
      </c>
      <c r="BB10" s="5">
        <f>AY10+BA10</f>
        <v>4291773.25</v>
      </c>
      <c r="BE10" s="5">
        <f>BB10+BD10</f>
        <v>4291773.25</v>
      </c>
    </row>
    <row r="11" spans="1:57" x14ac:dyDescent="0.25">
      <c r="A11" s="12" t="s">
        <v>15</v>
      </c>
      <c r="C11" s="11"/>
      <c r="E11" s="5">
        <v>357614.6</v>
      </c>
      <c r="F11" s="5">
        <f>SUM(C11:E11)</f>
        <v>357614.6</v>
      </c>
      <c r="H11" s="10"/>
      <c r="I11" s="5">
        <f>F11+H11</f>
        <v>357614.6</v>
      </c>
      <c r="L11" s="5">
        <f>SUM(I11:K11)</f>
        <v>357614.6</v>
      </c>
      <c r="O11" s="5">
        <f>SUM(L11:N11)</f>
        <v>357614.6</v>
      </c>
      <c r="R11" s="5">
        <f>SUM(O11:Q11)</f>
        <v>357614.6</v>
      </c>
      <c r="U11" s="5">
        <f>SUM(R11:T11)</f>
        <v>357614.6</v>
      </c>
      <c r="X11" s="5">
        <f>SUM(U11:W11)</f>
        <v>357614.6</v>
      </c>
      <c r="AA11" s="5">
        <f>SUM(X11:Z11)</f>
        <v>357614.6</v>
      </c>
      <c r="AD11" s="5">
        <f>SUM(AA11:AC11)</f>
        <v>357614.6</v>
      </c>
      <c r="AG11" s="5">
        <f>SUM(AD11:AF11)</f>
        <v>357614.6</v>
      </c>
      <c r="AJ11" s="5">
        <f>SUM(AG11:AI11)</f>
        <v>357614.6</v>
      </c>
      <c r="AK11" s="5"/>
      <c r="AM11" s="5">
        <f>SUM(AJ11:AL11)</f>
        <v>357614.6</v>
      </c>
      <c r="AP11" s="5">
        <f>SUM(AM11:AO11)</f>
        <v>357614.6</v>
      </c>
      <c r="AS11" s="5">
        <f>SUM(AP11:AR11)</f>
        <v>357614.6</v>
      </c>
      <c r="AV11" s="5">
        <f>SUM(AS11:AU11)</f>
        <v>357614.6</v>
      </c>
      <c r="AY11" s="5">
        <f>SUM(AV11:AX11)</f>
        <v>357614.6</v>
      </c>
      <c r="BB11" s="5">
        <f t="shared" ref="BB11:BB27" si="0">AY11+BA11</f>
        <v>357614.6</v>
      </c>
      <c r="BE11" s="5">
        <f t="shared" ref="BE11:BE27" si="1">BB11+BD11</f>
        <v>357614.6</v>
      </c>
    </row>
    <row r="12" spans="1:57" x14ac:dyDescent="0.25">
      <c r="A12" s="12" t="s">
        <v>16</v>
      </c>
      <c r="C12" s="11"/>
      <c r="E12" s="5">
        <v>-1212815.31</v>
      </c>
      <c r="F12" s="5">
        <f>SUM(C12:E12)</f>
        <v>-1212815.31</v>
      </c>
      <c r="H12" s="10"/>
      <c r="I12" s="5">
        <f>F12+H12</f>
        <v>-1212815.31</v>
      </c>
      <c r="L12" s="5">
        <f>SUM(I12:K12)</f>
        <v>-1212815.31</v>
      </c>
      <c r="O12" s="5">
        <f>SUM(L12:N12)</f>
        <v>-1212815.31</v>
      </c>
      <c r="R12" s="5">
        <f>SUM(O12:Q12)</f>
        <v>-1212815.31</v>
      </c>
      <c r="U12" s="5">
        <f>SUM(R12:T12)</f>
        <v>-1212815.31</v>
      </c>
      <c r="X12" s="5">
        <f>SUM(U12:W12)</f>
        <v>-1212815.31</v>
      </c>
      <c r="AA12" s="5">
        <f>SUM(X12:Z12)</f>
        <v>-1212815.31</v>
      </c>
      <c r="AD12" s="5">
        <f>SUM(AA12:AC12)</f>
        <v>-1212815.31</v>
      </c>
      <c r="AG12" s="5">
        <f>SUM(AD12:AF12)</f>
        <v>-1212815.31</v>
      </c>
      <c r="AJ12" s="5">
        <f>SUM(AG12:AI12)</f>
        <v>-1212815.31</v>
      </c>
      <c r="AK12" s="5"/>
      <c r="AM12" s="5">
        <f>SUM(AJ12:AL12)</f>
        <v>-1212815.31</v>
      </c>
      <c r="AP12" s="5">
        <f>SUM(AM12:AO12)</f>
        <v>-1212815.31</v>
      </c>
      <c r="AS12" s="5">
        <f>SUM(AP12:AR12)</f>
        <v>-1212815.31</v>
      </c>
      <c r="AV12" s="5">
        <f>SUM(AS12:AU12)</f>
        <v>-1212815.31</v>
      </c>
      <c r="AY12" s="5">
        <f>SUM(AV12:AX12)</f>
        <v>-1212815.31</v>
      </c>
      <c r="BB12" s="5">
        <f t="shared" si="0"/>
        <v>-1212815.31</v>
      </c>
      <c r="BE12" s="5">
        <f t="shared" si="1"/>
        <v>-1212815.31</v>
      </c>
    </row>
    <row r="13" spans="1:57" x14ac:dyDescent="0.25">
      <c r="A13" s="12" t="s">
        <v>17</v>
      </c>
      <c r="C13" s="11"/>
      <c r="E13" s="5"/>
      <c r="H13" s="5">
        <v>0</v>
      </c>
      <c r="I13" s="5">
        <f>F13+H13</f>
        <v>0</v>
      </c>
      <c r="L13" s="5">
        <f>I13+K13</f>
        <v>0</v>
      </c>
      <c r="O13" s="5">
        <f>L13+N13</f>
        <v>0</v>
      </c>
      <c r="R13" s="5">
        <f>O13+Q13</f>
        <v>0</v>
      </c>
      <c r="U13" s="5">
        <f>R13+T13</f>
        <v>0</v>
      </c>
      <c r="X13" s="5">
        <f>U13+W13</f>
        <v>0</v>
      </c>
      <c r="AA13" s="5">
        <f>X13+Z13</f>
        <v>0</v>
      </c>
      <c r="AD13" s="5">
        <f>AA13+AC13</f>
        <v>0</v>
      </c>
      <c r="AG13" s="5">
        <f>AD13+AF13</f>
        <v>0</v>
      </c>
      <c r="AJ13" s="5">
        <f>AG13+AI13</f>
        <v>0</v>
      </c>
      <c r="AK13" s="5"/>
      <c r="AM13" s="5">
        <f>AJ13+AL13</f>
        <v>0</v>
      </c>
      <c r="AP13" s="5">
        <f>AM13+AO13</f>
        <v>0</v>
      </c>
      <c r="AS13" s="5">
        <f>AP13+AR13</f>
        <v>0</v>
      </c>
      <c r="AV13" s="5">
        <f>AS13+AU13</f>
        <v>0</v>
      </c>
      <c r="AY13" s="5">
        <f>AV13+AX13</f>
        <v>0</v>
      </c>
      <c r="BB13" s="5">
        <f t="shared" si="0"/>
        <v>0</v>
      </c>
      <c r="BE13" s="5">
        <f t="shared" si="1"/>
        <v>0</v>
      </c>
    </row>
    <row r="14" spans="1:57" x14ac:dyDescent="0.25">
      <c r="A14" s="12" t="s">
        <v>18</v>
      </c>
      <c r="C14" s="11"/>
      <c r="E14" s="5"/>
      <c r="H14" s="5"/>
      <c r="I14" s="5"/>
      <c r="K14" s="5">
        <v>0</v>
      </c>
      <c r="L14" s="5">
        <f>I14+K14</f>
        <v>0</v>
      </c>
      <c r="O14" s="5">
        <f>L14+N14</f>
        <v>0</v>
      </c>
      <c r="R14" s="5">
        <f>O14+Q14</f>
        <v>0</v>
      </c>
      <c r="U14" s="5">
        <f>R14+T14</f>
        <v>0</v>
      </c>
      <c r="X14" s="5">
        <f>U14+W14</f>
        <v>0</v>
      </c>
      <c r="AA14" s="5">
        <f>X14+Z14</f>
        <v>0</v>
      </c>
      <c r="AD14" s="5">
        <f>AA14+AC14</f>
        <v>0</v>
      </c>
      <c r="AG14" s="5">
        <f>AD14+AF14</f>
        <v>0</v>
      </c>
      <c r="AJ14" s="5">
        <f>AG14+AI14</f>
        <v>0</v>
      </c>
      <c r="AK14" s="5"/>
      <c r="AM14" s="5">
        <f>AJ14+AL14</f>
        <v>0</v>
      </c>
      <c r="AP14" s="5">
        <f>AM14+AO14</f>
        <v>0</v>
      </c>
      <c r="AS14" s="5">
        <f>AP14+AR14</f>
        <v>0</v>
      </c>
      <c r="AV14" s="5">
        <f>AS14+AU14</f>
        <v>0</v>
      </c>
      <c r="AY14" s="5">
        <f>AV14+AX14</f>
        <v>0</v>
      </c>
      <c r="BB14" s="5">
        <f t="shared" si="0"/>
        <v>0</v>
      </c>
      <c r="BE14" s="5">
        <f t="shared" si="1"/>
        <v>0</v>
      </c>
    </row>
    <row r="15" spans="1:57" x14ac:dyDescent="0.25">
      <c r="A15" s="12" t="s">
        <v>19</v>
      </c>
      <c r="C15" s="11"/>
      <c r="E15" s="5"/>
      <c r="H15" s="5"/>
      <c r="I15" s="5"/>
      <c r="K15" s="5"/>
      <c r="L15" s="5"/>
      <c r="N15" s="5">
        <v>0</v>
      </c>
      <c r="O15" s="5">
        <f>L15+N15</f>
        <v>0</v>
      </c>
      <c r="R15" s="5">
        <f>O15+Q15</f>
        <v>0</v>
      </c>
      <c r="U15" s="5">
        <f>R15+T15</f>
        <v>0</v>
      </c>
      <c r="X15" s="5">
        <f>U15+W15</f>
        <v>0</v>
      </c>
      <c r="AA15" s="5">
        <f>X15+Z15</f>
        <v>0</v>
      </c>
      <c r="AD15" s="5">
        <f>AA15+AC15</f>
        <v>0</v>
      </c>
      <c r="AG15" s="5">
        <f>AD15+AF15</f>
        <v>0</v>
      </c>
      <c r="AJ15" s="5">
        <f>AG15+AI15</f>
        <v>0</v>
      </c>
      <c r="AK15" s="5"/>
      <c r="AM15" s="5">
        <f>AJ15+AL15</f>
        <v>0</v>
      </c>
      <c r="AP15" s="5">
        <f>AM15+AO15</f>
        <v>0</v>
      </c>
      <c r="AS15" s="5">
        <f>AP15+AR15</f>
        <v>0</v>
      </c>
      <c r="AV15" s="5">
        <f>AS15+AU15</f>
        <v>0</v>
      </c>
      <c r="AY15" s="5">
        <f>AV15+AX15</f>
        <v>0</v>
      </c>
      <c r="BB15" s="5">
        <f t="shared" si="0"/>
        <v>0</v>
      </c>
      <c r="BE15" s="5">
        <f t="shared" si="1"/>
        <v>0</v>
      </c>
    </row>
    <row r="16" spans="1:57" x14ac:dyDescent="0.25">
      <c r="A16" s="12" t="s">
        <v>35</v>
      </c>
      <c r="C16" s="11"/>
      <c r="E16" s="5"/>
      <c r="H16" s="5"/>
      <c r="I16" s="5"/>
      <c r="K16" s="5"/>
      <c r="L16" s="5"/>
      <c r="N16" s="5"/>
      <c r="O16" s="5"/>
      <c r="Q16" s="5">
        <v>0</v>
      </c>
      <c r="R16" s="5">
        <f>O16+Q16</f>
        <v>0</v>
      </c>
      <c r="T16" s="5"/>
      <c r="U16" s="5">
        <f>R16+T16</f>
        <v>0</v>
      </c>
      <c r="X16" s="5">
        <f>U16+W16</f>
        <v>0</v>
      </c>
      <c r="AA16" s="5">
        <f>X16+Z16</f>
        <v>0</v>
      </c>
      <c r="AD16" s="5">
        <f>AA16+AC16</f>
        <v>0</v>
      </c>
      <c r="AG16" s="5">
        <f>AD16+AF16</f>
        <v>0</v>
      </c>
      <c r="AJ16" s="5">
        <f>AG16+AI16</f>
        <v>0</v>
      </c>
      <c r="AK16" s="5"/>
      <c r="AM16" s="5">
        <f>AJ16+AL16</f>
        <v>0</v>
      </c>
      <c r="AP16" s="5">
        <f>AM16+AO16</f>
        <v>0</v>
      </c>
      <c r="AS16" s="5">
        <f>AP16+AR16</f>
        <v>0</v>
      </c>
      <c r="AV16" s="5">
        <f>AS16+AU16</f>
        <v>0</v>
      </c>
      <c r="AY16" s="5">
        <f>AV16+AX16</f>
        <v>0</v>
      </c>
      <c r="BB16" s="5">
        <f t="shared" si="0"/>
        <v>0</v>
      </c>
      <c r="BE16" s="5">
        <f t="shared" si="1"/>
        <v>0</v>
      </c>
    </row>
    <row r="17" spans="1:57" x14ac:dyDescent="0.25">
      <c r="A17" s="12" t="s">
        <v>38</v>
      </c>
      <c r="C17" s="11"/>
      <c r="E17" s="5"/>
      <c r="H17" s="5"/>
      <c r="I17" s="5"/>
      <c r="K17" s="5"/>
      <c r="L17" s="5"/>
      <c r="N17" s="5"/>
      <c r="O17" s="5"/>
      <c r="Q17" s="5"/>
      <c r="R17" s="5"/>
      <c r="T17" s="5">
        <v>0</v>
      </c>
      <c r="U17" s="5">
        <v>0</v>
      </c>
      <c r="X17" s="5">
        <v>0</v>
      </c>
      <c r="AA17" s="5">
        <v>0</v>
      </c>
      <c r="AD17" s="5">
        <v>0</v>
      </c>
      <c r="AG17" s="5">
        <v>0</v>
      </c>
      <c r="AJ17" s="5">
        <v>0</v>
      </c>
      <c r="AK17" s="5"/>
      <c r="AM17" s="5">
        <v>0</v>
      </c>
      <c r="AP17" s="5">
        <v>0</v>
      </c>
      <c r="AS17" s="5">
        <v>0</v>
      </c>
      <c r="AV17" s="5">
        <v>0</v>
      </c>
      <c r="AY17" s="5">
        <v>0</v>
      </c>
      <c r="BB17" s="5">
        <f t="shared" si="0"/>
        <v>0</v>
      </c>
      <c r="BE17" s="5">
        <f t="shared" si="1"/>
        <v>0</v>
      </c>
    </row>
    <row r="18" spans="1:57" x14ac:dyDescent="0.25">
      <c r="A18" s="12" t="s">
        <v>41</v>
      </c>
      <c r="C18" s="11"/>
      <c r="E18" s="5"/>
      <c r="H18" s="5"/>
      <c r="I18" s="5"/>
      <c r="K18" s="5"/>
      <c r="L18" s="5"/>
      <c r="N18" s="5"/>
      <c r="O18" s="5"/>
      <c r="Q18" s="5"/>
      <c r="R18" s="5"/>
      <c r="T18" s="5"/>
      <c r="U18" s="5"/>
      <c r="W18" s="5">
        <v>1326</v>
      </c>
      <c r="X18" s="5">
        <v>1326</v>
      </c>
      <c r="AA18" s="5">
        <v>1326</v>
      </c>
      <c r="AD18" s="5">
        <v>1326</v>
      </c>
      <c r="AG18" s="5">
        <v>1326</v>
      </c>
      <c r="AJ18" s="5">
        <v>1326</v>
      </c>
      <c r="AK18" s="5"/>
      <c r="AM18" s="5">
        <v>1326</v>
      </c>
      <c r="AP18" s="5">
        <v>1326</v>
      </c>
      <c r="AS18" s="5">
        <v>1326</v>
      </c>
      <c r="AV18" s="5">
        <v>1326</v>
      </c>
      <c r="AY18" s="5">
        <v>1326</v>
      </c>
      <c r="BB18" s="5">
        <f t="shared" si="0"/>
        <v>1326</v>
      </c>
      <c r="BE18" s="5">
        <f t="shared" si="1"/>
        <v>1326</v>
      </c>
    </row>
    <row r="19" spans="1:57" x14ac:dyDescent="0.25">
      <c r="A19" s="12" t="s">
        <v>44</v>
      </c>
      <c r="C19" s="11"/>
      <c r="E19" s="5"/>
      <c r="H19" s="5"/>
      <c r="I19" s="5"/>
      <c r="K19" s="5"/>
      <c r="L19" s="5"/>
      <c r="N19" s="5"/>
      <c r="O19" s="5"/>
      <c r="Q19" s="5"/>
      <c r="R19" s="5"/>
      <c r="T19" s="5"/>
      <c r="U19" s="5"/>
      <c r="W19" s="5"/>
      <c r="X19" s="5"/>
      <c r="Z19" s="5">
        <v>468</v>
      </c>
      <c r="AA19" s="5">
        <v>468</v>
      </c>
      <c r="AD19" s="5">
        <v>468</v>
      </c>
      <c r="AG19" s="5">
        <v>468</v>
      </c>
      <c r="AJ19" s="5">
        <v>468</v>
      </c>
      <c r="AK19" s="5"/>
      <c r="AM19" s="5">
        <v>468</v>
      </c>
      <c r="AP19" s="5">
        <v>468</v>
      </c>
      <c r="AS19" s="5">
        <v>468</v>
      </c>
      <c r="AV19" s="5">
        <v>468</v>
      </c>
      <c r="AY19" s="5">
        <v>468</v>
      </c>
      <c r="BB19" s="5">
        <f t="shared" si="0"/>
        <v>468</v>
      </c>
      <c r="BE19" s="5">
        <f t="shared" si="1"/>
        <v>468</v>
      </c>
    </row>
    <row r="20" spans="1:57" x14ac:dyDescent="0.25">
      <c r="A20" s="12" t="s">
        <v>47</v>
      </c>
      <c r="C20" s="11"/>
      <c r="E20" s="5"/>
      <c r="H20" s="5"/>
      <c r="I20" s="5"/>
      <c r="K20" s="5"/>
      <c r="L20" s="5"/>
      <c r="N20" s="5"/>
      <c r="O20" s="5"/>
      <c r="Q20" s="5"/>
      <c r="R20" s="5"/>
      <c r="T20" s="5"/>
      <c r="U20" s="5"/>
      <c r="W20" s="5"/>
      <c r="X20" s="5"/>
      <c r="Z20" s="5"/>
      <c r="AA20" s="5"/>
      <c r="AC20" s="5">
        <v>1390.41</v>
      </c>
      <c r="AD20" s="5">
        <v>1390.41</v>
      </c>
      <c r="AG20" s="5">
        <v>1390.41</v>
      </c>
      <c r="AJ20" s="5">
        <v>1390.41</v>
      </c>
      <c r="AK20" s="5"/>
      <c r="AM20" s="5">
        <v>1390.41</v>
      </c>
      <c r="AP20" s="5">
        <v>1390.41</v>
      </c>
      <c r="AS20" s="5">
        <v>1390.41</v>
      </c>
      <c r="AV20" s="5">
        <v>1390.41</v>
      </c>
      <c r="AY20" s="5">
        <v>1390.41</v>
      </c>
      <c r="BB20" s="5">
        <f t="shared" si="0"/>
        <v>1390.41</v>
      </c>
      <c r="BE20" s="5">
        <f t="shared" si="1"/>
        <v>1390.41</v>
      </c>
    </row>
    <row r="21" spans="1:57" x14ac:dyDescent="0.25">
      <c r="A21" s="12" t="s">
        <v>52</v>
      </c>
      <c r="C21" s="11"/>
      <c r="E21" s="5"/>
      <c r="H21" s="5"/>
      <c r="I21" s="5"/>
      <c r="K21" s="5"/>
      <c r="L21" s="5"/>
      <c r="N21" s="5"/>
      <c r="O21" s="5"/>
      <c r="Q21" s="5"/>
      <c r="R21" s="5"/>
      <c r="T21" s="5"/>
      <c r="U21" s="5"/>
      <c r="W21" s="5"/>
      <c r="X21" s="5"/>
      <c r="Z21" s="5"/>
      <c r="AA21" s="5"/>
      <c r="AC21" s="5"/>
      <c r="AD21" s="5"/>
      <c r="AF21" s="5">
        <v>1015.5</v>
      </c>
      <c r="AG21" s="5">
        <v>1015.5</v>
      </c>
      <c r="AJ21" s="5">
        <v>1015.5</v>
      </c>
      <c r="AK21" s="5"/>
      <c r="AM21" s="5">
        <v>1015.5</v>
      </c>
      <c r="AP21" s="5">
        <v>1015.5</v>
      </c>
      <c r="AS21" s="5">
        <v>1015.5</v>
      </c>
      <c r="AV21" s="5">
        <v>1015.5</v>
      </c>
      <c r="AY21" s="5">
        <v>1015.5</v>
      </c>
      <c r="BB21" s="5">
        <f t="shared" si="0"/>
        <v>1015.5</v>
      </c>
      <c r="BE21" s="5">
        <f t="shared" si="1"/>
        <v>1015.5</v>
      </c>
    </row>
    <row r="22" spans="1:57" x14ac:dyDescent="0.25">
      <c r="A22" s="12" t="s">
        <v>56</v>
      </c>
      <c r="C22" s="11"/>
      <c r="E22" s="5"/>
      <c r="H22" s="5"/>
      <c r="I22" s="5"/>
      <c r="K22" s="5"/>
      <c r="L22" s="5"/>
      <c r="N22" s="5"/>
      <c r="O22" s="5"/>
      <c r="Q22" s="5"/>
      <c r="R22" s="5"/>
      <c r="T22" s="5"/>
      <c r="U22" s="5"/>
      <c r="W22" s="5"/>
      <c r="X22" s="5"/>
      <c r="Z22" s="5"/>
      <c r="AA22" s="5"/>
      <c r="AC22" s="5"/>
      <c r="AD22" s="5"/>
      <c r="AF22" s="5"/>
      <c r="AG22" s="5"/>
      <c r="AI22" s="5">
        <v>21855.599999999999</v>
      </c>
      <c r="AJ22" s="5">
        <f>AG22+AI22</f>
        <v>21855.599999999999</v>
      </c>
      <c r="AK22" s="5"/>
      <c r="AM22" s="5">
        <f>AJ22+AL22</f>
        <v>21855.599999999999</v>
      </c>
      <c r="AP22" s="5">
        <f>AM22+AO22</f>
        <v>21855.599999999999</v>
      </c>
      <c r="AS22" s="5">
        <f>AP22+AR22</f>
        <v>21855.599999999999</v>
      </c>
      <c r="AV22" s="5">
        <f>AS22+AU22</f>
        <v>21855.599999999999</v>
      </c>
      <c r="AY22" s="5">
        <f t="shared" ref="AY22:AY27" si="2">AV22+AX22</f>
        <v>21855.599999999999</v>
      </c>
      <c r="BB22" s="5">
        <f t="shared" si="0"/>
        <v>21855.599999999999</v>
      </c>
      <c r="BE22" s="5">
        <f t="shared" si="1"/>
        <v>21855.599999999999</v>
      </c>
    </row>
    <row r="23" spans="1:57" x14ac:dyDescent="0.25">
      <c r="A23" s="12" t="s">
        <v>59</v>
      </c>
      <c r="C23" s="11"/>
      <c r="E23" s="5"/>
      <c r="H23" s="5"/>
      <c r="I23" s="5"/>
      <c r="K23" s="5"/>
      <c r="L23" s="5"/>
      <c r="N23" s="5"/>
      <c r="O23" s="5"/>
      <c r="Q23" s="5"/>
      <c r="R23" s="5"/>
      <c r="T23" s="5"/>
      <c r="U23" s="5"/>
      <c r="W23" s="5"/>
      <c r="X23" s="5"/>
      <c r="Z23" s="5"/>
      <c r="AA23" s="5"/>
      <c r="AC23" s="5"/>
      <c r="AD23" s="5"/>
      <c r="AF23" s="5"/>
      <c r="AG23" s="5"/>
      <c r="AK23" s="5"/>
      <c r="AL23" s="5">
        <v>151286.69</v>
      </c>
      <c r="AM23" s="5">
        <f>AG23+AL23</f>
        <v>151286.69</v>
      </c>
      <c r="AP23" s="5">
        <f>AM23+AO23</f>
        <v>151286.69</v>
      </c>
      <c r="AS23" s="5">
        <f>AP23+AR23</f>
        <v>151286.69</v>
      </c>
      <c r="AV23" s="5">
        <f>AS23+AU23</f>
        <v>151286.69</v>
      </c>
      <c r="AY23" s="5">
        <f t="shared" si="2"/>
        <v>151286.69</v>
      </c>
      <c r="BB23" s="5">
        <f t="shared" si="0"/>
        <v>151286.69</v>
      </c>
      <c r="BE23" s="5">
        <f t="shared" si="1"/>
        <v>151286.69</v>
      </c>
    </row>
    <row r="24" spans="1:57" x14ac:dyDescent="0.25">
      <c r="A24" s="12" t="s">
        <v>62</v>
      </c>
      <c r="C24" s="11"/>
      <c r="E24" s="5"/>
      <c r="H24" s="5"/>
      <c r="I24" s="5"/>
      <c r="K24" s="5"/>
      <c r="L24" s="5"/>
      <c r="N24" s="5"/>
      <c r="O24" s="5"/>
      <c r="Q24" s="5"/>
      <c r="R24" s="5"/>
      <c r="T24" s="5"/>
      <c r="U24" s="5"/>
      <c r="W24" s="5"/>
      <c r="X24" s="5"/>
      <c r="Z24" s="5"/>
      <c r="AA24" s="5"/>
      <c r="AC24" s="5"/>
      <c r="AD24" s="5"/>
      <c r="AF24" s="5"/>
      <c r="AG24" s="5"/>
      <c r="AK24" s="5"/>
      <c r="AL24" s="5"/>
      <c r="AM24" s="5"/>
      <c r="AO24" s="5">
        <v>37816.5</v>
      </c>
      <c r="AP24" s="5">
        <f>AJ24+AO24</f>
        <v>37816.5</v>
      </c>
      <c r="AS24" s="5">
        <f>AP24+AR24</f>
        <v>37816.5</v>
      </c>
      <c r="AV24" s="5">
        <f>AS24+AU24</f>
        <v>37816.5</v>
      </c>
      <c r="AY24" s="5">
        <f t="shared" si="2"/>
        <v>37816.5</v>
      </c>
      <c r="BB24" s="5">
        <f t="shared" si="0"/>
        <v>37816.5</v>
      </c>
      <c r="BE24" s="5">
        <f t="shared" si="1"/>
        <v>37816.5</v>
      </c>
    </row>
    <row r="25" spans="1:57" x14ac:dyDescent="0.25">
      <c r="A25" s="12" t="s">
        <v>65</v>
      </c>
      <c r="C25" s="11"/>
      <c r="E25" s="5"/>
      <c r="H25" s="5"/>
      <c r="I25" s="5"/>
      <c r="K25" s="5"/>
      <c r="L25" s="5"/>
      <c r="N25" s="5"/>
      <c r="O25" s="5"/>
      <c r="Q25" s="5"/>
      <c r="R25" s="5"/>
      <c r="T25" s="5"/>
      <c r="U25" s="5"/>
      <c r="W25" s="5"/>
      <c r="X25" s="5"/>
      <c r="Z25" s="5"/>
      <c r="AA25" s="5"/>
      <c r="AC25" s="5"/>
      <c r="AD25" s="5"/>
      <c r="AF25" s="5"/>
      <c r="AG25" s="5"/>
      <c r="AK25" s="5"/>
      <c r="AL25" s="5"/>
      <c r="AM25" s="5"/>
      <c r="AO25" s="5"/>
      <c r="AP25" s="5"/>
      <c r="AR25" s="5">
        <v>0</v>
      </c>
      <c r="AS25" s="5">
        <f>AP25+AR25</f>
        <v>0</v>
      </c>
      <c r="AV25" s="5">
        <f>AS25+AU25</f>
        <v>0</v>
      </c>
      <c r="AY25" s="5">
        <f t="shared" si="2"/>
        <v>0</v>
      </c>
      <c r="BB25" s="5">
        <f t="shared" si="0"/>
        <v>0</v>
      </c>
      <c r="BE25" s="5">
        <f t="shared" si="1"/>
        <v>0</v>
      </c>
    </row>
    <row r="26" spans="1:57" x14ac:dyDescent="0.25">
      <c r="A26" s="12" t="s">
        <v>69</v>
      </c>
      <c r="C26" s="11"/>
      <c r="E26" s="5"/>
      <c r="H26" s="5"/>
      <c r="I26" s="5"/>
      <c r="K26" s="5"/>
      <c r="L26" s="5"/>
      <c r="N26" s="5"/>
      <c r="O26" s="5"/>
      <c r="Q26" s="5"/>
      <c r="R26" s="5"/>
      <c r="T26" s="5"/>
      <c r="U26" s="5"/>
      <c r="W26" s="5"/>
      <c r="X26" s="5"/>
      <c r="Z26" s="5"/>
      <c r="AA26" s="5"/>
      <c r="AC26" s="5"/>
      <c r="AD26" s="5"/>
      <c r="AF26" s="5"/>
      <c r="AG26" s="5"/>
      <c r="AK26" s="5"/>
      <c r="AL26" s="5"/>
      <c r="AM26" s="5"/>
      <c r="AO26" s="5"/>
      <c r="AP26" s="5"/>
      <c r="AR26" s="5"/>
      <c r="AS26" s="5"/>
      <c r="AU26" s="5">
        <v>0</v>
      </c>
      <c r="AV26" s="5">
        <f>AS26+AU26</f>
        <v>0</v>
      </c>
      <c r="AY26" s="5">
        <f t="shared" si="2"/>
        <v>0</v>
      </c>
      <c r="BB26" s="5">
        <f t="shared" si="0"/>
        <v>0</v>
      </c>
      <c r="BE26" s="5">
        <f t="shared" si="1"/>
        <v>0</v>
      </c>
    </row>
    <row r="27" spans="1:57" x14ac:dyDescent="0.25">
      <c r="A27" s="12" t="s">
        <v>71</v>
      </c>
      <c r="C27" s="11"/>
      <c r="E27" s="5"/>
      <c r="H27" s="5"/>
      <c r="I27" s="5"/>
      <c r="K27" s="5"/>
      <c r="L27" s="5"/>
      <c r="N27" s="5"/>
      <c r="O27" s="5"/>
      <c r="Q27" s="5"/>
      <c r="R27" s="5"/>
      <c r="T27" s="5"/>
      <c r="U27" s="5"/>
      <c r="W27" s="5"/>
      <c r="X27" s="5"/>
      <c r="Z27" s="5"/>
      <c r="AA27" s="5"/>
      <c r="AC27" s="5"/>
      <c r="AD27" s="5"/>
      <c r="AF27" s="5"/>
      <c r="AG27" s="5"/>
      <c r="AK27" s="5"/>
      <c r="AL27" s="5"/>
      <c r="AM27" s="5"/>
      <c r="AO27" s="5"/>
      <c r="AP27" s="5"/>
      <c r="AR27" s="5"/>
      <c r="AS27" s="5"/>
      <c r="AU27" s="5"/>
      <c r="AV27" s="5"/>
      <c r="AX27" s="5">
        <v>0</v>
      </c>
      <c r="AY27" s="5">
        <f t="shared" si="2"/>
        <v>0</v>
      </c>
      <c r="BB27" s="5">
        <f t="shared" si="0"/>
        <v>0</v>
      </c>
      <c r="BE27" s="5">
        <f t="shared" si="1"/>
        <v>0</v>
      </c>
    </row>
    <row r="28" spans="1:57" x14ac:dyDescent="0.25">
      <c r="A28" s="12" t="s">
        <v>74</v>
      </c>
      <c r="C28" s="11"/>
      <c r="E28" s="5"/>
      <c r="H28" s="5"/>
      <c r="I28" s="5"/>
      <c r="K28" s="5"/>
      <c r="L28" s="5"/>
      <c r="N28" s="5"/>
      <c r="O28" s="5"/>
      <c r="Q28" s="5"/>
      <c r="R28" s="5"/>
      <c r="T28" s="5"/>
      <c r="U28" s="5"/>
      <c r="W28" s="5"/>
      <c r="X28" s="5"/>
      <c r="Z28" s="5"/>
      <c r="AA28" s="5"/>
      <c r="AC28" s="5"/>
      <c r="AD28" s="5"/>
      <c r="AF28" s="5"/>
      <c r="AG28" s="5"/>
      <c r="AK28" s="5"/>
      <c r="AL28" s="5"/>
      <c r="AM28" s="5"/>
      <c r="AO28" s="5"/>
      <c r="AP28" s="5"/>
      <c r="AR28" s="5"/>
      <c r="AS28" s="5"/>
      <c r="AU28" s="5"/>
      <c r="AV28" s="5"/>
      <c r="AX28" s="5"/>
      <c r="AY28" s="5"/>
      <c r="BA28" s="5">
        <v>0</v>
      </c>
      <c r="BB28" s="5">
        <v>0</v>
      </c>
      <c r="BD28" s="5">
        <v>0</v>
      </c>
      <c r="BE28" s="5">
        <v>0</v>
      </c>
    </row>
    <row r="29" spans="1:57" ht="13" thickBot="1" x14ac:dyDescent="0.3">
      <c r="A29" s="12"/>
      <c r="C29" s="13"/>
      <c r="E29" s="14"/>
      <c r="F29" s="15"/>
      <c r="H29" s="16"/>
      <c r="I29" s="14"/>
      <c r="K29" s="15"/>
      <c r="L29" s="15"/>
      <c r="N29" s="15"/>
      <c r="O29" s="15"/>
      <c r="Q29" s="15"/>
      <c r="R29" s="15"/>
      <c r="T29" s="21"/>
      <c r="U29" s="21"/>
      <c r="W29" s="21"/>
      <c r="X29" s="21"/>
      <c r="Z29" s="21"/>
      <c r="AA29" s="21"/>
      <c r="AC29" s="22"/>
      <c r="AD29" s="22"/>
      <c r="AF29" s="21"/>
      <c r="AG29" s="21" t="s">
        <v>55</v>
      </c>
      <c r="AI29" s="21"/>
      <c r="AJ29" s="21"/>
      <c r="AK29" s="29"/>
      <c r="AL29" s="21"/>
      <c r="AM29" s="21"/>
      <c r="AO29" s="21"/>
      <c r="AP29" s="21"/>
      <c r="AR29" s="21"/>
      <c r="AS29" s="21"/>
      <c r="AV29" s="21"/>
      <c r="AY29" s="21"/>
      <c r="BB29" s="21"/>
      <c r="BE29" s="21"/>
    </row>
    <row r="30" spans="1:57" x14ac:dyDescent="0.25">
      <c r="A30" s="12" t="s">
        <v>20</v>
      </c>
      <c r="C30" s="17">
        <f>SUM(C7:C29)</f>
        <v>4291773.25</v>
      </c>
      <c r="E30" s="17">
        <f>SUM(E11:E29)</f>
        <v>-855200.71000000008</v>
      </c>
      <c r="F30" s="5">
        <f>SUM(C30:E30)</f>
        <v>3436572.54</v>
      </c>
      <c r="H30" s="5">
        <v>0</v>
      </c>
      <c r="I30" s="10">
        <f>SUM(I7:I29)</f>
        <v>3436572.5399999996</v>
      </c>
      <c r="K30" s="5">
        <v>0</v>
      </c>
      <c r="L30" s="10">
        <f>SUM(L9:L29)</f>
        <v>3436572.5399999996</v>
      </c>
      <c r="N30" s="5">
        <v>0</v>
      </c>
      <c r="O30" s="5">
        <f>SUM(O7:O29)</f>
        <v>3436572.5399999996</v>
      </c>
      <c r="Q30" s="5">
        <v>0</v>
      </c>
      <c r="R30" s="5">
        <f>SUM(R7:R29)</f>
        <v>3436572.5399999996</v>
      </c>
      <c r="T30" s="5">
        <f>SUM(T7:T29)</f>
        <v>0</v>
      </c>
      <c r="U30" s="5">
        <f>SUM(U7:U29)</f>
        <v>3436572.5399999996</v>
      </c>
      <c r="W30" s="5">
        <f>SUM(W18:W29)</f>
        <v>1326</v>
      </c>
      <c r="X30" s="5">
        <f>SUM(X7:X29)</f>
        <v>3437898.5399999996</v>
      </c>
      <c r="Z30" s="5">
        <f>SUM(Z19:Z29)</f>
        <v>468</v>
      </c>
      <c r="AA30" s="5">
        <f>SUM(AA7:AA29)</f>
        <v>3438366.5399999996</v>
      </c>
      <c r="AC30" s="17">
        <f>SUM(AC20:AC29)</f>
        <v>1390.41</v>
      </c>
      <c r="AD30" s="5">
        <f>SUM(AD10:AD29)</f>
        <v>3439756.9499999997</v>
      </c>
      <c r="AF30" s="5">
        <v>1015.5</v>
      </c>
      <c r="AG30" s="5">
        <f>SUM(AG10:AG29)</f>
        <v>3440772.4499999997</v>
      </c>
      <c r="AI30" s="5">
        <f>SUM(AI22:AI29)</f>
        <v>21855.599999999999</v>
      </c>
      <c r="AJ30" s="5">
        <f>SUM(AJ10:AJ29)</f>
        <v>3462628.05</v>
      </c>
      <c r="AK30" s="5"/>
      <c r="AL30" s="5">
        <f>SUM(AL22:AL29)</f>
        <v>151286.69</v>
      </c>
      <c r="AM30" s="5">
        <f>SUM(AM10:AM29)</f>
        <v>3613914.7399999998</v>
      </c>
      <c r="AO30" s="5">
        <f>SUM(AO24:AO29)</f>
        <v>37816.5</v>
      </c>
      <c r="AP30" s="5">
        <f>SUM(AP7:AP29)</f>
        <v>3651731.2399999998</v>
      </c>
      <c r="AR30" s="5">
        <f>SUM(AR25:AR29)</f>
        <v>0</v>
      </c>
      <c r="AS30" s="5">
        <f>SUM(AS7:AS29)</f>
        <v>3651731.2399999998</v>
      </c>
      <c r="AV30" s="5">
        <f>SUM(AV7:AV29)</f>
        <v>3651731.2399999998</v>
      </c>
      <c r="AY30" s="5">
        <f>SUM(AY7:AY29)</f>
        <v>3651731.2399999998</v>
      </c>
      <c r="BB30" s="5">
        <f>SUM(BB10:BB29)</f>
        <v>3651731.2399999998</v>
      </c>
      <c r="BE30" s="5">
        <f>SUM(BE10:BE29)</f>
        <v>3651731.2399999998</v>
      </c>
    </row>
    <row r="31" spans="1:57" x14ac:dyDescent="0.25">
      <c r="A31" s="12"/>
      <c r="C31" s="17"/>
      <c r="E31" s="17"/>
      <c r="F31" s="5"/>
      <c r="H31" s="10"/>
      <c r="I31" s="10"/>
      <c r="AC31" s="5"/>
      <c r="AD31" s="5"/>
    </row>
    <row r="32" spans="1:57" x14ac:dyDescent="0.25">
      <c r="A32" s="12"/>
      <c r="C32" s="17"/>
      <c r="E32" s="17"/>
      <c r="F32" s="5"/>
      <c r="H32" s="10"/>
      <c r="I32" s="10"/>
      <c r="AC32" s="5"/>
      <c r="AD32" s="5"/>
    </row>
    <row r="33" spans="1:57" x14ac:dyDescent="0.25">
      <c r="A33" s="12"/>
      <c r="C33" s="5"/>
      <c r="E33" s="17"/>
      <c r="H33" s="10"/>
      <c r="I33" s="10"/>
      <c r="K33" s="10"/>
      <c r="L33" s="10"/>
      <c r="AC33" s="5"/>
      <c r="AD33" s="5"/>
    </row>
    <row r="34" spans="1:57" ht="13" x14ac:dyDescent="0.3">
      <c r="A34" s="1" t="s">
        <v>13</v>
      </c>
      <c r="C34" s="5"/>
      <c r="E34" s="17"/>
      <c r="H34" s="10"/>
      <c r="I34" s="10"/>
      <c r="K34" s="10"/>
      <c r="L34" s="10"/>
      <c r="AC34" s="5"/>
      <c r="AD34" s="5"/>
    </row>
    <row r="35" spans="1:57" x14ac:dyDescent="0.25">
      <c r="A35" s="12" t="s">
        <v>21</v>
      </c>
      <c r="C35" s="11">
        <v>-429579.25</v>
      </c>
      <c r="E35" s="17"/>
      <c r="F35" s="5">
        <f>SUM(C35:E35)</f>
        <v>-429579.25</v>
      </c>
      <c r="H35" s="10"/>
      <c r="I35" s="5">
        <f>F35+H35</f>
        <v>-429579.25</v>
      </c>
      <c r="K35" s="10"/>
      <c r="L35" s="5">
        <f>SUM(I35:K35)</f>
        <v>-429579.25</v>
      </c>
      <c r="O35" s="5">
        <f>SUM(L35:N35)</f>
        <v>-429579.25</v>
      </c>
      <c r="R35" s="5">
        <f t="shared" ref="R35:R40" si="3">SUM(O35:Q35)</f>
        <v>-429579.25</v>
      </c>
      <c r="U35" s="5">
        <f t="shared" ref="U35:U41" si="4">SUM(R35:T35)</f>
        <v>-429579.25</v>
      </c>
      <c r="X35" s="5">
        <f t="shared" ref="X35:X41" si="5">SUM(U35:W35)</f>
        <v>-429579.25</v>
      </c>
      <c r="AA35" s="5">
        <f t="shared" ref="AA35:AA41" si="6">SUM(X35:Z35)</f>
        <v>-429579.25</v>
      </c>
      <c r="AC35" s="5"/>
      <c r="AD35" s="5">
        <f t="shared" ref="AD35:AD41" si="7">SUM(AA35:AC35)</f>
        <v>-429579.25</v>
      </c>
      <c r="AG35" s="5">
        <f t="shared" ref="AG35:AG41" si="8">SUM(AD35:AF35)</f>
        <v>-429579.25</v>
      </c>
      <c r="AJ35" s="5">
        <f t="shared" ref="AJ35:AJ41" si="9">SUM(AG35:AI35)</f>
        <v>-429579.25</v>
      </c>
      <c r="AK35" s="5"/>
      <c r="AM35" s="5">
        <f t="shared" ref="AM35:AM41" si="10">SUM(AJ35:AL35)</f>
        <v>-429579.25</v>
      </c>
      <c r="AP35" s="5">
        <f t="shared" ref="AP35:AP41" si="11">SUM(AM35:AO35)</f>
        <v>-429579.25</v>
      </c>
      <c r="AS35" s="5">
        <f t="shared" ref="AS35:AS41" si="12">SUM(AP35:AR35)</f>
        <v>-429579.25</v>
      </c>
      <c r="AV35" s="5">
        <f t="shared" ref="AV35:AV41" si="13">SUM(AS35:AU35)</f>
        <v>-429579.25</v>
      </c>
      <c r="AY35" s="5">
        <f t="shared" ref="AY35:AY41" si="14">SUM(AV35:AX35)</f>
        <v>-429579.25</v>
      </c>
      <c r="BB35" s="5">
        <f>AY35+BA35</f>
        <v>-429579.25</v>
      </c>
      <c r="BE35" s="5">
        <f>BB35+BD35</f>
        <v>-429579.25</v>
      </c>
    </row>
    <row r="36" spans="1:57" x14ac:dyDescent="0.25">
      <c r="A36" s="12" t="s">
        <v>22</v>
      </c>
      <c r="C36" s="11"/>
      <c r="E36" s="17">
        <v>-50547.16</v>
      </c>
      <c r="F36" s="5">
        <f>SUM(C36:E36)</f>
        <v>-50547.16</v>
      </c>
      <c r="H36" s="10"/>
      <c r="I36" s="5">
        <f>F36+H36</f>
        <v>-50547.16</v>
      </c>
      <c r="K36" s="10"/>
      <c r="L36" s="5">
        <f>SUM(I36:K36)</f>
        <v>-50547.16</v>
      </c>
      <c r="O36" s="5">
        <f>SUM(L36:N36)</f>
        <v>-50547.16</v>
      </c>
      <c r="R36" s="5">
        <f t="shared" si="3"/>
        <v>-50547.16</v>
      </c>
      <c r="U36" s="5">
        <f t="shared" si="4"/>
        <v>-50547.16</v>
      </c>
      <c r="X36" s="5">
        <f t="shared" si="5"/>
        <v>-50547.16</v>
      </c>
      <c r="AA36" s="5">
        <f t="shared" si="6"/>
        <v>-50547.16</v>
      </c>
      <c r="AC36" s="5"/>
      <c r="AD36" s="5">
        <f t="shared" si="7"/>
        <v>-50547.16</v>
      </c>
      <c r="AG36" s="5">
        <f t="shared" si="8"/>
        <v>-50547.16</v>
      </c>
      <c r="AJ36" s="5">
        <f t="shared" si="9"/>
        <v>-50547.16</v>
      </c>
      <c r="AK36" s="5"/>
      <c r="AM36" s="5">
        <f t="shared" si="10"/>
        <v>-50547.16</v>
      </c>
      <c r="AP36" s="5">
        <f t="shared" si="11"/>
        <v>-50547.16</v>
      </c>
      <c r="AS36" s="5">
        <f t="shared" si="12"/>
        <v>-50547.16</v>
      </c>
      <c r="AV36" s="5">
        <f t="shared" si="13"/>
        <v>-50547.16</v>
      </c>
      <c r="AY36" s="5">
        <f t="shared" si="14"/>
        <v>-50547.16</v>
      </c>
      <c r="BB36" s="5">
        <f t="shared" ref="BB36:BB52" si="15">AY36+BA36</f>
        <v>-50547.16</v>
      </c>
      <c r="BE36" s="5">
        <f t="shared" ref="BE36:BE53" si="16">BB36+BD36</f>
        <v>-50547.16</v>
      </c>
    </row>
    <row r="37" spans="1:57" x14ac:dyDescent="0.25">
      <c r="A37" s="12" t="s">
        <v>23</v>
      </c>
      <c r="C37" s="11"/>
      <c r="E37" s="17"/>
      <c r="H37" s="5">
        <v>-171828.57</v>
      </c>
      <c r="I37" s="5">
        <f>F37+H37</f>
        <v>-171828.57</v>
      </c>
      <c r="K37" s="10"/>
      <c r="L37" s="5">
        <f>SUM(I37:K37)</f>
        <v>-171828.57</v>
      </c>
      <c r="O37" s="5">
        <f>SUM(L37:N37)</f>
        <v>-171828.57</v>
      </c>
      <c r="R37" s="5">
        <f t="shared" si="3"/>
        <v>-171828.57</v>
      </c>
      <c r="U37" s="5">
        <f t="shared" si="4"/>
        <v>-171828.57</v>
      </c>
      <c r="X37" s="5">
        <f t="shared" si="5"/>
        <v>-171828.57</v>
      </c>
      <c r="AA37" s="5">
        <f t="shared" si="6"/>
        <v>-171828.57</v>
      </c>
      <c r="AC37" s="5"/>
      <c r="AD37" s="5">
        <f t="shared" si="7"/>
        <v>-171828.57</v>
      </c>
      <c r="AG37" s="5">
        <f t="shared" si="8"/>
        <v>-171828.57</v>
      </c>
      <c r="AJ37" s="5">
        <f t="shared" si="9"/>
        <v>-171828.57</v>
      </c>
      <c r="AK37" s="5"/>
      <c r="AM37" s="5">
        <f t="shared" si="10"/>
        <v>-171828.57</v>
      </c>
      <c r="AP37" s="5">
        <f t="shared" si="11"/>
        <v>-171828.57</v>
      </c>
      <c r="AS37" s="5">
        <f t="shared" si="12"/>
        <v>-171828.57</v>
      </c>
      <c r="AV37" s="5">
        <f t="shared" si="13"/>
        <v>-171828.57</v>
      </c>
      <c r="AY37" s="5">
        <f t="shared" si="14"/>
        <v>-171828.57</v>
      </c>
      <c r="BB37" s="5">
        <f t="shared" si="15"/>
        <v>-171828.57</v>
      </c>
      <c r="BE37" s="5">
        <f t="shared" si="16"/>
        <v>-171828.57</v>
      </c>
    </row>
    <row r="38" spans="1:57" x14ac:dyDescent="0.25">
      <c r="A38" s="12" t="s">
        <v>24</v>
      </c>
      <c r="C38" s="11"/>
      <c r="E38" s="17"/>
      <c r="H38" s="5"/>
      <c r="I38" s="5"/>
      <c r="K38" s="5">
        <v>-171828.63</v>
      </c>
      <c r="L38" s="5">
        <f>SUM(I38:K38)</f>
        <v>-171828.63</v>
      </c>
      <c r="O38" s="5">
        <f>SUM(L38:N38)</f>
        <v>-171828.63</v>
      </c>
      <c r="R38" s="5">
        <f t="shared" si="3"/>
        <v>-171828.63</v>
      </c>
      <c r="U38" s="5">
        <f t="shared" si="4"/>
        <v>-171828.63</v>
      </c>
      <c r="X38" s="5">
        <f t="shared" si="5"/>
        <v>-171828.63</v>
      </c>
      <c r="AA38" s="5">
        <f t="shared" si="6"/>
        <v>-171828.63</v>
      </c>
      <c r="AC38" s="5"/>
      <c r="AD38" s="5">
        <f t="shared" si="7"/>
        <v>-171828.63</v>
      </c>
      <c r="AG38" s="5">
        <f t="shared" si="8"/>
        <v>-171828.63</v>
      </c>
      <c r="AJ38" s="5">
        <f t="shared" si="9"/>
        <v>-171828.63</v>
      </c>
      <c r="AK38" s="5"/>
      <c r="AM38" s="5">
        <f t="shared" si="10"/>
        <v>-171828.63</v>
      </c>
      <c r="AP38" s="5">
        <f t="shared" si="11"/>
        <v>-171828.63</v>
      </c>
      <c r="AS38" s="5">
        <f t="shared" si="12"/>
        <v>-171828.63</v>
      </c>
      <c r="AV38" s="5">
        <f t="shared" si="13"/>
        <v>-171828.63</v>
      </c>
      <c r="AY38" s="5">
        <f t="shared" si="14"/>
        <v>-171828.63</v>
      </c>
      <c r="BB38" s="5">
        <f t="shared" si="15"/>
        <v>-171828.63</v>
      </c>
      <c r="BE38" s="5">
        <f t="shared" si="16"/>
        <v>-171828.63</v>
      </c>
    </row>
    <row r="39" spans="1:57" x14ac:dyDescent="0.25">
      <c r="A39" s="12" t="s">
        <v>25</v>
      </c>
      <c r="C39" s="11"/>
      <c r="E39" s="17"/>
      <c r="H39" s="5"/>
      <c r="I39" s="5"/>
      <c r="K39" s="5"/>
      <c r="L39" s="5"/>
      <c r="N39" s="10">
        <v>-171828.62</v>
      </c>
      <c r="O39" s="5">
        <f>SUM(H39:N39)</f>
        <v>-171828.62</v>
      </c>
      <c r="R39" s="5">
        <f t="shared" si="3"/>
        <v>-171828.62</v>
      </c>
      <c r="U39" s="5">
        <f t="shared" si="4"/>
        <v>-171828.62</v>
      </c>
      <c r="X39" s="5">
        <f t="shared" si="5"/>
        <v>-171828.62</v>
      </c>
      <c r="AA39" s="5">
        <f t="shared" si="6"/>
        <v>-171828.62</v>
      </c>
      <c r="AC39" s="5"/>
      <c r="AD39" s="5">
        <f t="shared" si="7"/>
        <v>-171828.62</v>
      </c>
      <c r="AG39" s="5">
        <f t="shared" si="8"/>
        <v>-171828.62</v>
      </c>
      <c r="AJ39" s="5">
        <f t="shared" si="9"/>
        <v>-171828.62</v>
      </c>
      <c r="AK39" s="5"/>
      <c r="AM39" s="5">
        <f t="shared" si="10"/>
        <v>-171828.62</v>
      </c>
      <c r="AP39" s="5">
        <f t="shared" si="11"/>
        <v>-171828.62</v>
      </c>
      <c r="AS39" s="5">
        <f t="shared" si="12"/>
        <v>-171828.62</v>
      </c>
      <c r="AV39" s="5">
        <f t="shared" si="13"/>
        <v>-171828.62</v>
      </c>
      <c r="AY39" s="5">
        <f t="shared" si="14"/>
        <v>-171828.62</v>
      </c>
      <c r="BB39" s="5">
        <f t="shared" si="15"/>
        <v>-171828.62</v>
      </c>
      <c r="BE39" s="5">
        <f t="shared" si="16"/>
        <v>-171828.62</v>
      </c>
    </row>
    <row r="40" spans="1:57" x14ac:dyDescent="0.25">
      <c r="A40" s="12" t="s">
        <v>36</v>
      </c>
      <c r="C40" s="11"/>
      <c r="E40" s="17"/>
      <c r="H40" s="5"/>
      <c r="I40" s="5"/>
      <c r="K40" s="5"/>
      <c r="L40" s="5"/>
      <c r="N40" s="10"/>
      <c r="O40" s="5"/>
      <c r="Q40" s="10">
        <v>-171828.63</v>
      </c>
      <c r="R40" s="5">
        <f t="shared" si="3"/>
        <v>-171828.63</v>
      </c>
      <c r="U40" s="5">
        <f t="shared" si="4"/>
        <v>-171828.63</v>
      </c>
      <c r="X40" s="5">
        <f t="shared" si="5"/>
        <v>-171828.63</v>
      </c>
      <c r="AA40" s="5">
        <f t="shared" si="6"/>
        <v>-171828.63</v>
      </c>
      <c r="AC40" s="5"/>
      <c r="AD40" s="5">
        <f t="shared" si="7"/>
        <v>-171828.63</v>
      </c>
      <c r="AG40" s="5">
        <f t="shared" si="8"/>
        <v>-171828.63</v>
      </c>
      <c r="AJ40" s="5">
        <f t="shared" si="9"/>
        <v>-171828.63</v>
      </c>
      <c r="AK40" s="5"/>
      <c r="AM40" s="5">
        <f t="shared" si="10"/>
        <v>-171828.63</v>
      </c>
      <c r="AP40" s="5">
        <f t="shared" si="11"/>
        <v>-171828.63</v>
      </c>
      <c r="AS40" s="5">
        <f t="shared" si="12"/>
        <v>-171828.63</v>
      </c>
      <c r="AV40" s="5">
        <f t="shared" si="13"/>
        <v>-171828.63</v>
      </c>
      <c r="AY40" s="5">
        <f t="shared" si="14"/>
        <v>-171828.63</v>
      </c>
      <c r="BB40" s="5">
        <f t="shared" si="15"/>
        <v>-171828.63</v>
      </c>
      <c r="BE40" s="5">
        <f t="shared" si="16"/>
        <v>-171828.63</v>
      </c>
    </row>
    <row r="41" spans="1:57" x14ac:dyDescent="0.25">
      <c r="A41" s="12" t="s">
        <v>39</v>
      </c>
      <c r="C41" s="11"/>
      <c r="E41" s="17"/>
      <c r="H41" s="5"/>
      <c r="I41" s="5"/>
      <c r="K41" s="5"/>
      <c r="L41" s="5"/>
      <c r="N41" s="10"/>
      <c r="O41" s="5"/>
      <c r="Q41" s="10"/>
      <c r="R41" s="5"/>
      <c r="T41" s="10">
        <v>-171828.62</v>
      </c>
      <c r="U41" s="5">
        <f t="shared" si="4"/>
        <v>-171828.62</v>
      </c>
      <c r="X41" s="5">
        <f t="shared" si="5"/>
        <v>-171828.62</v>
      </c>
      <c r="AA41" s="5">
        <f t="shared" si="6"/>
        <v>-171828.62</v>
      </c>
      <c r="AC41" s="5"/>
      <c r="AD41" s="5">
        <f t="shared" si="7"/>
        <v>-171828.62</v>
      </c>
      <c r="AG41" s="5">
        <f t="shared" si="8"/>
        <v>-171828.62</v>
      </c>
      <c r="AJ41" s="5">
        <f t="shared" si="9"/>
        <v>-171828.62</v>
      </c>
      <c r="AK41" s="5"/>
      <c r="AM41" s="5">
        <f t="shared" si="10"/>
        <v>-171828.62</v>
      </c>
      <c r="AP41" s="5">
        <f t="shared" si="11"/>
        <v>-171828.62</v>
      </c>
      <c r="AS41" s="5">
        <f t="shared" si="12"/>
        <v>-171828.62</v>
      </c>
      <c r="AV41" s="5">
        <f t="shared" si="13"/>
        <v>-171828.62</v>
      </c>
      <c r="AY41" s="5">
        <f t="shared" si="14"/>
        <v>-171828.62</v>
      </c>
      <c r="BB41" s="5">
        <f t="shared" si="15"/>
        <v>-171828.62</v>
      </c>
      <c r="BE41" s="5">
        <f t="shared" si="16"/>
        <v>-171828.62</v>
      </c>
    </row>
    <row r="42" spans="1:57" x14ac:dyDescent="0.25">
      <c r="A42" s="12" t="s">
        <v>42</v>
      </c>
      <c r="C42" s="11"/>
      <c r="E42" s="17"/>
      <c r="H42" s="5"/>
      <c r="I42" s="5"/>
      <c r="K42" s="5"/>
      <c r="L42" s="5"/>
      <c r="N42" s="10"/>
      <c r="O42" s="5"/>
      <c r="Q42" s="10"/>
      <c r="R42" s="5"/>
      <c r="W42" s="5">
        <v>-171928.08</v>
      </c>
      <c r="X42" s="5">
        <f>SUM(R42:W42)</f>
        <v>-171928.08</v>
      </c>
      <c r="AA42" s="5">
        <v>-171928.08</v>
      </c>
      <c r="AC42" s="5"/>
      <c r="AD42" s="5">
        <v>-171928.08</v>
      </c>
      <c r="AG42" s="5">
        <v>-171928.08</v>
      </c>
      <c r="AJ42" s="5">
        <v>-171928.08</v>
      </c>
      <c r="AK42" s="5"/>
      <c r="AM42" s="5">
        <v>-171928.08</v>
      </c>
      <c r="AP42" s="5">
        <v>-171928.08</v>
      </c>
      <c r="AS42" s="5">
        <v>-171928.08</v>
      </c>
      <c r="AV42" s="5">
        <v>-171928.08</v>
      </c>
      <c r="AY42" s="5">
        <v>-171928.08</v>
      </c>
      <c r="BB42" s="5">
        <f t="shared" si="15"/>
        <v>-171928.08</v>
      </c>
      <c r="BE42" s="5">
        <f t="shared" si="16"/>
        <v>-171928.08</v>
      </c>
    </row>
    <row r="43" spans="1:57" x14ac:dyDescent="0.25">
      <c r="A43" s="12" t="s">
        <v>45</v>
      </c>
      <c r="C43" s="11"/>
      <c r="E43" s="17"/>
      <c r="H43" s="5"/>
      <c r="I43" s="5"/>
      <c r="K43" s="5"/>
      <c r="L43" s="5"/>
      <c r="N43" s="10"/>
      <c r="O43" s="5"/>
      <c r="Q43" s="10"/>
      <c r="R43" s="5"/>
      <c r="W43" s="10"/>
      <c r="X43" s="5"/>
      <c r="Z43" s="5">
        <v>-171953.42</v>
      </c>
      <c r="AA43" s="5">
        <f>SUM(U43:Z43)</f>
        <v>-171953.42</v>
      </c>
      <c r="AC43" s="5"/>
      <c r="AD43" s="5">
        <f>AA43</f>
        <v>-171953.42</v>
      </c>
      <c r="AG43" s="5">
        <f>AD43</f>
        <v>-171953.42</v>
      </c>
      <c r="AJ43" s="5">
        <f>AG43</f>
        <v>-171953.42</v>
      </c>
      <c r="AK43" s="5"/>
      <c r="AM43" s="5">
        <f>AJ43</f>
        <v>-171953.42</v>
      </c>
      <c r="AP43" s="5">
        <f>AM43</f>
        <v>-171953.42</v>
      </c>
      <c r="AS43" s="5">
        <f>AP43</f>
        <v>-171953.42</v>
      </c>
      <c r="AV43" s="5">
        <f>AS43</f>
        <v>-171953.42</v>
      </c>
      <c r="AY43" s="5">
        <f>AV43</f>
        <v>-171953.42</v>
      </c>
      <c r="BB43" s="5">
        <f t="shared" si="15"/>
        <v>-171953.42</v>
      </c>
      <c r="BE43" s="5">
        <f t="shared" si="16"/>
        <v>-171953.42</v>
      </c>
    </row>
    <row r="44" spans="1:57" x14ac:dyDescent="0.25">
      <c r="A44" s="12" t="s">
        <v>48</v>
      </c>
      <c r="C44" s="11"/>
      <c r="E44" s="17"/>
      <c r="H44" s="5"/>
      <c r="I44" s="5"/>
      <c r="K44" s="5"/>
      <c r="L44" s="5"/>
      <c r="N44" s="10"/>
      <c r="O44" s="5"/>
      <c r="Q44" s="10"/>
      <c r="R44" s="5"/>
      <c r="W44" s="10"/>
      <c r="X44" s="5"/>
      <c r="Z44" s="5"/>
      <c r="AA44" s="5"/>
      <c r="AC44" s="5">
        <v>-172022.61</v>
      </c>
      <c r="AD44" s="5">
        <f>SUM(X44:AC44)</f>
        <v>-172022.61</v>
      </c>
      <c r="AG44" s="5">
        <f>AD44+AF44</f>
        <v>-172022.61</v>
      </c>
      <c r="AJ44" s="5">
        <f>AG44+AI44</f>
        <v>-172022.61</v>
      </c>
      <c r="AK44" s="5"/>
      <c r="AM44" s="5">
        <f>AJ44+AL44</f>
        <v>-172022.61</v>
      </c>
      <c r="AP44" s="5">
        <f>AM44+AO44</f>
        <v>-172022.61</v>
      </c>
      <c r="AS44" s="5">
        <f>AP44+AR44</f>
        <v>-172022.61</v>
      </c>
      <c r="AV44" s="5">
        <f>AS44+AU44</f>
        <v>-172022.61</v>
      </c>
      <c r="AY44" s="5">
        <f>AV44+AX44</f>
        <v>-172022.61</v>
      </c>
      <c r="BB44" s="5">
        <f t="shared" si="15"/>
        <v>-172022.61</v>
      </c>
      <c r="BE44" s="5">
        <f t="shared" si="16"/>
        <v>-172022.61</v>
      </c>
    </row>
    <row r="45" spans="1:57" x14ac:dyDescent="0.25">
      <c r="A45" s="12" t="s">
        <v>53</v>
      </c>
      <c r="C45" s="11"/>
      <c r="E45" s="17"/>
      <c r="H45" s="5"/>
      <c r="I45" s="5"/>
      <c r="K45" s="5"/>
      <c r="L45" s="5"/>
      <c r="N45" s="10"/>
      <c r="O45" s="5"/>
      <c r="Q45" s="10"/>
      <c r="R45" s="5"/>
      <c r="W45" s="10"/>
      <c r="X45" s="5"/>
      <c r="Z45" s="5"/>
      <c r="AA45" s="5"/>
      <c r="AC45" s="5"/>
      <c r="AD45" s="5"/>
      <c r="AF45" s="5">
        <v>-172075.78</v>
      </c>
      <c r="AG45" s="5">
        <f>SUM(AA45:AF45)</f>
        <v>-172075.78</v>
      </c>
      <c r="AJ45" s="5">
        <f t="shared" ref="AJ45:AJ46" si="17">AG45+AI45</f>
        <v>-172075.78</v>
      </c>
      <c r="AK45" s="5"/>
      <c r="AM45" s="5">
        <f t="shared" ref="AM45:AM47" si="18">AJ45+AL45</f>
        <v>-172075.78</v>
      </c>
      <c r="AP45" s="5">
        <f t="shared" ref="AP45:AP48" si="19">AM45+AO45</f>
        <v>-172075.78</v>
      </c>
      <c r="AS45" s="5">
        <f t="shared" ref="AS45:AS49" si="20">AP45+AR45</f>
        <v>-172075.78</v>
      </c>
      <c r="AV45" s="5">
        <f t="shared" ref="AV45:AV50" si="21">AS45+AU45</f>
        <v>-172075.78</v>
      </c>
      <c r="AY45" s="5">
        <f t="shared" ref="AY45:AY51" si="22">AV45+AX45</f>
        <v>-172075.78</v>
      </c>
      <c r="BB45" s="5">
        <f t="shared" si="15"/>
        <v>-172075.78</v>
      </c>
      <c r="BE45" s="5">
        <f t="shared" si="16"/>
        <v>-172075.78</v>
      </c>
    </row>
    <row r="46" spans="1:57" x14ac:dyDescent="0.25">
      <c r="A46" s="12" t="s">
        <v>57</v>
      </c>
      <c r="C46" s="11"/>
      <c r="E46" s="17"/>
      <c r="H46" s="5"/>
      <c r="I46" s="5"/>
      <c r="K46" s="5"/>
      <c r="L46" s="5"/>
      <c r="N46" s="10"/>
      <c r="O46" s="5"/>
      <c r="Q46" s="10"/>
      <c r="R46" s="5"/>
      <c r="W46" s="10"/>
      <c r="X46" s="5"/>
      <c r="Z46" s="5"/>
      <c r="AA46" s="5"/>
      <c r="AC46" s="5"/>
      <c r="AD46" s="5"/>
      <c r="AF46" s="5"/>
      <c r="AG46" s="5"/>
      <c r="AI46" s="5">
        <v>-173677.79</v>
      </c>
      <c r="AJ46" s="5">
        <f t="shared" si="17"/>
        <v>-173677.79</v>
      </c>
      <c r="AK46" s="5"/>
      <c r="AM46" s="5">
        <f t="shared" si="18"/>
        <v>-173677.79</v>
      </c>
      <c r="AP46" s="5">
        <f t="shared" si="19"/>
        <v>-173677.79</v>
      </c>
      <c r="AS46" s="5">
        <f t="shared" si="20"/>
        <v>-173677.79</v>
      </c>
      <c r="AV46" s="5">
        <f t="shared" si="21"/>
        <v>-173677.79</v>
      </c>
      <c r="AY46" s="5">
        <f t="shared" si="22"/>
        <v>-173677.79</v>
      </c>
      <c r="BB46" s="5">
        <f t="shared" si="15"/>
        <v>-173677.79</v>
      </c>
      <c r="BE46" s="5">
        <f t="shared" si="16"/>
        <v>-173677.79</v>
      </c>
    </row>
    <row r="47" spans="1:57" x14ac:dyDescent="0.25">
      <c r="A47" s="12" t="s">
        <v>60</v>
      </c>
      <c r="C47" s="11"/>
      <c r="E47" s="17"/>
      <c r="H47" s="5"/>
      <c r="I47" s="5"/>
      <c r="K47" s="5"/>
      <c r="L47" s="5"/>
      <c r="N47" s="10"/>
      <c r="O47" s="5"/>
      <c r="Q47" s="10"/>
      <c r="R47" s="5"/>
      <c r="W47" s="10"/>
      <c r="X47" s="5"/>
      <c r="Z47" s="5"/>
      <c r="AA47" s="5"/>
      <c r="AC47" s="5"/>
      <c r="AD47" s="5"/>
      <c r="AF47" s="5"/>
      <c r="AG47" s="5"/>
      <c r="AI47" s="5"/>
      <c r="AJ47" s="5"/>
      <c r="AK47" s="5"/>
      <c r="AL47" s="5">
        <v>-178624.7</v>
      </c>
      <c r="AM47" s="5">
        <f t="shared" si="18"/>
        <v>-178624.7</v>
      </c>
      <c r="AP47" s="5">
        <f t="shared" si="19"/>
        <v>-178624.7</v>
      </c>
      <c r="AS47" s="5">
        <f t="shared" si="20"/>
        <v>-178624.7</v>
      </c>
      <c r="AV47" s="5">
        <f t="shared" si="21"/>
        <v>-178624.7</v>
      </c>
      <c r="AY47" s="5">
        <f t="shared" si="22"/>
        <v>-178624.7</v>
      </c>
      <c r="BB47" s="5">
        <f t="shared" si="15"/>
        <v>-178624.7</v>
      </c>
      <c r="BE47" s="5">
        <f t="shared" si="16"/>
        <v>-178624.7</v>
      </c>
    </row>
    <row r="48" spans="1:57" x14ac:dyDescent="0.25">
      <c r="A48" s="12" t="s">
        <v>63</v>
      </c>
      <c r="C48" s="11"/>
      <c r="E48" s="17"/>
      <c r="H48" s="5"/>
      <c r="I48" s="5"/>
      <c r="K48" s="5"/>
      <c r="L48" s="5"/>
      <c r="N48" s="10"/>
      <c r="O48" s="5"/>
      <c r="Q48" s="10"/>
      <c r="R48" s="5"/>
      <c r="W48" s="10"/>
      <c r="X48" s="5"/>
      <c r="Z48" s="5"/>
      <c r="AA48" s="5"/>
      <c r="AC48" s="5"/>
      <c r="AD48" s="5"/>
      <c r="AF48" s="5"/>
      <c r="AG48" s="5"/>
      <c r="AI48" s="5"/>
      <c r="AJ48" s="5"/>
      <c r="AK48" s="5"/>
      <c r="AL48" s="5"/>
      <c r="AM48" s="5"/>
      <c r="AO48" s="5">
        <v>-183531.97</v>
      </c>
      <c r="AP48" s="5">
        <f t="shared" si="19"/>
        <v>-183531.97</v>
      </c>
      <c r="AS48" s="5">
        <f t="shared" si="20"/>
        <v>-183531.97</v>
      </c>
      <c r="AV48" s="5">
        <f t="shared" si="21"/>
        <v>-183531.97</v>
      </c>
      <c r="AY48" s="5">
        <f t="shared" si="22"/>
        <v>-183531.97</v>
      </c>
      <c r="BB48" s="5">
        <f t="shared" si="15"/>
        <v>-183531.97</v>
      </c>
      <c r="BE48" s="5">
        <f t="shared" si="16"/>
        <v>-183531.97</v>
      </c>
    </row>
    <row r="49" spans="1:57" x14ac:dyDescent="0.25">
      <c r="A49" s="12" t="s">
        <v>66</v>
      </c>
      <c r="C49" s="11"/>
      <c r="E49" s="17"/>
      <c r="H49" s="5"/>
      <c r="I49" s="5"/>
      <c r="K49" s="5"/>
      <c r="L49" s="5"/>
      <c r="N49" s="10"/>
      <c r="O49" s="5"/>
      <c r="Q49" s="10"/>
      <c r="R49" s="5"/>
      <c r="W49" s="10"/>
      <c r="X49" s="5"/>
      <c r="Z49" s="5"/>
      <c r="AA49" s="5"/>
      <c r="AC49" s="5"/>
      <c r="AD49" s="5"/>
      <c r="AF49" s="5"/>
      <c r="AG49" s="5"/>
      <c r="AI49" s="5"/>
      <c r="AJ49" s="5"/>
      <c r="AK49" s="5"/>
      <c r="AL49" s="5"/>
      <c r="AM49" s="5"/>
      <c r="AO49" s="5"/>
      <c r="AP49" s="5"/>
      <c r="AR49" s="5">
        <v>-182586.56</v>
      </c>
      <c r="AS49" s="5">
        <f t="shared" si="20"/>
        <v>-182586.56</v>
      </c>
      <c r="AV49" s="5">
        <f t="shared" si="21"/>
        <v>-182586.56</v>
      </c>
      <c r="AY49" s="5">
        <f t="shared" si="22"/>
        <v>-182586.56</v>
      </c>
      <c r="BB49" s="5">
        <f t="shared" si="15"/>
        <v>-182586.56</v>
      </c>
      <c r="BE49" s="5">
        <f t="shared" si="16"/>
        <v>-182586.56</v>
      </c>
    </row>
    <row r="50" spans="1:57" x14ac:dyDescent="0.25">
      <c r="A50" s="12" t="s">
        <v>68</v>
      </c>
      <c r="C50" s="11"/>
      <c r="E50" s="17"/>
      <c r="H50" s="5"/>
      <c r="I50" s="5"/>
      <c r="K50" s="5"/>
      <c r="L50" s="5"/>
      <c r="N50" s="10"/>
      <c r="O50" s="5"/>
      <c r="Q50" s="10"/>
      <c r="R50" s="5"/>
      <c r="W50" s="10"/>
      <c r="X50" s="5"/>
      <c r="Z50" s="5"/>
      <c r="AA50" s="5"/>
      <c r="AC50" s="5"/>
      <c r="AD50" s="5"/>
      <c r="AF50" s="5"/>
      <c r="AG50" s="5"/>
      <c r="AI50" s="5"/>
      <c r="AJ50" s="5"/>
      <c r="AK50" s="5"/>
      <c r="AL50" s="5"/>
      <c r="AM50" s="5"/>
      <c r="AO50" s="5"/>
      <c r="AP50" s="5"/>
      <c r="AR50" s="5"/>
      <c r="AS50" s="5"/>
      <c r="AU50" s="5">
        <v>-182586.56</v>
      </c>
      <c r="AV50" s="5">
        <f t="shared" si="21"/>
        <v>-182586.56</v>
      </c>
      <c r="AY50" s="5">
        <f t="shared" si="22"/>
        <v>-182586.56</v>
      </c>
      <c r="BB50" s="5">
        <f t="shared" si="15"/>
        <v>-182586.56</v>
      </c>
      <c r="BE50" s="5">
        <f t="shared" si="16"/>
        <v>-182586.56</v>
      </c>
    </row>
    <row r="51" spans="1:57" x14ac:dyDescent="0.25">
      <c r="A51" s="12" t="s">
        <v>72</v>
      </c>
      <c r="C51" s="11"/>
      <c r="E51" s="17"/>
      <c r="H51" s="5"/>
      <c r="I51" s="5"/>
      <c r="K51" s="5"/>
      <c r="L51" s="5"/>
      <c r="N51" s="10"/>
      <c r="O51" s="5"/>
      <c r="Q51" s="10"/>
      <c r="R51" s="5"/>
      <c r="W51" s="10"/>
      <c r="X51" s="5"/>
      <c r="Z51" s="5"/>
      <c r="AA51" s="5"/>
      <c r="AC51" s="5"/>
      <c r="AD51" s="5"/>
      <c r="AF51" s="5"/>
      <c r="AG51" s="5"/>
      <c r="AI51" s="5"/>
      <c r="AJ51" s="5"/>
      <c r="AK51" s="5"/>
      <c r="AL51" s="5"/>
      <c r="AM51" s="5"/>
      <c r="AO51" s="5"/>
      <c r="AP51" s="5"/>
      <c r="AR51" s="5"/>
      <c r="AS51" s="5"/>
      <c r="AU51" s="5"/>
      <c r="AV51" s="5"/>
      <c r="AX51" s="5">
        <v>-182586.56</v>
      </c>
      <c r="AY51" s="5">
        <f t="shared" si="22"/>
        <v>-182586.56</v>
      </c>
      <c r="BB51" s="5">
        <f t="shared" si="15"/>
        <v>-182586.56</v>
      </c>
      <c r="BE51" s="5">
        <f t="shared" si="16"/>
        <v>-182586.56</v>
      </c>
    </row>
    <row r="52" spans="1:57" x14ac:dyDescent="0.25">
      <c r="A52" s="12" t="s">
        <v>75</v>
      </c>
      <c r="C52" s="11"/>
      <c r="E52" s="17"/>
      <c r="H52" s="5"/>
      <c r="I52" s="5"/>
      <c r="K52" s="5"/>
      <c r="L52" s="5"/>
      <c r="N52" s="10"/>
      <c r="O52" s="5"/>
      <c r="Q52" s="10"/>
      <c r="R52" s="5"/>
      <c r="W52" s="10"/>
      <c r="X52" s="5"/>
      <c r="Z52" s="5"/>
      <c r="AA52" s="5"/>
      <c r="AC52" s="5"/>
      <c r="AD52" s="5"/>
      <c r="AF52" s="5"/>
      <c r="AG52" s="5"/>
      <c r="AI52" s="5"/>
      <c r="AJ52" s="5"/>
      <c r="AK52" s="5"/>
      <c r="AL52" s="5"/>
      <c r="AM52" s="5"/>
      <c r="AO52" s="5"/>
      <c r="AP52" s="5"/>
      <c r="AR52" s="5"/>
      <c r="AS52" s="5"/>
      <c r="AU52" s="5"/>
      <c r="AV52" s="5"/>
      <c r="AX52" s="5"/>
      <c r="AY52" s="5"/>
      <c r="BA52" s="5">
        <v>-182586.56</v>
      </c>
      <c r="BB52" s="5">
        <f t="shared" si="15"/>
        <v>-182586.56</v>
      </c>
      <c r="BE52" s="5">
        <f t="shared" si="16"/>
        <v>-182586.56</v>
      </c>
    </row>
    <row r="53" spans="1:57" x14ac:dyDescent="0.25">
      <c r="A53" s="12" t="s">
        <v>91</v>
      </c>
      <c r="C53" s="11"/>
      <c r="E53" s="17"/>
      <c r="H53" s="5"/>
      <c r="I53" s="5"/>
      <c r="K53" s="5"/>
      <c r="L53" s="5"/>
      <c r="N53" s="10"/>
      <c r="O53" s="5"/>
      <c r="Q53" s="10"/>
      <c r="R53" s="5"/>
      <c r="W53" s="10"/>
      <c r="X53" s="5"/>
      <c r="Z53" s="5"/>
      <c r="AA53" s="5"/>
      <c r="AC53" s="5"/>
      <c r="AD53" s="5"/>
      <c r="AF53" s="5"/>
      <c r="AG53" s="5"/>
      <c r="AI53" s="5"/>
      <c r="AJ53" s="5"/>
      <c r="AK53" s="5"/>
      <c r="AL53" s="5"/>
      <c r="AM53" s="5"/>
      <c r="AO53" s="5"/>
      <c r="AP53" s="5"/>
      <c r="AR53" s="5"/>
      <c r="AS53" s="5"/>
      <c r="AU53" s="5"/>
      <c r="AV53" s="5"/>
      <c r="AX53" s="5"/>
      <c r="AY53" s="5"/>
      <c r="BA53" s="5"/>
      <c r="BB53" s="5"/>
      <c r="BD53" s="5">
        <v>-182586.56</v>
      </c>
      <c r="BE53" s="5">
        <f t="shared" si="16"/>
        <v>-182586.56</v>
      </c>
    </row>
    <row r="54" spans="1:57" ht="13" thickBot="1" x14ac:dyDescent="0.3">
      <c r="A54" s="12"/>
      <c r="C54" s="14"/>
      <c r="E54" s="18"/>
      <c r="F54" s="15"/>
      <c r="H54" s="16"/>
      <c r="I54" s="16"/>
      <c r="K54" s="16"/>
      <c r="L54" s="16"/>
      <c r="N54" s="15"/>
      <c r="O54" s="15"/>
      <c r="Q54" s="15"/>
      <c r="R54" s="15"/>
      <c r="T54" s="21"/>
      <c r="U54" s="21"/>
      <c r="W54" s="21"/>
      <c r="X54" s="21"/>
      <c r="Z54" s="21"/>
      <c r="AA54" s="21"/>
      <c r="AC54" s="22"/>
      <c r="AD54" s="22"/>
      <c r="AF54" s="21"/>
      <c r="AG54" s="21"/>
      <c r="AI54" s="25"/>
      <c r="AJ54" s="25"/>
      <c r="AK54" s="30"/>
      <c r="AL54" s="21"/>
      <c r="AM54" s="21"/>
      <c r="AO54" s="21"/>
      <c r="AP54" s="21"/>
      <c r="AR54" s="21"/>
      <c r="AS54" s="21"/>
      <c r="AV54" s="21"/>
      <c r="AY54" s="21"/>
      <c r="BB54" s="21"/>
      <c r="BE54" s="21"/>
    </row>
    <row r="55" spans="1:57" x14ac:dyDescent="0.25">
      <c r="A55" s="12" t="s">
        <v>26</v>
      </c>
      <c r="C55" s="17">
        <f>SUM(C35:C54)</f>
        <v>-429579.25</v>
      </c>
      <c r="E55" s="5">
        <f>SUM(E35:E54)</f>
        <v>-50547.16</v>
      </c>
      <c r="F55" s="5">
        <f>SUM(F35:F54)</f>
        <v>-480126.41000000003</v>
      </c>
      <c r="H55" s="5">
        <v>-171828.57</v>
      </c>
      <c r="I55" s="5">
        <f>SUM(I35:I54)</f>
        <v>-651954.98</v>
      </c>
      <c r="K55" s="10">
        <f>SUM(K34:K54)</f>
        <v>-171828.63</v>
      </c>
      <c r="L55" s="5">
        <f>SUM(L35:L54)</f>
        <v>-823783.61</v>
      </c>
      <c r="N55" s="10">
        <f>SUM(N39:N54)</f>
        <v>-171828.62</v>
      </c>
      <c r="O55" s="5">
        <f>SUM(O35:O54)</f>
        <v>-995612.23</v>
      </c>
      <c r="Q55" s="10">
        <f>SUM(Q39:Q54)</f>
        <v>-171828.63</v>
      </c>
      <c r="R55" s="5">
        <f>SUM(R35:R54)</f>
        <v>-1167440.8599999999</v>
      </c>
      <c r="T55" s="10">
        <f>SUM(T35:T54)</f>
        <v>-171828.62</v>
      </c>
      <c r="U55" s="5">
        <f>SUM(U35:U54)</f>
        <v>-1339269.48</v>
      </c>
      <c r="W55" s="10">
        <f>SUM(W42:W54)</f>
        <v>-171928.08</v>
      </c>
      <c r="X55" s="5">
        <f>SUM(X35:X54)</f>
        <v>-1511197.56</v>
      </c>
      <c r="Z55" s="5">
        <f>SUM(Z43:Z54)</f>
        <v>-171953.42</v>
      </c>
      <c r="AA55" s="5">
        <f>SUM(AA35:AA54)</f>
        <v>-1683150.98</v>
      </c>
      <c r="AC55" s="5">
        <f>SUM(AC44:AC54)</f>
        <v>-172022.61</v>
      </c>
      <c r="AD55" s="5">
        <f>SUM(AD35:AD54)</f>
        <v>-1855173.5899999999</v>
      </c>
      <c r="AF55" s="5">
        <f>SUM(AF45:AF54)</f>
        <v>-172075.78</v>
      </c>
      <c r="AG55" s="5">
        <f>SUM(AG35:AG54)</f>
        <v>-2027249.3699999999</v>
      </c>
      <c r="AI55" s="2">
        <f>SUM(AI46:AI54)</f>
        <v>-173677.79</v>
      </c>
      <c r="AJ55" s="2">
        <f>SUM(AJ35:AJ54)</f>
        <v>-2200927.1599999997</v>
      </c>
      <c r="AK55" s="2"/>
      <c r="AL55" s="2">
        <f>SUM(AL46:AL54)</f>
        <v>-178624.7</v>
      </c>
      <c r="AM55" s="2">
        <f>SUM(AM35:AM54)</f>
        <v>-2379551.86</v>
      </c>
      <c r="AO55" s="5">
        <f>SUM(AO48:AO54)</f>
        <v>-183531.97</v>
      </c>
      <c r="AP55" s="5">
        <f>SUM(AP35:AP54)</f>
        <v>-2563083.83</v>
      </c>
      <c r="AR55" s="5">
        <f>SUM(AR49:AR54)</f>
        <v>-182586.56</v>
      </c>
      <c r="AS55" s="5">
        <f>SUM(AS35:AS54)</f>
        <v>-2745670.39</v>
      </c>
      <c r="AV55" s="5">
        <f>SUM(AV35:AV54)</f>
        <v>-2928256.95</v>
      </c>
      <c r="AY55" s="5">
        <f>SUM(AY35:AY54)</f>
        <v>-3110843.5100000002</v>
      </c>
      <c r="BB55" s="5">
        <f>SUM(BB35:BB54)</f>
        <v>-3293430.0700000003</v>
      </c>
      <c r="BE55" s="5">
        <f>SUM(BE35:BE54)</f>
        <v>-3476016.6300000004</v>
      </c>
    </row>
    <row r="56" spans="1:57" x14ac:dyDescent="0.25">
      <c r="A56" s="12"/>
      <c r="C56" s="5"/>
      <c r="E56" s="17"/>
      <c r="H56" s="10"/>
      <c r="I56" s="10"/>
      <c r="K56" s="10"/>
      <c r="L56" s="10"/>
      <c r="AC56" s="5"/>
      <c r="AD56" s="5"/>
    </row>
    <row r="57" spans="1:57" x14ac:dyDescent="0.25">
      <c r="C57" s="5"/>
      <c r="E57" s="11"/>
      <c r="H57" s="10"/>
      <c r="I57" s="10"/>
      <c r="K57" s="10"/>
      <c r="L57" s="10"/>
      <c r="AC57" s="5"/>
      <c r="AD57" s="5"/>
    </row>
    <row r="58" spans="1:57" ht="13" x14ac:dyDescent="0.3">
      <c r="A58" s="1" t="s">
        <v>92</v>
      </c>
      <c r="C58" s="5"/>
      <c r="E58" s="4"/>
      <c r="F58" s="4">
        <f>SUM(F7+F30+F55)</f>
        <v>2956446.13</v>
      </c>
      <c r="H58" s="10"/>
      <c r="I58" s="4">
        <f>I30+I55</f>
        <v>2784617.5599999996</v>
      </c>
      <c r="K58" s="10"/>
      <c r="L58" s="19">
        <f>L30+L55</f>
        <v>2612788.9299999997</v>
      </c>
      <c r="O58" s="4">
        <f>O30+O55</f>
        <v>2440960.3099999996</v>
      </c>
      <c r="R58" s="4">
        <f>R30+R55</f>
        <v>2269131.6799999997</v>
      </c>
      <c r="U58" s="4">
        <f>U30+U55</f>
        <v>2097303.0599999996</v>
      </c>
      <c r="X58" s="4">
        <f>X30+X55</f>
        <v>1926700.9799999995</v>
      </c>
      <c r="AA58" s="4">
        <f>AA30+AA55</f>
        <v>1755215.5599999996</v>
      </c>
      <c r="AC58" s="5"/>
      <c r="AD58" s="4">
        <f>AD30+AD55</f>
        <v>1584583.3599999999</v>
      </c>
      <c r="AG58" s="4">
        <f>AG30+AG55</f>
        <v>1413523.0799999998</v>
      </c>
      <c r="AJ58" s="4">
        <f>AJ30+AJ55</f>
        <v>1261700.8900000001</v>
      </c>
      <c r="AK58" s="4"/>
      <c r="AM58" s="4">
        <f>AM30+AM55</f>
        <v>1234362.8799999999</v>
      </c>
      <c r="AP58" s="4">
        <f>AP30+AP55</f>
        <v>1088647.4099999997</v>
      </c>
      <c r="AS58" s="4">
        <f>AS30+AS55</f>
        <v>906060.84999999963</v>
      </c>
      <c r="AV58" s="4">
        <f>AV30+AV55</f>
        <v>723474.28999999957</v>
      </c>
      <c r="AY58" s="4">
        <f>AY30+AY55</f>
        <v>540887.72999999952</v>
      </c>
      <c r="BB58" s="4">
        <f>BB30+BB55</f>
        <v>358301.16999999946</v>
      </c>
      <c r="BE58" s="4">
        <f>BE30+BE55-0.02</f>
        <v>175714.58999999941</v>
      </c>
    </row>
    <row r="59" spans="1:57" x14ac:dyDescent="0.25">
      <c r="C59" s="5"/>
      <c r="E59" s="5"/>
      <c r="H59" s="10"/>
      <c r="I59" s="10"/>
      <c r="K59" s="10"/>
      <c r="L59" s="10"/>
      <c r="AC59" s="5"/>
      <c r="AD59" s="5"/>
    </row>
    <row r="60" spans="1:57" x14ac:dyDescent="0.25">
      <c r="K60" s="10"/>
      <c r="L60" s="10"/>
      <c r="AC60" s="5"/>
      <c r="AD60" s="5"/>
    </row>
    <row r="61" spans="1:57" x14ac:dyDescent="0.25">
      <c r="K61" s="10"/>
      <c r="L61" s="10"/>
      <c r="AC61" s="5"/>
      <c r="AD61" s="5"/>
    </row>
    <row r="62" spans="1:57" ht="13" x14ac:dyDescent="0.3">
      <c r="I62" s="3" t="s">
        <v>27</v>
      </c>
      <c r="K62" s="10"/>
      <c r="L62" s="3" t="s">
        <v>27</v>
      </c>
      <c r="O62" s="3" t="s">
        <v>27</v>
      </c>
      <c r="R62" s="3" t="s">
        <v>27</v>
      </c>
      <c r="U62" s="3" t="s">
        <v>27</v>
      </c>
      <c r="X62" s="3" t="s">
        <v>27</v>
      </c>
      <c r="AA62" s="3" t="s">
        <v>27</v>
      </c>
      <c r="AC62" s="5"/>
      <c r="AD62" s="7" t="s">
        <v>27</v>
      </c>
      <c r="AG62" s="3" t="s">
        <v>27</v>
      </c>
      <c r="AJ62" s="7" t="s">
        <v>27</v>
      </c>
      <c r="AK62" s="7"/>
      <c r="AM62" s="7" t="s">
        <v>27</v>
      </c>
      <c r="AP62" s="7" t="s">
        <v>27</v>
      </c>
      <c r="AS62" s="7" t="s">
        <v>27</v>
      </c>
      <c r="AV62" s="7" t="s">
        <v>27</v>
      </c>
      <c r="AY62" s="7" t="s">
        <v>27</v>
      </c>
      <c r="BB62" s="7" t="s">
        <v>27</v>
      </c>
      <c r="BE62" s="7" t="s">
        <v>27</v>
      </c>
    </row>
    <row r="63" spans="1:57" ht="13" x14ac:dyDescent="0.3">
      <c r="A63" s="1" t="s">
        <v>28</v>
      </c>
      <c r="I63" s="9" t="s">
        <v>29</v>
      </c>
      <c r="K63" s="10"/>
      <c r="L63" s="9" t="s">
        <v>30</v>
      </c>
      <c r="O63" s="9" t="s">
        <v>31</v>
      </c>
      <c r="R63" s="9" t="s">
        <v>37</v>
      </c>
      <c r="U63" s="9" t="s">
        <v>40</v>
      </c>
      <c r="X63" s="9" t="s">
        <v>43</v>
      </c>
      <c r="AA63" s="9" t="s">
        <v>46</v>
      </c>
      <c r="AC63" s="5"/>
      <c r="AD63" s="23" t="s">
        <v>49</v>
      </c>
      <c r="AG63" s="9" t="s">
        <v>54</v>
      </c>
      <c r="AJ63" s="23" t="s">
        <v>58</v>
      </c>
      <c r="AK63" s="31"/>
      <c r="AM63" s="23" t="s">
        <v>61</v>
      </c>
      <c r="AP63" s="23" t="s">
        <v>64</v>
      </c>
      <c r="AS63" s="23" t="s">
        <v>67</v>
      </c>
      <c r="AV63" s="23" t="s">
        <v>70</v>
      </c>
      <c r="AY63" s="23" t="s">
        <v>73</v>
      </c>
      <c r="BB63" s="23" t="s">
        <v>76</v>
      </c>
      <c r="BE63" s="23" t="s">
        <v>94</v>
      </c>
    </row>
    <row r="64" spans="1:57" x14ac:dyDescent="0.25">
      <c r="I64" s="5"/>
      <c r="K64" s="10"/>
      <c r="L64" s="10"/>
      <c r="AC64" s="5"/>
      <c r="AD64" s="5"/>
    </row>
    <row r="65" spans="1:57" x14ac:dyDescent="0.25">
      <c r="A65" t="s">
        <v>32</v>
      </c>
      <c r="I65" s="5">
        <v>1675310.28</v>
      </c>
      <c r="K65" s="10"/>
      <c r="L65" s="5">
        <v>745393.86</v>
      </c>
      <c r="O65" s="5">
        <v>-10718.68</v>
      </c>
      <c r="R65" s="5">
        <v>1717349.24</v>
      </c>
      <c r="U65" s="5">
        <v>590051.48</v>
      </c>
      <c r="X65" s="5">
        <v>90744.05</v>
      </c>
      <c r="AA65" s="5">
        <v>1301511.52</v>
      </c>
      <c r="AC65" s="5"/>
      <c r="AD65" s="5">
        <v>302144.28000000003</v>
      </c>
      <c r="AG65" s="5">
        <v>1631057.12</v>
      </c>
      <c r="AJ65" s="5">
        <v>1327139.6299999999</v>
      </c>
      <c r="AK65" s="5"/>
      <c r="AM65" s="5">
        <v>813308.29</v>
      </c>
      <c r="AP65" s="5">
        <v>1338956.48</v>
      </c>
      <c r="AS65" s="5">
        <v>1642966.69</v>
      </c>
      <c r="AV65" s="5">
        <v>1527862.69</v>
      </c>
      <c r="AY65" s="5">
        <v>3008840.35</v>
      </c>
      <c r="BB65" s="5">
        <v>2218770.83</v>
      </c>
      <c r="BE65" s="5">
        <v>2291026.85</v>
      </c>
    </row>
    <row r="66" spans="1:57" x14ac:dyDescent="0.25">
      <c r="I66" s="5"/>
      <c r="K66" s="10"/>
      <c r="L66" s="5"/>
      <c r="U66" s="10"/>
      <c r="AC66" s="5"/>
      <c r="AD66" s="5"/>
    </row>
    <row r="67" spans="1:57" ht="13" x14ac:dyDescent="0.3">
      <c r="A67" s="1" t="s">
        <v>28</v>
      </c>
      <c r="I67" s="5"/>
      <c r="K67" s="10"/>
      <c r="L67" s="5"/>
      <c r="U67" s="10"/>
      <c r="AC67" s="5"/>
      <c r="AD67" s="5"/>
    </row>
    <row r="68" spans="1:57" x14ac:dyDescent="0.25">
      <c r="A68" t="s">
        <v>33</v>
      </c>
      <c r="I68" s="5">
        <v>-1741326.81</v>
      </c>
      <c r="K68" s="10"/>
      <c r="L68" s="5">
        <v>-601298.88</v>
      </c>
      <c r="O68" s="5">
        <v>-370539.68</v>
      </c>
      <c r="R68" s="5">
        <v>-420625.88</v>
      </c>
      <c r="U68" s="5">
        <v>-416352.47</v>
      </c>
      <c r="X68" s="5">
        <v>-377362.53</v>
      </c>
      <c r="AA68" s="5">
        <v>-493345.83</v>
      </c>
      <c r="AC68" s="5"/>
      <c r="AD68" s="5">
        <v>-431821.41</v>
      </c>
      <c r="AG68" s="5">
        <v>-572544.88</v>
      </c>
      <c r="AJ68" s="5">
        <v>-590870.75</v>
      </c>
      <c r="AK68" s="5"/>
      <c r="AM68" s="5">
        <v>-605355.19999999995</v>
      </c>
      <c r="AP68" s="5">
        <v>-661009.55000000005</v>
      </c>
      <c r="AS68" s="5">
        <v>-793833.15</v>
      </c>
      <c r="AV68" s="5">
        <v>-738430.92</v>
      </c>
      <c r="AY68" s="5">
        <v>-862013.88</v>
      </c>
      <c r="BB68" s="5">
        <v>-948635.03</v>
      </c>
      <c r="BE68" s="5">
        <v>-1086891.97</v>
      </c>
    </row>
    <row r="69" spans="1:57" x14ac:dyDescent="0.25">
      <c r="I69" s="5"/>
      <c r="K69" s="10"/>
      <c r="L69" s="5"/>
      <c r="U69" s="10"/>
      <c r="AC69" s="5"/>
      <c r="AD69" s="5"/>
    </row>
    <row r="70" spans="1:57" x14ac:dyDescent="0.25">
      <c r="I70" s="5"/>
      <c r="K70" s="10"/>
      <c r="L70" s="5"/>
      <c r="U70" s="10"/>
      <c r="AC70" s="5"/>
      <c r="AD70" s="5"/>
    </row>
    <row r="71" spans="1:57" ht="13" x14ac:dyDescent="0.3">
      <c r="A71" s="1" t="s">
        <v>34</v>
      </c>
      <c r="I71" s="4">
        <f>I65+I68</f>
        <v>-66016.530000000028</v>
      </c>
      <c r="K71" s="10"/>
      <c r="L71" s="4">
        <f>L65+L68</f>
        <v>144094.97999999998</v>
      </c>
      <c r="O71" s="4">
        <f>O65+O68</f>
        <v>-381258.36</v>
      </c>
      <c r="R71" s="4">
        <f>R65+R68</f>
        <v>1296723.3599999999</v>
      </c>
      <c r="U71" s="4">
        <f>U65+U68</f>
        <v>173699.01</v>
      </c>
      <c r="X71" s="4">
        <f>X65+X68</f>
        <v>-286618.48000000004</v>
      </c>
      <c r="AA71" s="4">
        <f>AA65+AA68</f>
        <v>808165.69</v>
      </c>
      <c r="AC71" s="5"/>
      <c r="AD71" s="4">
        <f>AD65+AD68</f>
        <v>-129677.12999999995</v>
      </c>
      <c r="AG71" s="4">
        <f>AG65+AG68</f>
        <v>1058512.2400000002</v>
      </c>
      <c r="AJ71" s="4">
        <f>AJ65+AJ68</f>
        <v>736268.87999999989</v>
      </c>
      <c r="AK71" s="4"/>
      <c r="AM71" s="4">
        <f>AM65+AM68</f>
        <v>207953.09000000008</v>
      </c>
      <c r="AP71" s="4">
        <f>AP65+AP68</f>
        <v>677946.92999999993</v>
      </c>
      <c r="AS71" s="4">
        <f>AS65+AS68</f>
        <v>849133.53999999992</v>
      </c>
      <c r="AV71" s="4">
        <f>AV65+AV68</f>
        <v>789431.7699999999</v>
      </c>
      <c r="AY71" s="4">
        <f>AY65+AY68</f>
        <v>2146826.4700000002</v>
      </c>
      <c r="BB71" s="4">
        <f>BB65+BB68</f>
        <v>1270135.8</v>
      </c>
      <c r="BE71" s="4">
        <f>BE65+BE68</f>
        <v>1204134.8800000001</v>
      </c>
    </row>
    <row r="72" spans="1:57" x14ac:dyDescent="0.25">
      <c r="I72" s="5"/>
      <c r="K72" s="10"/>
      <c r="L72" s="10"/>
      <c r="AC72" s="5"/>
      <c r="AD72" s="5"/>
    </row>
    <row r="73" spans="1:57" x14ac:dyDescent="0.25">
      <c r="I73" s="5"/>
      <c r="K73" s="10"/>
      <c r="L73" s="10"/>
    </row>
    <row r="74" spans="1:57" x14ac:dyDescent="0.25">
      <c r="K74" s="10"/>
      <c r="L74" s="10"/>
    </row>
  </sheetData>
  <phoneticPr fontId="1" type="noConversion"/>
  <pageMargins left="0.28999999999999998" right="0.39" top="0.76" bottom="0.45" header="0.5" footer="0.26"/>
  <pageSetup scale="73" orientation="portrait" r:id="rId1"/>
  <headerFooter alignWithMargins="0">
    <oddFooter>&amp;Z&amp;F&amp;RPage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2003-10-13T07:00:00+00:00</OpenedDate>
    <Date1 xmlns="dc463f71-b30c-4ab2-9473-d307f9d35888">2014-06-30T07:00:00+00:00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031658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F42EB161F39DA409265433E43BAED47" ma:contentTypeVersion="152" ma:contentTypeDescription="" ma:contentTypeScope="" ma:versionID="7c6794effd0fc1c9fbe6365b4c2fb1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B68BC-A05C-42BF-B40D-EFF59B3643D4}"/>
</file>

<file path=customXml/itemProps2.xml><?xml version="1.0" encoding="utf-8"?>
<ds:datastoreItem xmlns:ds="http://schemas.openxmlformats.org/officeDocument/2006/customXml" ds:itemID="{3E21B052-726E-4323-9EB2-D24E7C66841A}"/>
</file>

<file path=customXml/itemProps3.xml><?xml version="1.0" encoding="utf-8"?>
<ds:datastoreItem xmlns:ds="http://schemas.openxmlformats.org/officeDocument/2006/customXml" ds:itemID="{8E9AB22A-6107-4EC3-A0C6-3F494E28C3C1}"/>
</file>

<file path=customXml/itemProps4.xml><?xml version="1.0" encoding="utf-8"?>
<ds:datastoreItem xmlns:ds="http://schemas.openxmlformats.org/officeDocument/2006/customXml" ds:itemID="{2449B300-0673-494A-A806-6230CA85CB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 Qtr 3-31-14</vt:lpstr>
      <vt:lpstr>Qtr 3-31-14 backup dont file</vt:lpstr>
      <vt:lpstr>'Qtr 3-31-14 backup dont file'!Print_Area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Lyle Bankhead</dc:creator>
  <cp:lastModifiedBy>Jennifer Snyder</cp:lastModifiedBy>
  <cp:lastPrinted>2014-06-26T16:24:18Z</cp:lastPrinted>
  <dcterms:created xsi:type="dcterms:W3CDTF">2007-10-31T15:08:10Z</dcterms:created>
  <dcterms:modified xsi:type="dcterms:W3CDTF">2014-06-30T23:10:28Z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0x0101006E56B4D1795A2E4DB2F0B01679ED314A003F42EB161F39DA409265433E43BAED47</vt:lpwstr>
  </property>
  <property fmtid="{D5CDD505-2E9C-101B-9397-08002B2CF9AE}" pid="3" name="_docset_NoMedatataSyncRequired">
    <vt:lpwstr>False</vt:lpwstr>
  </property>
</Properties>
</file>