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Ed\Dropbox\Active Projects\PSE 2019 Rate Case 190529-530\Testimony\Garrett Group LLC\Workpapers\"/>
    </mc:Choice>
  </mc:AlternateContent>
  <xr:revisionPtr revIDLastSave="0" documentId="13_ncr:1_{517DC800-B38D-41B1-BD26-73F7120A65C9}" xr6:coauthVersionLast="45" xr6:coauthVersionMax="45" xr10:uidLastSave="{00000000-0000-0000-0000-000000000000}"/>
  <bookViews>
    <workbookView xWindow="-23148" yWindow="-3540" windowWidth="23256" windowHeight="12576" firstSheet="2" activeTab="3" xr2:uid="{00000000-000D-0000-FFFF-FFFF00000000}"/>
  </bookViews>
  <sheets>
    <sheet name="3ME Aug 18 ELEC Gross Plant" sheetId="1" r:id="rId1"/>
    <sheet name="3ME Aug 18 GAS Gross Plant" sheetId="2" r:id="rId2"/>
    <sheet name="13ME Sept 19 Elec Gross Plant" sheetId="3" r:id="rId3"/>
    <sheet name="13ME Sept 19 GAS Gross Plant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5" i="4" l="1"/>
  <c r="E165" i="4"/>
  <c r="D165" i="4"/>
  <c r="C165" i="4"/>
  <c r="E640" i="3"/>
  <c r="D640" i="3"/>
  <c r="C640" i="3"/>
  <c r="P640" i="3" l="1"/>
  <c r="O640" i="3"/>
  <c r="N640" i="3"/>
  <c r="M640" i="3"/>
  <c r="L640" i="3"/>
  <c r="K640" i="3"/>
  <c r="J640" i="3"/>
  <c r="I640" i="3"/>
  <c r="H640" i="3"/>
  <c r="G640" i="3"/>
  <c r="F640" i="3"/>
  <c r="H164" i="4" l="1"/>
  <c r="G164" i="4"/>
  <c r="F164" i="4"/>
  <c r="O164" i="4" l="1"/>
  <c r="N164" i="4"/>
  <c r="M164" i="4"/>
  <c r="L164" i="4"/>
  <c r="K164" i="4"/>
  <c r="J164" i="4"/>
  <c r="I164" i="4"/>
  <c r="R163" i="4" l="1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52" i="4"/>
  <c r="Q52" i="4"/>
  <c r="P52" i="4"/>
  <c r="O52" i="4"/>
  <c r="O165" i="4" s="1"/>
  <c r="N52" i="4"/>
  <c r="N165" i="4" s="1"/>
  <c r="M52" i="4"/>
  <c r="M165" i="4" s="1"/>
  <c r="L52" i="4"/>
  <c r="L165" i="4" s="1"/>
  <c r="K52" i="4"/>
  <c r="K165" i="4" s="1"/>
  <c r="J52" i="4"/>
  <c r="J165" i="4" s="1"/>
  <c r="I52" i="4"/>
  <c r="I165" i="4" s="1"/>
  <c r="H52" i="4"/>
  <c r="G52" i="4"/>
  <c r="G165" i="4" s="1"/>
  <c r="F52" i="4"/>
  <c r="F165" i="4" s="1"/>
  <c r="R638" i="3"/>
  <c r="R643" i="3" s="1"/>
  <c r="R637" i="3"/>
  <c r="R636" i="3"/>
  <c r="R635" i="3"/>
  <c r="R634" i="3"/>
  <c r="R633" i="3"/>
  <c r="R632" i="3"/>
  <c r="R631" i="3"/>
  <c r="R630" i="3"/>
  <c r="R622" i="3"/>
  <c r="R621" i="3"/>
  <c r="R620" i="3"/>
  <c r="R619" i="3"/>
  <c r="R618" i="3"/>
  <c r="R617" i="3"/>
  <c r="R616" i="3"/>
  <c r="R615" i="3"/>
  <c r="R614" i="3"/>
  <c r="R613" i="3"/>
  <c r="R612" i="3"/>
  <c r="R611" i="3"/>
  <c r="R610" i="3"/>
  <c r="R609" i="3"/>
  <c r="R608" i="3"/>
  <c r="R607" i="3"/>
  <c r="R606" i="3"/>
  <c r="R605" i="3"/>
  <c r="R604" i="3"/>
  <c r="R603" i="3"/>
  <c r="R602" i="3"/>
  <c r="R601" i="3"/>
  <c r="R600" i="3"/>
  <c r="R599" i="3"/>
  <c r="R598" i="3"/>
  <c r="R597" i="3"/>
  <c r="R596" i="3"/>
  <c r="R595" i="3"/>
  <c r="R594" i="3"/>
  <c r="R593" i="3"/>
  <c r="R592" i="3"/>
  <c r="R591" i="3"/>
  <c r="R590" i="3"/>
  <c r="R589" i="3"/>
  <c r="R588" i="3"/>
  <c r="R587" i="3"/>
  <c r="R586" i="3"/>
  <c r="R585" i="3"/>
  <c r="R584" i="3"/>
  <c r="R583" i="3"/>
  <c r="R582" i="3"/>
  <c r="R581" i="3"/>
  <c r="I505" i="3"/>
  <c r="O166" i="4" l="1"/>
  <c r="R164" i="4"/>
  <c r="R166" i="4" s="1"/>
  <c r="E151" i="2"/>
  <c r="D151" i="2"/>
  <c r="C151" i="2"/>
  <c r="E150" i="2"/>
  <c r="D150" i="2"/>
  <c r="C150" i="2"/>
  <c r="E149" i="2"/>
  <c r="D149" i="2"/>
  <c r="C149" i="2"/>
  <c r="E148" i="2"/>
  <c r="D148" i="2"/>
  <c r="C148" i="2"/>
  <c r="E147" i="2"/>
  <c r="D147" i="2"/>
  <c r="C147" i="2"/>
  <c r="E146" i="2"/>
  <c r="D146" i="2"/>
  <c r="C146" i="2"/>
  <c r="E145" i="2"/>
  <c r="D145" i="2"/>
  <c r="C145" i="2"/>
  <c r="E144" i="2"/>
  <c r="D144" i="2"/>
  <c r="C144" i="2"/>
  <c r="E143" i="2"/>
  <c r="D143" i="2"/>
  <c r="C143" i="2"/>
  <c r="E142" i="2"/>
  <c r="D142" i="2"/>
  <c r="C142" i="2"/>
  <c r="E141" i="2"/>
  <c r="D141" i="2"/>
  <c r="C141" i="2"/>
  <c r="E140" i="2"/>
  <c r="D140" i="2"/>
  <c r="C140" i="2"/>
  <c r="E139" i="2"/>
  <c r="D139" i="2"/>
  <c r="C139" i="2"/>
  <c r="E138" i="2"/>
  <c r="D138" i="2"/>
  <c r="C138" i="2"/>
  <c r="E137" i="2"/>
  <c r="D137" i="2"/>
  <c r="C137" i="2"/>
  <c r="E136" i="2"/>
  <c r="D136" i="2"/>
  <c r="C136" i="2"/>
  <c r="E135" i="2"/>
  <c r="D135" i="2"/>
  <c r="C135" i="2"/>
  <c r="E134" i="2"/>
  <c r="D134" i="2"/>
  <c r="C134" i="2"/>
  <c r="E133" i="2"/>
  <c r="D133" i="2"/>
  <c r="C133" i="2"/>
  <c r="E132" i="2"/>
  <c r="D132" i="2"/>
  <c r="C132" i="2"/>
  <c r="E131" i="2"/>
  <c r="D131" i="2"/>
  <c r="C131" i="2"/>
  <c r="E130" i="2"/>
  <c r="D130" i="2"/>
  <c r="C130" i="2"/>
  <c r="E129" i="2"/>
  <c r="D129" i="2"/>
  <c r="C129" i="2"/>
  <c r="E128" i="2"/>
  <c r="D128" i="2"/>
  <c r="C128" i="2"/>
  <c r="E127" i="2"/>
  <c r="D127" i="2"/>
  <c r="C127" i="2"/>
  <c r="E126" i="2"/>
  <c r="D126" i="2"/>
  <c r="C126" i="2"/>
  <c r="E125" i="2"/>
  <c r="D125" i="2"/>
  <c r="C125" i="2"/>
  <c r="E124" i="2"/>
  <c r="D124" i="2"/>
  <c r="C124" i="2"/>
  <c r="E123" i="2"/>
  <c r="D123" i="2"/>
  <c r="C123" i="2"/>
  <c r="E122" i="2"/>
  <c r="D122" i="2"/>
  <c r="C122" i="2"/>
  <c r="E121" i="2"/>
  <c r="D121" i="2"/>
  <c r="C121" i="2"/>
  <c r="E120" i="2"/>
  <c r="D120" i="2"/>
  <c r="C120" i="2"/>
  <c r="E119" i="2"/>
  <c r="D119" i="2"/>
  <c r="C119" i="2"/>
  <c r="E118" i="2"/>
  <c r="D118" i="2"/>
  <c r="C118" i="2"/>
  <c r="E117" i="2"/>
  <c r="D117" i="2"/>
  <c r="C117" i="2"/>
  <c r="E116" i="2"/>
  <c r="D116" i="2"/>
  <c r="C116" i="2"/>
  <c r="E115" i="2"/>
  <c r="D115" i="2"/>
  <c r="C115" i="2"/>
  <c r="E114" i="2"/>
  <c r="D114" i="2"/>
  <c r="C114" i="2"/>
  <c r="E113" i="2"/>
  <c r="D113" i="2"/>
  <c r="C113" i="2"/>
  <c r="E112" i="2"/>
  <c r="D112" i="2"/>
  <c r="C112" i="2"/>
  <c r="E111" i="2"/>
  <c r="D111" i="2"/>
  <c r="C111" i="2"/>
  <c r="E110" i="2"/>
  <c r="D110" i="2"/>
  <c r="C110" i="2"/>
  <c r="E109" i="2"/>
  <c r="D109" i="2"/>
  <c r="C109" i="2"/>
  <c r="E108" i="2"/>
  <c r="D108" i="2"/>
  <c r="C108" i="2"/>
  <c r="E107" i="2"/>
  <c r="D107" i="2"/>
  <c r="C107" i="2"/>
  <c r="E106" i="2"/>
  <c r="D106" i="2"/>
  <c r="C106" i="2"/>
  <c r="E105" i="2"/>
  <c r="D105" i="2"/>
  <c r="C105" i="2"/>
  <c r="E104" i="2"/>
  <c r="D104" i="2"/>
  <c r="C104" i="2"/>
  <c r="C153" i="2" s="1"/>
  <c r="C155" i="2" s="1"/>
  <c r="E55" i="2"/>
  <c r="E153" i="2" s="1"/>
  <c r="E155" i="2" s="1"/>
  <c r="D55" i="2"/>
  <c r="D153" i="2" s="1"/>
  <c r="D155" i="2" s="1"/>
  <c r="C55" i="2"/>
  <c r="G632" i="1"/>
  <c r="E613" i="1"/>
  <c r="D613" i="1"/>
  <c r="C613" i="1"/>
  <c r="E612" i="1"/>
  <c r="D612" i="1"/>
  <c r="C612" i="1"/>
  <c r="E611" i="1"/>
  <c r="D611" i="1"/>
  <c r="C611" i="1"/>
  <c r="E610" i="1"/>
  <c r="D610" i="1"/>
  <c r="C610" i="1"/>
  <c r="E609" i="1"/>
  <c r="D609" i="1"/>
  <c r="C609" i="1"/>
  <c r="E608" i="1"/>
  <c r="D608" i="1"/>
  <c r="C608" i="1"/>
  <c r="E607" i="1"/>
  <c r="D607" i="1"/>
  <c r="C607" i="1"/>
  <c r="E606" i="1"/>
  <c r="D606" i="1"/>
  <c r="C606" i="1"/>
  <c r="E605" i="1"/>
  <c r="D605" i="1"/>
  <c r="C605" i="1"/>
  <c r="E604" i="1"/>
  <c r="D604" i="1"/>
  <c r="C604" i="1"/>
  <c r="E603" i="1"/>
  <c r="D603" i="1"/>
  <c r="C603" i="1"/>
  <c r="E602" i="1"/>
  <c r="D602" i="1"/>
  <c r="C602" i="1"/>
  <c r="E601" i="1"/>
  <c r="D601" i="1"/>
  <c r="C601" i="1"/>
  <c r="E600" i="1"/>
  <c r="D600" i="1"/>
  <c r="C600" i="1"/>
  <c r="E599" i="1"/>
  <c r="D599" i="1"/>
  <c r="C599" i="1"/>
  <c r="E598" i="1"/>
  <c r="D598" i="1"/>
  <c r="C598" i="1"/>
  <c r="E597" i="1"/>
  <c r="D597" i="1"/>
  <c r="C597" i="1"/>
  <c r="E596" i="1"/>
  <c r="D596" i="1"/>
  <c r="C596" i="1"/>
  <c r="E595" i="1"/>
  <c r="D595" i="1"/>
  <c r="C595" i="1"/>
  <c r="E594" i="1"/>
  <c r="D594" i="1"/>
  <c r="C594" i="1"/>
  <c r="E593" i="1"/>
  <c r="D593" i="1"/>
  <c r="C593" i="1"/>
  <c r="E592" i="1"/>
  <c r="D592" i="1"/>
  <c r="C592" i="1"/>
  <c r="E591" i="1"/>
  <c r="D591" i="1"/>
  <c r="C591" i="1"/>
  <c r="E590" i="1"/>
  <c r="D590" i="1"/>
  <c r="C590" i="1"/>
  <c r="E589" i="1"/>
  <c r="D589" i="1"/>
  <c r="C589" i="1"/>
  <c r="E588" i="1"/>
  <c r="D588" i="1"/>
  <c r="C588" i="1"/>
  <c r="E587" i="1"/>
  <c r="D587" i="1"/>
  <c r="C587" i="1"/>
  <c r="E586" i="1"/>
  <c r="D586" i="1"/>
  <c r="C586" i="1"/>
  <c r="E585" i="1"/>
  <c r="D585" i="1"/>
  <c r="C585" i="1"/>
  <c r="E584" i="1"/>
  <c r="D584" i="1"/>
  <c r="C584" i="1"/>
  <c r="E583" i="1"/>
  <c r="D583" i="1"/>
  <c r="C583" i="1"/>
  <c r="E582" i="1"/>
  <c r="D582" i="1"/>
  <c r="C582" i="1"/>
  <c r="E581" i="1"/>
  <c r="D581" i="1"/>
  <c r="C581" i="1"/>
  <c r="E580" i="1"/>
  <c r="D580" i="1"/>
  <c r="C580" i="1"/>
  <c r="E579" i="1"/>
  <c r="D579" i="1"/>
  <c r="C579" i="1"/>
  <c r="E578" i="1"/>
  <c r="D578" i="1"/>
  <c r="C578" i="1"/>
  <c r="E577" i="1"/>
  <c r="D577" i="1"/>
  <c r="C577" i="1"/>
  <c r="E576" i="1"/>
  <c r="D576" i="1"/>
  <c r="C576" i="1"/>
  <c r="E575" i="1"/>
  <c r="D575" i="1"/>
  <c r="C575" i="1"/>
  <c r="E574" i="1"/>
  <c r="D574" i="1"/>
  <c r="C574" i="1"/>
  <c r="E573" i="1"/>
  <c r="D573" i="1"/>
  <c r="C573" i="1"/>
  <c r="E572" i="1"/>
  <c r="D572" i="1"/>
  <c r="C572" i="1"/>
  <c r="E571" i="1"/>
  <c r="E620" i="1" s="1"/>
  <c r="E622" i="1" s="1"/>
  <c r="D571" i="1"/>
  <c r="C571" i="1"/>
  <c r="E570" i="1"/>
  <c r="D570" i="1"/>
  <c r="D620" i="1" s="1"/>
  <c r="D622" i="1" s="1"/>
  <c r="C570" i="1"/>
  <c r="E569" i="1"/>
  <c r="D569" i="1"/>
  <c r="C569" i="1"/>
  <c r="E568" i="1"/>
  <c r="D568" i="1"/>
  <c r="C568" i="1"/>
  <c r="C620" i="1" s="1"/>
  <c r="C6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tc={737A6622-BEED-4717-BECE-37BF537EF985}</author>
    <author>tc={236DD534-A5AA-4662-8DDB-2D9540D056B6}</author>
  </authors>
  <commentList>
    <comment ref="H165" authorId="0" shapeId="0" xr:uid="{737A6622-BEED-4717-BECE-37BF537EF985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row 107 for reconciling manual adjustment</t>
      </text>
    </comment>
    <comment ref="I165" authorId="1" shapeId="0" xr:uid="{236DD534-A5AA-4662-8DDB-2D9540D056B6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row 107 for reconciling manual adjustment</t>
      </text>
    </comment>
  </commentList>
</comments>
</file>

<file path=xl/sharedStrings.xml><?xml version="1.0" encoding="utf-8"?>
<sst xmlns="http://schemas.openxmlformats.org/spreadsheetml/2006/main" count="3775" uniqueCount="782">
  <si>
    <t xml:space="preserve"> Dec 17 CBR</t>
  </si>
  <si>
    <t>Electric</t>
  </si>
  <si>
    <t>gl_account</t>
  </si>
  <si>
    <t>depr_group</t>
  </si>
  <si>
    <t>Gas</t>
  </si>
  <si>
    <t>10100501 Electric Plant In Service</t>
  </si>
  <si>
    <t>E301 INT Organization</t>
  </si>
  <si>
    <t>E302 INT Franchises</t>
  </si>
  <si>
    <t>E302 INT Franchises, Baker Project</t>
  </si>
  <si>
    <t>E302 INT Franchises, Snoqualmie</t>
  </si>
  <si>
    <t>E303 INT Misc Intangible Plant</t>
  </si>
  <si>
    <t>E303 INT Whitehorn 2 &amp; 3</t>
  </si>
  <si>
    <t>E310 STM Land, Colstrip 1</t>
  </si>
  <si>
    <t>E310 STM Land, Colstrip 1-2 Com</t>
  </si>
  <si>
    <t>E310 STM Land, Colstrip 2</t>
  </si>
  <si>
    <t>E310 STM Land, Colstrip 3-4 Com</t>
  </si>
  <si>
    <t>E310 STM Land, Colstrip 4</t>
  </si>
  <si>
    <t>E311 STM Str/Imprv, Mint Farm</t>
  </si>
  <si>
    <t>E311 STM Str/Imprv, Mint Farm OP</t>
  </si>
  <si>
    <t>E311 STM Str/Imprv, Sumas</t>
  </si>
  <si>
    <t>E311 STM Str/Imprv, Sumas OP</t>
  </si>
  <si>
    <t>E311 STM Str/Impv, Colstrip 1</t>
  </si>
  <si>
    <t>E311 STM Str/Impv, Colstrip 1-2 Com</t>
  </si>
  <si>
    <t>E311 STM Str/Impv, Colstrip 2</t>
  </si>
  <si>
    <t>E311 STM Str/Impv, Colstrip 3</t>
  </si>
  <si>
    <t>E311 STM Str/Impv, Colstrip 3-4 Com</t>
  </si>
  <si>
    <t>E311 STM Str/Impv, Colstrip 4</t>
  </si>
  <si>
    <t>E311 STM Str/Impv, Ferndale</t>
  </si>
  <si>
    <t>E311 STM Str/Impv, Fred 1/APC</t>
  </si>
  <si>
    <t>E311 STM Str/Impv, Goldendale</t>
  </si>
  <si>
    <t>E311 STM Str/Impv, Goldendale OP</t>
  </si>
  <si>
    <t>E312 STM Boiler, Colstrip 1</t>
  </si>
  <si>
    <t>E312 STM Boiler, Colstrip 1-2 Com</t>
  </si>
  <si>
    <t>E312 STM Boiler, Colstrip 2</t>
  </si>
  <si>
    <t>E312 STM Boiler, Colstrip 3</t>
  </si>
  <si>
    <t>E312 STM Boiler, Colstrip 3-4 Com</t>
  </si>
  <si>
    <t>E312 STM Boiler, Colstrip 4</t>
  </si>
  <si>
    <t>E312 STM Boiler, Encogen</t>
  </si>
  <si>
    <t>E312 STM Boiler, Ferndale</t>
  </si>
  <si>
    <t>E312 STM Boiler, Fred 1/APC</t>
  </si>
  <si>
    <t>E312 STM Boiler, Goldendale</t>
  </si>
  <si>
    <t>E312 STM Boiler, Goldendale OP</t>
  </si>
  <si>
    <t>E312 STM Boiler, Mint Farm</t>
  </si>
  <si>
    <t>E312 STM Boiler, Mint Farm OP</t>
  </si>
  <si>
    <t>E312 STM Boiler, Sumas</t>
  </si>
  <si>
    <t>E312 STM Boiler, Sumas OP</t>
  </si>
  <si>
    <t>E314 STM Turbogen, Colstrip 1</t>
  </si>
  <si>
    <t>E314 STM Turbogen, Colstrip 1-2 Com</t>
  </si>
  <si>
    <t>E314 STM Turbogen, Colstrip 2</t>
  </si>
  <si>
    <t>E314 STM Turbogen, Colstrip 3</t>
  </si>
  <si>
    <t>E314 STM Turbogen, Colstrip 4</t>
  </si>
  <si>
    <t>E314 STM Turbogen, Encogen</t>
  </si>
  <si>
    <t>E314 STM Turbogen, Ferndale</t>
  </si>
  <si>
    <t>E314 STM Turbogen, Fred 1/APC</t>
  </si>
  <si>
    <t>E314 STM Turbogen, Goldendale</t>
  </si>
  <si>
    <t>E314 STM Turbogen, Goldendale OP</t>
  </si>
  <si>
    <t>E314 STM Turbogen, Mint Farm</t>
  </si>
  <si>
    <t>E314 STM Turbogen, Mint Farm OP</t>
  </si>
  <si>
    <t>E314 STM Turbogen, Sumas</t>
  </si>
  <si>
    <t>E314 STM Turbogen, Sumas OP</t>
  </si>
  <si>
    <t>E315 STM Accessory, Colstrip 1</t>
  </si>
  <si>
    <t>E315 STM Accessory, Colstrip 1-2 Cm</t>
  </si>
  <si>
    <t>E315 STM Accessory, Colstrip 2</t>
  </si>
  <si>
    <t>E315 STM Accessory, Colstrip 3</t>
  </si>
  <si>
    <t>E315 STM Accessory, Colstrip 3-4 Cm</t>
  </si>
  <si>
    <t>E315 STM Accessory, Colstrip 4</t>
  </si>
  <si>
    <t>E315 STM Accessory, Encogen</t>
  </si>
  <si>
    <t>E315 STM Accessory, Ferndale</t>
  </si>
  <si>
    <t>E315 STM Accessory, Fred 1/APC</t>
  </si>
  <si>
    <t>E315 STM Accessory, Goldendale OP</t>
  </si>
  <si>
    <t>E315 STM Accessory, Mint Farm OP</t>
  </si>
  <si>
    <t>E315 STM Accessory, Sumas</t>
  </si>
  <si>
    <t>E315 STM Accessory, Sumas OP</t>
  </si>
  <si>
    <t>E316 STM Misc, Colstrip 1</t>
  </si>
  <si>
    <t>E316 STM Misc, Colstrip 1-2 Com</t>
  </si>
  <si>
    <t>E316 STM Misc, Colstrip 1-4 Com</t>
  </si>
  <si>
    <t>E316 STM Misc, Colstrip 2</t>
  </si>
  <si>
    <t>E316 STM Misc, Colstrip 3</t>
  </si>
  <si>
    <t>E316 STM Misc, Colstrip 3-4 Com</t>
  </si>
  <si>
    <t>E316 STM Misc, Colstrip 4</t>
  </si>
  <si>
    <t>E316 STM Misc, Ferndale</t>
  </si>
  <si>
    <t>E316 STM Misc, Fred 1/APC</t>
  </si>
  <si>
    <t>E316 STM Misc, Goldendale OP</t>
  </si>
  <si>
    <t>E316 STM Misc, Mint Farm</t>
  </si>
  <si>
    <t>E316 STM Misc, Mint Farm OP</t>
  </si>
  <si>
    <t>E316 STM Misc, Sumas</t>
  </si>
  <si>
    <t>E316 STM Misc, Sumas OP</t>
  </si>
  <si>
    <t>E3170 STM ARO Steam Prd</t>
  </si>
  <si>
    <t>E3171 STM ARO Steam Production</t>
  </si>
  <si>
    <t>E3300 HYD Land, Lower Baker</t>
  </si>
  <si>
    <t>E3300 HYD Land, Snoqualmie 1</t>
  </si>
  <si>
    <t>E3300 HYD Land, Upper Baker</t>
  </si>
  <si>
    <t>E3300 HYD Land, White River</t>
  </si>
  <si>
    <t>E33010 HYD Easements, Snoqualmie 1</t>
  </si>
  <si>
    <t>E331 HYD S/I, LB AdultFishTrap2010</t>
  </si>
  <si>
    <t>E331 HYD S/I, UB FishHatchery2010</t>
  </si>
  <si>
    <t>E331 HYD Str/Impv, LB-2013</t>
  </si>
  <si>
    <t>E331 HYD Str/Impv, Lower Baker</t>
  </si>
  <si>
    <t>E331 HYD Str/Impv, Snoq 1 - 2013</t>
  </si>
  <si>
    <t>E331 HYD Str/Impv, Snoq 2 - 2013</t>
  </si>
  <si>
    <t>E331 HYD Str/Impv, Snoq Park</t>
  </si>
  <si>
    <t>E331 HYD Str/Impv, Snoqualmie 1</t>
  </si>
  <si>
    <t>E331 HYD Str/Impv, UB Koma Kulshan</t>
  </si>
  <si>
    <t>E331 HYD Str/Impv, Upper Baker</t>
  </si>
  <si>
    <t>E332 HYD R/D/W, Snoq 1 - 2013</t>
  </si>
  <si>
    <t>E332 HYD R/D/W, Snoq 2 - 2013</t>
  </si>
  <si>
    <t>E332 HYD R/D/W,LBAdultFishTr2010</t>
  </si>
  <si>
    <t>E332 HYD R/D/W,UB FishHatch2010</t>
  </si>
  <si>
    <t>E332 HYD Res/Dam/Wwy, LB FSC</t>
  </si>
  <si>
    <t>E332 HYD Res/Dam/Wwy, LB-2013</t>
  </si>
  <si>
    <t>E332 HYD Res/Dam/Wwy, Lower Baker</t>
  </si>
  <si>
    <t>E332 HYD Res/Dam/Wwy, Snoqualmie 1</t>
  </si>
  <si>
    <t>E332 HYD Res/Dam/Wwy, Snoqualmie 2</t>
  </si>
  <si>
    <t>E332 HYD Res/Dam/Wwy, UB FSC</t>
  </si>
  <si>
    <t>E332 HYD Res/Dam/Wwy, Upper Baker</t>
  </si>
  <si>
    <t>E333 HYD Wtrwhl/Trbn, LB-2013</t>
  </si>
  <si>
    <t>E333 HYD Wtrwhl/Trbn, Lower Baker</t>
  </si>
  <si>
    <t>E333 HYD Wtrwhl/Trbn, Snoq 1-2013</t>
  </si>
  <si>
    <t>E333 HYD Wtrwhl/Trbn, Snoq 2-2013</t>
  </si>
  <si>
    <t>E333 HYD Wtrwhl/Trbn, Snoqualmie 1</t>
  </si>
  <si>
    <t>E333 HYD Wtrwhl/Trbn, Snoqualmie 2</t>
  </si>
  <si>
    <t>E333 HYD Wtrwhl/Trbn, Upper Baker</t>
  </si>
  <si>
    <t>E334 HYD Accessory, LB-2013</t>
  </si>
  <si>
    <t>E334 HYD Accessory, Lower Baker</t>
  </si>
  <si>
    <t>E334 HYD Accessory, Snoq 1 - 2013</t>
  </si>
  <si>
    <t>E334 HYD Accessory, Snoq 2 - 2013</t>
  </si>
  <si>
    <t>E334 HYD Accessory, Upper Baker</t>
  </si>
  <si>
    <t>E335 HYD Misc, LB-2013</t>
  </si>
  <si>
    <t>E335 HYD Misc, Lower Baker</t>
  </si>
  <si>
    <t>E335 HYD Misc, Lower Baker FSC</t>
  </si>
  <si>
    <t>E335 HYD Misc, Snoq 1 - 2013</t>
  </si>
  <si>
    <t>E335 HYD Misc, Snoq 2 - 2013</t>
  </si>
  <si>
    <t>E335 HYD Misc, Snoq Park</t>
  </si>
  <si>
    <t>E335 HYD Misc, Snoqualmie 1</t>
  </si>
  <si>
    <t>E335 HYD Misc, Snoqualmie 2</t>
  </si>
  <si>
    <t>E335 HYD Misc, UB Hatchery</t>
  </si>
  <si>
    <t>E335 HYD Misc, UB Koma Kulshan</t>
  </si>
  <si>
    <t>E335 HYD Misc, Upper Baker</t>
  </si>
  <si>
    <t>E3351 HYD S/M/Tools, Snoq 1-2013</t>
  </si>
  <si>
    <t>E3351 HYD Sta Main Tool, Upper Bker</t>
  </si>
  <si>
    <t>E3351 HYD Sta Main Tools, LB-2013</t>
  </si>
  <si>
    <t>E3351 HYD Sta Main Tools, Lwer Bker</t>
  </si>
  <si>
    <t>E3351 HYD Sta Main Tools, Snoq 2</t>
  </si>
  <si>
    <t>E336 HYD RR/Bridges, LB-2013</t>
  </si>
  <si>
    <t>E336 HYD RR/Bridges, Lower Baker</t>
  </si>
  <si>
    <t>E336 HYD RR/Bridges, Snoq 1 - 2013</t>
  </si>
  <si>
    <t>E336 HYD RR/Bridges, Snoq 2 - 2013</t>
  </si>
  <si>
    <t>E336 HYD RR/Bridges, Upper Baker</t>
  </si>
  <si>
    <t>E3400 PRD Land, Encogen</t>
  </si>
  <si>
    <t>E3400 PRD Land, Freddy1/Epcor</t>
  </si>
  <si>
    <t>E3400 PRD Land, Frederickson</t>
  </si>
  <si>
    <t>E3400 PRD Land, Fredonia</t>
  </si>
  <si>
    <t>E3400 PRD Land, Goldendale OP</t>
  </si>
  <si>
    <t>E3400 PRD Land, Lower Snake River</t>
  </si>
  <si>
    <t>E3400 PRD Land, Mint Farm</t>
  </si>
  <si>
    <t>E3400 PRD Land, Sumas</t>
  </si>
  <si>
    <t>E3400 PRD Land, Whitehorn 2-3 Com</t>
  </si>
  <si>
    <t>E3400 PRD Land, Wild Horse</t>
  </si>
  <si>
    <t>E3401 PRD Easements, Fredonia</t>
  </si>
  <si>
    <t>E3410 PRD Str/Impv, Crystal Mtn</t>
  </si>
  <si>
    <t>E3410 PRD Str/Impv, Encogen</t>
  </si>
  <si>
    <t>E3410 PRD Str/Impv, Ferndale</t>
  </si>
  <si>
    <t>E3410 PRD Str/Impv, Fred 1/APC</t>
  </si>
  <si>
    <t>E3410 PRD Str/Impv, Frederickson</t>
  </si>
  <si>
    <t>E3410 PRD Str/Impv, Fredonia</t>
  </si>
  <si>
    <t>E3410 PRD Str/Impv, Fredonia 3&amp;4 OP</t>
  </si>
  <si>
    <t>E3410 PRD Str/Impv, Goldendale</t>
  </si>
  <si>
    <t>E3410 PRD Str/Impv, Goldendale OP</t>
  </si>
  <si>
    <t>E3410 PRD Str/Impv, Mint Farm</t>
  </si>
  <si>
    <t>E3410 PRD Str/Impv, Mint Farm OP</t>
  </si>
  <si>
    <t>E3410 PRD Str/Impv, Sumas</t>
  </si>
  <si>
    <t>E3410 PRD Str/Impv, Sumas OP</t>
  </si>
  <si>
    <t>E3410 PRD Str/Impv, Whitehorn 2-3Cm</t>
  </si>
  <si>
    <t>E34101 PRD Str/Impv, Hopkins Ridge</t>
  </si>
  <si>
    <t>E34101 PRD Str/Impv, LSR</t>
  </si>
  <si>
    <t>E34101 PRD Str/Impv, Wild Horse</t>
  </si>
  <si>
    <t>E34101 PRD Str/Impv,Wild Horse Expa</t>
  </si>
  <si>
    <t>E342 PRD Fuel Hldr, Fredonia 3&amp;4 OP</t>
  </si>
  <si>
    <t>E342 PRD Fuel Holder, Cystal Mtn</t>
  </si>
  <si>
    <t>E342 PRD Fuel Holder, Encogen</t>
  </si>
  <si>
    <t>E342 PRD Fuel Holder, Ferndale</t>
  </si>
  <si>
    <t>E342 PRD Fuel Holder, Fred 1/APC</t>
  </si>
  <si>
    <t>E342 PRD Fuel Holder, Frederickson</t>
  </si>
  <si>
    <t>E342 PRD Fuel Holder, Fredonia</t>
  </si>
  <si>
    <t>E342 PRD Fuel Holder, Goldendale OP</t>
  </si>
  <si>
    <t>E342 PRD Fuel Holder, Mint Farm OP</t>
  </si>
  <si>
    <t>E342 PRD Fuel Holder, Sumas OP</t>
  </si>
  <si>
    <t>E342 PRD Fuel Holder, Whitehorn 2-3</t>
  </si>
  <si>
    <t>E3440 PRD Gen, Crystal Mtn</t>
  </si>
  <si>
    <t>E3440 PRD Gen, Frederickson</t>
  </si>
  <si>
    <t>E3440 PRD Gen, Fredonia</t>
  </si>
  <si>
    <t>E3440 PRD Gen, Fredonia 3&amp;4 OP</t>
  </si>
  <si>
    <t>E3440 PRD Gen, Whitehorn 2&amp;3 purch</t>
  </si>
  <si>
    <t>E3440 PRD Gen, Whitehorn 2-3 Com</t>
  </si>
  <si>
    <t>E34401 PRD Gen, Hopkins Expansion</t>
  </si>
  <si>
    <t>E34401 PRD Gen, Hopkins Ridge</t>
  </si>
  <si>
    <t>E34401 PRD Gen, LSR</t>
  </si>
  <si>
    <t>E34401 PRD Gen, Wild Horse Solar</t>
  </si>
  <si>
    <t>E34401 PRD Gen, Wild Horse Wind</t>
  </si>
  <si>
    <t>E34401 PRD Gen,Wild Horse Expansion</t>
  </si>
  <si>
    <t>E34420 PRD Gen, Encogen</t>
  </si>
  <si>
    <t>E34420 PRD Gen, Ferndale</t>
  </si>
  <si>
    <t>E34420 PRD Gen, Fred 1/APC</t>
  </si>
  <si>
    <t>E34420 PRD Gen, Goldendale</t>
  </si>
  <si>
    <t>E34420 PRD Gen, Goldendale OP</t>
  </si>
  <si>
    <t>E34420 PRD Gen, Mint Farm</t>
  </si>
  <si>
    <t>E34420 PRD Gen, Mint Farm OP</t>
  </si>
  <si>
    <t>E34420 PRD Gen, Sumas</t>
  </si>
  <si>
    <t>E34420 PRD Gen, Sumas OP</t>
  </si>
  <si>
    <t>E345 PRD Accessory, Cystal Mtn</t>
  </si>
  <si>
    <t>E345 PRD Accessory, Encogen</t>
  </si>
  <si>
    <t>E345 PRD Accessory, Ferndale</t>
  </si>
  <si>
    <t>E345 PRD Accessory, Fred 1/APC</t>
  </si>
  <si>
    <t>E345 PRD Accessory, Frederickson</t>
  </si>
  <si>
    <t>E345 PRD Accessory, Fredonia</t>
  </si>
  <si>
    <t>E345 PRD Accessory, Fredonia 3&amp;4 OP</t>
  </si>
  <si>
    <t>E345 PRD Accessory, Goldendale OP</t>
  </si>
  <si>
    <t>E345 PRD Accessory, Mint Farm</t>
  </si>
  <si>
    <t>E345 PRD Accessory, Mint Farm OP</t>
  </si>
  <si>
    <t>E345 PRD Accessory, Sumas</t>
  </si>
  <si>
    <t>E345 PRD Accessory, Sumas OP</t>
  </si>
  <si>
    <t>E345 PRD Accessory, Whitehorn 2-3 C</t>
  </si>
  <si>
    <t>E34501 PRD Accessory, Hopkins Ridge</t>
  </si>
  <si>
    <t>E34501 PRD Accessory, LSR</t>
  </si>
  <si>
    <t>E34501 PRD Accessory,Wild Horse Exp</t>
  </si>
  <si>
    <t>E34501 PRD Accessory,Wild HorseWind</t>
  </si>
  <si>
    <t>E34501 PRD Accessory,WildHorseSolar</t>
  </si>
  <si>
    <t>E346 PRD Other, Encogen</t>
  </si>
  <si>
    <t>E346 PRD Other, Ferndale</t>
  </si>
  <si>
    <t>E346 PRD Other, Frederickson</t>
  </si>
  <si>
    <t>E346 PRD Other, Fredonia</t>
  </si>
  <si>
    <t>E346 PRD Other, Fredonia 3&amp;4 OP</t>
  </si>
  <si>
    <t>E346 PRD Other, Goldendale</t>
  </si>
  <si>
    <t>E346 PRD Other, Goldendale OP</t>
  </si>
  <si>
    <t>E346 PRD Other, Mint Farm</t>
  </si>
  <si>
    <t>E346 PRD Other, Mint Farm OP</t>
  </si>
  <si>
    <t>E346 PRD Other, Sumas OP</t>
  </si>
  <si>
    <t>E346 PRD Other, Whitehorn 2-3 Com</t>
  </si>
  <si>
    <t>E34601 PRD Other, Hopkins Ridge</t>
  </si>
  <si>
    <t>E34601 PRD Other, LSR</t>
  </si>
  <si>
    <t>E34601 PRD Other, Wild Horse</t>
  </si>
  <si>
    <t>E34601 PRD Other, Wild Horse Expan</t>
  </si>
  <si>
    <t>E3461 PRD Sta Main Tools, Encogen</t>
  </si>
  <si>
    <t>E3461 PRD Sta Main Tools, Ferndale</t>
  </si>
  <si>
    <t>E3461 PRD Sta Main Tools, Fredonia</t>
  </si>
  <si>
    <t>E3461 PRD Sta Main Tools, Mint Farm</t>
  </si>
  <si>
    <t>E3461 PRD Sta Main Tools, Sumas</t>
  </si>
  <si>
    <t>E3461 PRD Sta Main Tools,Goldendale</t>
  </si>
  <si>
    <t>E3461 PRD Sta MainTools, Whitehorn</t>
  </si>
  <si>
    <t>E3461 PRD Sta MainTools,Crystal Mtn</t>
  </si>
  <si>
    <t>E3461 PRD Sta MainTools,Fred1/Epcor</t>
  </si>
  <si>
    <t>E3461 PRD Sta MainTools,Frederickso</t>
  </si>
  <si>
    <t>E34611 PRD Sta Main Tools, Hopkins</t>
  </si>
  <si>
    <t>E34611 PRD Sta Main Tools, LSR</t>
  </si>
  <si>
    <t>E34611 PRD Sta Main Tools,WildHorse</t>
  </si>
  <si>
    <t>E347 PRD ARO, Other Prod</t>
  </si>
  <si>
    <t>E348 PRD Energy Storage Equipment</t>
  </si>
  <si>
    <t>E3500 TSM Land &amp; Land Rights</t>
  </si>
  <si>
    <t>E3500 TSM Land, 3rd AC</t>
  </si>
  <si>
    <t>E3500 TSM Land, Colstrip</t>
  </si>
  <si>
    <t>E3500 TSM Land, N Intertie</t>
  </si>
  <si>
    <t>E3500 TSM Land, Wind Ridge</t>
  </si>
  <si>
    <t>E35010 TSM Easement</t>
  </si>
  <si>
    <t>E35010 TSM Easement,Colstrip 1-2Com</t>
  </si>
  <si>
    <t>E35010 TSM Easement,Colstrip 3-4Com</t>
  </si>
  <si>
    <t>E35016 TSM Easements</t>
  </si>
  <si>
    <t>E35017 TSM Easements</t>
  </si>
  <si>
    <t>E35017 TSM Easements, Baker Com</t>
  </si>
  <si>
    <t>E35017 TSM Easements, Upper Baker</t>
  </si>
  <si>
    <t>E3506 TSM Land &amp; Land Rights</t>
  </si>
  <si>
    <t>E3507 TSM Land &amp; Land Rights</t>
  </si>
  <si>
    <t>E3509 (GIF) Land, Wild Horse</t>
  </si>
  <si>
    <t>E35099 (GIF) Easement, Colstrip 1-2</t>
  </si>
  <si>
    <t>E35099 (GIF) Easement, Hopkins</t>
  </si>
  <si>
    <t>E35099 (GIF) Easement, Poison Sprin</t>
  </si>
  <si>
    <t>E35099 (GIF) Easement, Upper Baker</t>
  </si>
  <si>
    <t>E35099 (GIF) Easement, Wild Horse</t>
  </si>
  <si>
    <t>E352 TSM Str/Impv, 3rd AC Line</t>
  </si>
  <si>
    <t>E352 TSM Str/Impv, Colstrip 3-4 Com</t>
  </si>
  <si>
    <t>E352 TSM Structures &amp; Improvement</t>
  </si>
  <si>
    <t>E3526 TSM Structures &amp; Improvement</t>
  </si>
  <si>
    <t>E3527 TSM Structures &amp; Improvement</t>
  </si>
  <si>
    <t>E3529 (GIF) Str/Impr, Fredonia 1&amp;2</t>
  </si>
  <si>
    <t>E3529 (GIF) Struc/Improv, LSR</t>
  </si>
  <si>
    <t>E3529 (GIF) Struc/Improv, Mint Farm</t>
  </si>
  <si>
    <t>E3529 (GIF) Struc/Improv, Whitehorn</t>
  </si>
  <si>
    <t>E353 TSM Sta Eq LSR</t>
  </si>
  <si>
    <t>E353 TSM Sta Eq, 3rd AC Line</t>
  </si>
  <si>
    <t>E353 TSM Sta Eq, Colstrip 3-4</t>
  </si>
  <si>
    <t>E353 TSM Sta Eq, Wild Horse-WindRid</t>
  </si>
  <si>
    <t>E353 TSM Sta Eq, Wind Ridge-NonProj</t>
  </si>
  <si>
    <t>E353 TSM Station Equipment</t>
  </si>
  <si>
    <t>E3536 TSM Sta Eq, Sumas SMS</t>
  </si>
  <si>
    <t>E3536 TSM Substation Equipment</t>
  </si>
  <si>
    <t>E3537 TSM Sta Eq, Fredonia3&amp;4 OP</t>
  </si>
  <si>
    <t>E3537 TSM Sta Eq, Hopkins Ridge Exp</t>
  </si>
  <si>
    <t>E3537 TSM Sta Eq, Lower Baker</t>
  </si>
  <si>
    <t>E3537 TSM Sub Eq, Sumas OP-SMS</t>
  </si>
  <si>
    <t>E3537 TSM Substation Equipment</t>
  </si>
  <si>
    <t>E3538 (LIF) Sta Eq, Sub-Txe</t>
  </si>
  <si>
    <t>E3539 (GIF) Sta Eq, Arco Central</t>
  </si>
  <si>
    <t>E3539 (GIF) Sta Eq, Baker River Sw</t>
  </si>
  <si>
    <t>E3539 (GIF) Sta Eq, Colstrip 1-2</t>
  </si>
  <si>
    <t>E3539 (GIF) Sta Eq, Colstrip 3-4</t>
  </si>
  <si>
    <t>E3539 (GIF) Sta Eq, Electron Height</t>
  </si>
  <si>
    <t>E3539 (GIF) Sta Eq, Encogen</t>
  </si>
  <si>
    <t>E3539 (GIF) Sta Eq, Ferndale</t>
  </si>
  <si>
    <t>E3539 (GIF) Sta Eq, Fred 1/APC</t>
  </si>
  <si>
    <t>E3539 (GIF) Sta Eq, Frederickson</t>
  </si>
  <si>
    <t>E3539 (GIF) Sta Eq, Fredonia 1&amp;2</t>
  </si>
  <si>
    <t>E3539 (GIF) Sta Eq, Fredonia 3&amp;4</t>
  </si>
  <si>
    <t>E3539 (GIF) Sta Eq, Goldendale</t>
  </si>
  <si>
    <t>E3539 (GIF) Sta Eq, Hopkins Ridge</t>
  </si>
  <si>
    <t>E3539 (GIF) Sta Eq, HPK sub@plant</t>
  </si>
  <si>
    <t>E3539 (GIF) Sta Eq, LB#4 -2013</t>
  </si>
  <si>
    <t>E3539 (GIF) Sta Eq, Lower Baker</t>
  </si>
  <si>
    <t>E3539 (GIF) Sta Eq, LSR</t>
  </si>
  <si>
    <t>E3539 (GIF) Sta Eq, Mint Farm</t>
  </si>
  <si>
    <t>E3539 (GIF) Sta Eq, Nooksack</t>
  </si>
  <si>
    <t>E3539 (GIF) Sta Eq, Poison Spring</t>
  </si>
  <si>
    <t>E3539 (GIF) Sta Eq, Shannon</t>
  </si>
  <si>
    <t>E3539 (GIF) Sta Eq, Snoq 1-2013</t>
  </si>
  <si>
    <t>E3539 (GIF) Sta Eq, Snoq 2-2013</t>
  </si>
  <si>
    <t>E3539 (GIF) Sta Eq, Snoqualmie 2</t>
  </si>
  <si>
    <t>E3539 (GIF) Sta Eq, Snoqualmie Sw</t>
  </si>
  <si>
    <t>E3539 (GIF) Sta Eq, Stillwater</t>
  </si>
  <si>
    <t>E3539 (GIF) Sta Eq, SUB-BRL4-2013</t>
  </si>
  <si>
    <t>E3539 (GIF) Sta Eq, Sumas OP-SMC</t>
  </si>
  <si>
    <t>E3539 (GIF) Sta Eq, Terrell</t>
  </si>
  <si>
    <t>E3539 (GIF) Sta Eq, Texaco West</t>
  </si>
  <si>
    <t>E3539 (GIF) Sta Eq, Upper Baker</t>
  </si>
  <si>
    <t>E3539 (GIF) Sta Eq, WHDE sub@plant</t>
  </si>
  <si>
    <t>E3539 (GIF) Sta Eq, Whitehorn</t>
  </si>
  <si>
    <t>E3539 (GIF) Sta Eq, Wild H sub@plt</t>
  </si>
  <si>
    <t>E3539 (GIF) Sta Eq, Wild Horse</t>
  </si>
  <si>
    <t>E3539 (GIF) Sta Eq, Wild Horse Exp</t>
  </si>
  <si>
    <t>E3539 (GIF) Sta Eq, Wind Ridge</t>
  </si>
  <si>
    <t>E3539 (GIF) Sta Eq, WindRid NonProj</t>
  </si>
  <si>
    <t>E354 TSM Towers &amp; Fixtures</t>
  </si>
  <si>
    <t>E354 TSM Twr/Fixt, 3rd AC Line</t>
  </si>
  <si>
    <t>E354 TSM Twr/Fixt, Colstrip 1-2 Com</t>
  </si>
  <si>
    <t>E354 TSM Twr/Fixt, Colstrip 3-4 Com</t>
  </si>
  <si>
    <t>E354 TSM Twr/Fixt, N Intertie</t>
  </si>
  <si>
    <t>E3547 TSM Towers/Fixtures</t>
  </si>
  <si>
    <t>E3549 (GIF) Twr/Fixt, Colstrip 1-2</t>
  </si>
  <si>
    <t>E3549 (GIF) Twr/Fixt, Colstrip 3-4</t>
  </si>
  <si>
    <t>E3549 (GIF) Twr/Fixt, Ferndale</t>
  </si>
  <si>
    <t>E355 TSM Poles &amp; Fixtures</t>
  </si>
  <si>
    <t>E355 TSM Poles, 3rd AC Line</t>
  </si>
  <si>
    <t>E355 TSM Poles, Baker Common</t>
  </si>
  <si>
    <t>E355 TSM Poles, Colstrip 3-4 Com</t>
  </si>
  <si>
    <t>E355 TSM Poles, N Intertie</t>
  </si>
  <si>
    <t>E355 TSM Poles, Wild Horse-WindRidg</t>
  </si>
  <si>
    <t>E355 TSM Poles, Wind Ridge-NonProje</t>
  </si>
  <si>
    <t>E3556 TSM Poles</t>
  </si>
  <si>
    <t>E3557 TSM Poles</t>
  </si>
  <si>
    <t>E3557 TSM Poles, Baker Common</t>
  </si>
  <si>
    <t>E3557 TSM Poles, Upper Baker</t>
  </si>
  <si>
    <t>E3559 (GIF) Poles, Colstrip 1-2</t>
  </si>
  <si>
    <t>E3559 (GIF) Poles, Colstrip 3-4</t>
  </si>
  <si>
    <t>E3559 (GIF) Poles, Hopkins Ridge</t>
  </si>
  <si>
    <t>E3559 (GIF) Poles, Lower Baker</t>
  </si>
  <si>
    <t>E3559 (GIF) Poles, Poison Spring</t>
  </si>
  <si>
    <t>E3559 (GIF) Poles, Scl-Tolt</t>
  </si>
  <si>
    <t>E3559 (GIF) Poles, Snoqualmie 1</t>
  </si>
  <si>
    <t>E3559 (GIF) Poles, Snoqualmie 2</t>
  </si>
  <si>
    <t>E3559 (GIF) Poles, Sumas</t>
  </si>
  <si>
    <t>E3559 (GIF) Poles, TLN-HPK@plant</t>
  </si>
  <si>
    <t>E3559 (GIF) Poles, Upper Baker</t>
  </si>
  <si>
    <t>E3559 (GIF) Poles, Wild Horse</t>
  </si>
  <si>
    <t>E3559 (GIF) TSM Poles, LSR</t>
  </si>
  <si>
    <t>E356 TSM O/H Cond, 3rd AC Line</t>
  </si>
  <si>
    <t>E356 TSM O/H Cond, Colstrip 1-2 Com</t>
  </si>
  <si>
    <t>E356 TSM O/H Cond, Colstrip 3-4 Com</t>
  </si>
  <si>
    <t>E356 TSM O/H Cond, N Intertie</t>
  </si>
  <si>
    <t>E356 TSM O/H Cond, Wild Horse-WindR</t>
  </si>
  <si>
    <t>E356 TSM O/H Cond, Wind Ridge-NonPr</t>
  </si>
  <si>
    <t>E356 TSM O/H Conductor &amp; Devices</t>
  </si>
  <si>
    <t>E3566 TSM O/H Conductor/Devices</t>
  </si>
  <si>
    <t>E3567 TSM O/H Cond, Baker Common</t>
  </si>
  <si>
    <t>E3567 TSM O/H Cond, Upper Baker</t>
  </si>
  <si>
    <t>E3567 TSM O/H Conductor/Devices</t>
  </si>
  <si>
    <t>E3569 (GIF) O/H Cond, Colstrip 1-2</t>
  </si>
  <si>
    <t>E3569 (GIF) O/H Cond, Colstrip 3-4</t>
  </si>
  <si>
    <t>E3569 (GIF) O/H Cond, Hopkins</t>
  </si>
  <si>
    <t>E3569 (GIF) O/H Cond, Lower Baker</t>
  </si>
  <si>
    <t>E3569 (GIF) O/H Cond, Poison Spring</t>
  </si>
  <si>
    <t>E3569 (GIF) O/H Cond, Scl-Tolt</t>
  </si>
  <si>
    <t>E3569 (GIF) O/H Cond, Snoqualmie 1</t>
  </si>
  <si>
    <t>E3569 (GIF) O/H Cond, Snoqualmie 2</t>
  </si>
  <si>
    <t>E3569 (GIF) O/H Cond, Sumas</t>
  </si>
  <si>
    <t>E3569 (GIF) O/H Cond, TLN-HPK@plant</t>
  </si>
  <si>
    <t>E3569 (GIF) O/H Cond, Upper Baker</t>
  </si>
  <si>
    <t>E3569 (GIF) O/H Cond, Wild Horse</t>
  </si>
  <si>
    <t>E3569 (GIF) O/H Conductor, LSR</t>
  </si>
  <si>
    <t>E3577 TSM U/G Conduit</t>
  </si>
  <si>
    <t>E3579 (GIF)U/G Conduit,TLN-WHD@plnt</t>
  </si>
  <si>
    <t>E3587 TSM U/G Conductor/Devices</t>
  </si>
  <si>
    <t>E3589 (GIF) U/G Cond, Fred 1/APC</t>
  </si>
  <si>
    <t>E3589 (GIF) UG Conductor, LSR</t>
  </si>
  <si>
    <t>E3589 (GIF)U/G Cond,TLN-HPK@plt</t>
  </si>
  <si>
    <t>E3589 (GIF)U/G Cond,TLN-WHD@plnt</t>
  </si>
  <si>
    <t>E3589 (GIF)U/G Cond,TLN-WHDE@plt</t>
  </si>
  <si>
    <t>E3590 TSM Roads &amp; Trails</t>
  </si>
  <si>
    <t>E3590 TSM Roads, 3rd AC Line</t>
  </si>
  <si>
    <t>E3590 TSM Roads, Colstrip 1-2 Com</t>
  </si>
  <si>
    <t>E3590 TSM Roads, Colstrip 3-4 Com</t>
  </si>
  <si>
    <t>E3597 TSM Roads &amp; Trails</t>
  </si>
  <si>
    <t>E3599 TSM ARO Transmission</t>
  </si>
  <si>
    <t>E35999 (GIF) Rd/Trail, Upper Baker</t>
  </si>
  <si>
    <t>E3600 DST Land &amp; Land Rights</t>
  </si>
  <si>
    <t>E3600 DST Land, Sub, Alpac</t>
  </si>
  <si>
    <t>E3600 DST Land, Sub, Capitol</t>
  </si>
  <si>
    <t>E3600 DST Land, Sub, Crescent Harbr</t>
  </si>
  <si>
    <t>E3600 DST Land, Sub, Miller Bay</t>
  </si>
  <si>
    <t>E3600 DST Land, Sub, Paccar</t>
  </si>
  <si>
    <t>E3600 DST Land, Sub, Poulsbo</t>
  </si>
  <si>
    <t>E3600 DST Land, Sub, Viking</t>
  </si>
  <si>
    <t>E3600 DST Land, Sub, Vitulli</t>
  </si>
  <si>
    <t>E36010 DST Easements</t>
  </si>
  <si>
    <t>E3610 DST Structures &amp; Improvement</t>
  </si>
  <si>
    <t>E3620 DST Sub Eq LSR</t>
  </si>
  <si>
    <t>E3620 DST Sub Eq Wild Horse Solar</t>
  </si>
  <si>
    <t>E3620 DST Substation Equipment</t>
  </si>
  <si>
    <t>E3630 DST Battery Storage Equipment</t>
  </si>
  <si>
    <t>E3640 DST Poles, Wild Horse Solar</t>
  </si>
  <si>
    <t>E3640 DST Poles/Towers/Fixtures</t>
  </si>
  <si>
    <t>E3650 DST O/H Cond, WildHorse Solar</t>
  </si>
  <si>
    <t>E3650 DST O/H Conductor/Devices</t>
  </si>
  <si>
    <t>E3660 DST U/G Conduit</t>
  </si>
  <si>
    <t>E3660 DST U/G Conduit, LSR</t>
  </si>
  <si>
    <t>E3670 DST U/G Conductor/Devices</t>
  </si>
  <si>
    <t>E368 DST Line Transformers</t>
  </si>
  <si>
    <t>E369 DST Services</t>
  </si>
  <si>
    <t>E370 DST Meters AMR</t>
  </si>
  <si>
    <t>E3701 DST Meters AMI</t>
  </si>
  <si>
    <t>E3711 DST EV Charger Cust Premises</t>
  </si>
  <si>
    <t>E373 DST Street Lighting &amp; Signal</t>
  </si>
  <si>
    <t>E374 DST ARO Distribution</t>
  </si>
  <si>
    <t>E389 GEN Land &amp; Land Rights</t>
  </si>
  <si>
    <t>E3900 GEN Str&amp;Impv, Burlington/Skag</t>
  </si>
  <si>
    <t>E3900 GEN Str/Impv, Colstrip 3-4</t>
  </si>
  <si>
    <t>E3900 GEN Str/Impv, Wildhorse</t>
  </si>
  <si>
    <t>E3900 GEN Structures &amp; Improvement</t>
  </si>
  <si>
    <t>E3901 GEN LH, Bellingham</t>
  </si>
  <si>
    <t>E3901 GEN LH, Dayton</t>
  </si>
  <si>
    <t>E3911 GEN Off F&amp;E Sumas OP old</t>
  </si>
  <si>
    <t>E3911 GEN Off Furn &amp; Eq, LSR</t>
  </si>
  <si>
    <t>E3911 GEN Off Furn &amp; Eq, MTF OP</t>
  </si>
  <si>
    <t>E3911 GEN Off Furn &amp; Eq, WildHorse</t>
  </si>
  <si>
    <t>E3911 GEN Off Furn &amp; Eq,Sumas</t>
  </si>
  <si>
    <t>E3911 GEN Office F&amp;E, GLD OP old</t>
  </si>
  <si>
    <t>E3911 GEN Office F&amp;E, LBK #3</t>
  </si>
  <si>
    <t>E3911 GEN Office F&amp;E, Snoqualmie 1</t>
  </si>
  <si>
    <t>E3911 GEN Office Furn &amp; Eq, Gold</t>
  </si>
  <si>
    <t>E3911 GEN Office Furn &amp; Eq, new</t>
  </si>
  <si>
    <t>E3911 GEN Office Furn &amp; Eq, old</t>
  </si>
  <si>
    <t>E3911 GEN Office Furn &amp; Eq, UBK</t>
  </si>
  <si>
    <t>E3912 GEN Computer Eq, Encogen</t>
  </si>
  <si>
    <t>E3912 GEN Computer Eq, Frederickson</t>
  </si>
  <si>
    <t>E3912 GEN Computer Eq, Fredonia</t>
  </si>
  <si>
    <t>E3912 GEN Computer Eq, Goldendale</t>
  </si>
  <si>
    <t>E3912 GEN Computer Eq, HPK Ridge</t>
  </si>
  <si>
    <t>E3912 GEN Computer Eq, LB#4-2013</t>
  </si>
  <si>
    <t>E3912 GEN Computer Eq, LBK FSC</t>
  </si>
  <si>
    <t>E3912 GEN Computer Eq, LSR</t>
  </si>
  <si>
    <t>E3912 GEN Computer Eq, Mint Farm</t>
  </si>
  <si>
    <t>E3912 GEN Computer Eq, new</t>
  </si>
  <si>
    <t>E3912 GEN Computer Eq, Snoqualmie 1</t>
  </si>
  <si>
    <t>E3912 GEN Computer Eq, Snoqualmie 2</t>
  </si>
  <si>
    <t>E3912 GEN Computer Eq, Sumas</t>
  </si>
  <si>
    <t>E3912 GEN Computer Eq, WHH #2-3</t>
  </si>
  <si>
    <t>E3912 GEN Computer Eq, Wild Horse</t>
  </si>
  <si>
    <t>E3912 GEN Computer Eq, Wild Hrs Exp</t>
  </si>
  <si>
    <t>E3912 GEN Computer Equip, UBK</t>
  </si>
  <si>
    <t>E392 GEN Trans Equip, Colstrip 1</t>
  </si>
  <si>
    <t>E392 GEN Trans Equip, Colstrip 2</t>
  </si>
  <si>
    <t>E392 GEN Trans Equip, Colstrip 3</t>
  </si>
  <si>
    <t>E392 GEN Trans Equip, Colstrip 4</t>
  </si>
  <si>
    <t>E392 GEN Trans Equip, new</t>
  </si>
  <si>
    <t>E392 GEN Trans Equip, old</t>
  </si>
  <si>
    <t>E392 GEN Trans Equip, Snoq Park</t>
  </si>
  <si>
    <t>E392 GEN Transp Eq, Encogen old</t>
  </si>
  <si>
    <t>E3930 GEN Stores Equip, new</t>
  </si>
  <si>
    <t>E3930 GEN Stores Equip, old</t>
  </si>
  <si>
    <t>E3940 GEN Tools Hopkins Ridge, new</t>
  </si>
  <si>
    <t>E3940 GEN Tools LSR</t>
  </si>
  <si>
    <t>E3940 GEN Tools, Colstrip 1</t>
  </si>
  <si>
    <t>E3940 GEN Tools, Colstrip 2</t>
  </si>
  <si>
    <t>E3940 GEN Tools, Colstrip 3</t>
  </si>
  <si>
    <t>E3940 GEN Tools, Colstrip 4</t>
  </si>
  <si>
    <t>E3940 GEN Tools/Garage,  MTF OP</t>
  </si>
  <si>
    <t>E3940 GEN Tools/Garage, MTF new</t>
  </si>
  <si>
    <t>E3940 GEN Tools/Garage/Shop, new</t>
  </si>
  <si>
    <t>E3940 GEN Tools/Garage/Shop, old</t>
  </si>
  <si>
    <t>E3950 GEN Laboratory Equip, new</t>
  </si>
  <si>
    <t>E3950 GEN Laboratory Equip, old</t>
  </si>
  <si>
    <t>E396 GEN Power-Op Equip, Colstrip 1</t>
  </si>
  <si>
    <t>E396 GEN Power-Op Equip, Colstrip 2</t>
  </si>
  <si>
    <t>E396 GEN Power-Op Equip, Colstrip 3</t>
  </si>
  <si>
    <t>E396 GEN Power-Op Equip, Colstrip 4</t>
  </si>
  <si>
    <t>E396 GEN Power-Op Equip, new</t>
  </si>
  <si>
    <t>E3970 GEN Comm Equip, new</t>
  </si>
  <si>
    <t>E3970 GEN Comm Equip, old</t>
  </si>
  <si>
    <t>E3970 GEN Comm Equip, Snoqualmie 1</t>
  </si>
  <si>
    <t>E3970 GEN CommEq, 3rd AC new</t>
  </si>
  <si>
    <t>E3970 GEN CommEq, 3rd AC old</t>
  </si>
  <si>
    <t>E3970 GEN CommEq, Colstrip 1-2 old</t>
  </si>
  <si>
    <t>E3970 GEN CommEq, Colstrip 1-4 new</t>
  </si>
  <si>
    <t>E3970 GEN CommEq, Colstrip 1-4 old</t>
  </si>
  <si>
    <t>E3970 GEN CommEq, ENC new</t>
  </si>
  <si>
    <t>E3970 GEN CommEq, Encogen</t>
  </si>
  <si>
    <t>E3970 GEN CommEq, Fred 1/APC new</t>
  </si>
  <si>
    <t>E3970 GEN CommEq, Fred 1/APC old</t>
  </si>
  <si>
    <t>E3970 GEN CommEq, Frederickson</t>
  </si>
  <si>
    <t>E3970 GEN CommEq, GLD OP old</t>
  </si>
  <si>
    <t>E3970 GEN CommEq, Goldendale new</t>
  </si>
  <si>
    <t>E3970 GEN CommEq, Hopkins Exp</t>
  </si>
  <si>
    <t>E3970 GEN CommEq, Hopkins Ridge new</t>
  </si>
  <si>
    <t>E3970 GEN CommEq, Hopkins Ridge old</t>
  </si>
  <si>
    <t>E3970 GEN CommEq, LB #3</t>
  </si>
  <si>
    <t>E3970 GEN CommEq, LB#4-2013</t>
  </si>
  <si>
    <t>E3970 GEN CommEq, LSR</t>
  </si>
  <si>
    <t>E3970 GEN CommEq, MFT OP</t>
  </si>
  <si>
    <t>E3970 GEN CommEq, Mint Farm</t>
  </si>
  <si>
    <t>E3970 GEN CommEq, Sumas new</t>
  </si>
  <si>
    <t>E3970 GEN CommEq, UBK</t>
  </si>
  <si>
    <t>E3970 GEN CommEq, Wild Horse new</t>
  </si>
  <si>
    <t>E3970 GEN CommEq, Wild Horse old</t>
  </si>
  <si>
    <t>E3980 GEN Misc Equip, Encogen</t>
  </si>
  <si>
    <t>E3980 GEN Misc Equip, Frederick</t>
  </si>
  <si>
    <t>E3980 GEN Misc Equipment, new</t>
  </si>
  <si>
    <t>E3980 GEN Misc Equipment, old</t>
  </si>
  <si>
    <t>E3980 GEN Misc Equipment, Sumas</t>
  </si>
  <si>
    <t>E3980 GEN Misc Equipment, UBK</t>
  </si>
  <si>
    <t>10100601 Electric Manual Adj</t>
  </si>
  <si>
    <t>10500501 Held Future Use, Electric</t>
  </si>
  <si>
    <t>E303 105  INT Misc Intangibles</t>
  </si>
  <si>
    <t>E3300 105 HYD Land, White River</t>
  </si>
  <si>
    <t>E3301 105 HYD Easements</t>
  </si>
  <si>
    <t>E3500 105 TSM Land &amp; Land Rights</t>
  </si>
  <si>
    <t>E3501 105 TSM Easement</t>
  </si>
  <si>
    <t>E35016 105 TSM Easements</t>
  </si>
  <si>
    <t>E3506 105 TSM Land &amp; Land Rights</t>
  </si>
  <si>
    <t>E3507 105 TSM Land &amp; Land Rights</t>
  </si>
  <si>
    <t>E3526 105 TSM Structure &amp; Improve</t>
  </si>
  <si>
    <t>E3557 105 TSM Poles</t>
  </si>
  <si>
    <t>E3567 105 TSM O/H Conductor/Devices</t>
  </si>
  <si>
    <t>E3600 105 DST Land &amp; Land Rights</t>
  </si>
  <si>
    <t>E3601 105 DST Easements</t>
  </si>
  <si>
    <t>E389 105 GEN Land &amp; Land Rights</t>
  </si>
  <si>
    <t>23001021 ARO-Electric Colstrip 1 &amp; 2 ash pond ca</t>
  </si>
  <si>
    <t xml:space="preserve">E3171 STM ARO Steam </t>
  </si>
  <si>
    <t>23001031 ARO-Electric Colstrip 3 &amp; 4 ash pond ca</t>
  </si>
  <si>
    <t>23001041 ARO-Hopkins Ridge</t>
  </si>
  <si>
    <t>E347 PRD ARO, Other</t>
  </si>
  <si>
    <t>23001061 ARO - Transmission Wood Poles</t>
  </si>
  <si>
    <t>E3599 TSM ARO Trans</t>
  </si>
  <si>
    <t>23001071 ARO - Distribution Wood Poles</t>
  </si>
  <si>
    <t>E374 DST ARO Dist</t>
  </si>
  <si>
    <t>23001131 ARO - Lower Snake River Wind Facility</t>
  </si>
  <si>
    <t>23001141 ARO - Crystal Mountain Generator Site</t>
  </si>
  <si>
    <t>23001151 ARO - Meteorological Tower Long Term</t>
  </si>
  <si>
    <t>23001231 ARO - Ferndale - Long Term</t>
  </si>
  <si>
    <t>23002011 ARO - Frederickson</t>
  </si>
  <si>
    <t>E3599 TSM ARO</t>
  </si>
  <si>
    <t>23002041 ARO-Wild Horse Wind</t>
  </si>
  <si>
    <t>23002061 ARO - Transmission Wood Poles to Short Term</t>
  </si>
  <si>
    <t>23002071 ARO - Distribution Wood Poles Short Term</t>
  </si>
  <si>
    <t>23002091 ARO - Electric Short Term</t>
  </si>
  <si>
    <t>23003021 ARO-Colstrip unit 1&amp;2 Ash Pond Capping</t>
  </si>
  <si>
    <t>23003031 ARO - Colstrip unit 3&amp;4 Ash Pond Cappin</t>
  </si>
  <si>
    <t>25300353 PSE Building (A) - Landlord Incentives</t>
  </si>
  <si>
    <t>C390 Structure &amp; Improvement</t>
  </si>
  <si>
    <t>&lt;=Common portion of Electric</t>
  </si>
  <si>
    <t>25300363 PSE Building (B) - Landlord Incentives</t>
  </si>
  <si>
    <t>25300413 Landlord Incentive Bldg B-Floor 4</t>
  </si>
  <si>
    <t>25300443 Bothel Data Center Landlord Incentives</t>
  </si>
  <si>
    <t>25300463 Redmond West Tenant Improvement - ST</t>
  </si>
  <si>
    <t>25301213 Redmond West Tenant Improvement</t>
  </si>
  <si>
    <t>10100503 Common Plant In Service</t>
  </si>
  <si>
    <t>C302 INT Franchises &amp; Consents</t>
  </si>
  <si>
    <t>C303 INT Misc Intangible Plant</t>
  </si>
  <si>
    <t>C389 CMN Easements</t>
  </si>
  <si>
    <t>C389 CMN Land &amp; Land Rights</t>
  </si>
  <si>
    <t>C3900 CMN Str/Impv, ESO</t>
  </si>
  <si>
    <t>C3900 CMN Str/Impv, Factoria Svc Ct</t>
  </si>
  <si>
    <t>C3900 CMN Str/Impv, Factoria Trailr</t>
  </si>
  <si>
    <t>C3900 CMN Str/Impv, Fleet Svc Facl</t>
  </si>
  <si>
    <t>C3900 CMN Str/Impv, Howell Bldg</t>
  </si>
  <si>
    <t>C3900 CMN Str/Impv, Kittitas Svc Ct</t>
  </si>
  <si>
    <t>C3900 CMN Str/Impv, Olympia Bus/Eng</t>
  </si>
  <si>
    <t>C3900 CMN Str/Impv, Olympia Svc Ctr</t>
  </si>
  <si>
    <t>C3900 CMN Str/Impv, Puyallup Svc Ct</t>
  </si>
  <si>
    <t>C3900 CMN Str/Impv, S King Complex</t>
  </si>
  <si>
    <t>C3900 CMN Str/Impv, Tacoma Office</t>
  </si>
  <si>
    <t>C3900 CMN Structure &amp; Improvement</t>
  </si>
  <si>
    <t>C3901 CMN LH, Bothell Access Center</t>
  </si>
  <si>
    <t>C3901 CMN LH, Bothell Data Center</t>
  </si>
  <si>
    <t>C3901 CMN LH, Freeland Bus Ofc</t>
  </si>
  <si>
    <t>C3901 CMN LH, Lincoln Exec Ctr</t>
  </si>
  <si>
    <t>C3901 CMN LH, PSE Building</t>
  </si>
  <si>
    <t>C3901 CMN LH, PSE East Building</t>
  </si>
  <si>
    <t>C3901 CMN LH, Redmond West/Willow</t>
  </si>
  <si>
    <t>C3911 CMN Office Furn &amp; Eq, new</t>
  </si>
  <si>
    <t>C3911 CMN Office Furn &amp; Eq, old</t>
  </si>
  <si>
    <t>C3912 CMN Computer Eq, new</t>
  </si>
  <si>
    <t>C3920 GEN Trans Equip, new</t>
  </si>
  <si>
    <t>C3920 GEN Trans Equip, old</t>
  </si>
  <si>
    <t>C3921 CMN Aircraft</t>
  </si>
  <si>
    <t>C3922 CMN Aircraft Engine Rebuild</t>
  </si>
  <si>
    <t>C393 CMN Stores Equipment new</t>
  </si>
  <si>
    <t>C393 CMN Stores Equipment old</t>
  </si>
  <si>
    <t>C3940 CMN Tools/Shop/Garage new</t>
  </si>
  <si>
    <t>C3940 CMN Tools/Shop/Garage old</t>
  </si>
  <si>
    <t>C396 GEN Power Op Equip, new</t>
  </si>
  <si>
    <t>C3970 CMN Comm Equip, new</t>
  </si>
  <si>
    <t>C3970 CMN Comm Equip, old</t>
  </si>
  <si>
    <t>C3974 CMN Comm Equip, AMI Network</t>
  </si>
  <si>
    <t>C3980 CMN Misc Equipment, new</t>
  </si>
  <si>
    <t>C3980 CMN Misc Equipment, old</t>
  </si>
  <si>
    <t>11400001 Electric - Plant Acq Adj. Milwaukee RR</t>
  </si>
  <si>
    <t>E356 Overhead conductors and devices</t>
  </si>
  <si>
    <t>11400011 Electric - Plant Acq Adj. DuPont</t>
  </si>
  <si>
    <t>E364 Poles Towers and Fixtures</t>
  </si>
  <si>
    <t>11400031 Acquisition Adjustment - Encogen</t>
  </si>
  <si>
    <t>E341 Structures and Improvements</t>
  </si>
  <si>
    <t>11400061 Mint Farm - Electric Plant Acquisition Adjustments</t>
  </si>
  <si>
    <t>11400071 Whitehorn - Electric Plant Acquisition</t>
  </si>
  <si>
    <t>11400091 Ferndale - Electric Plant Acquistion Adjust</t>
  </si>
  <si>
    <t>Total</t>
  </si>
  <si>
    <t>Electric Rate Base</t>
  </si>
  <si>
    <t>Variance</t>
  </si>
  <si>
    <t xml:space="preserve">COMMON </t>
  </si>
  <si>
    <t>C3970 105 CMN Comm Equip, AMI Net</t>
  </si>
  <si>
    <t>C399 CMN ARO General Plant</t>
  </si>
  <si>
    <t>10100502 Gas Plant In Service</t>
  </si>
  <si>
    <t>G301 INT Organization</t>
  </si>
  <si>
    <t>G302 INT Franchises &amp; Consents</t>
  </si>
  <si>
    <t>G303 INT Misc Intangible Plant</t>
  </si>
  <si>
    <t>G304 PRD Land &amp; Land Rights</t>
  </si>
  <si>
    <t>G305 PRD Str/Impv, Dieringer</t>
  </si>
  <si>
    <t>G305 PRD Str/Impv, Swarr</t>
  </si>
  <si>
    <t>G305 PRD Structures&amp;Improvement-RET</t>
  </si>
  <si>
    <t>G311 PRD Liq Gas Equip, Dieringer</t>
  </si>
  <si>
    <t>G311 PRD Liq Gas Equip, Swarr</t>
  </si>
  <si>
    <t>G311 PRD Liquid Gas Equipment-RET</t>
  </si>
  <si>
    <t>G320 PRD Other Equipment</t>
  </si>
  <si>
    <t>G350 UGS Land &amp; Land Rights</t>
  </si>
  <si>
    <t>G3502 UGS Right of Way</t>
  </si>
  <si>
    <t>G3504 UGS Easement</t>
  </si>
  <si>
    <t>G3511 UGS Well Structures</t>
  </si>
  <si>
    <t>G3512 UGS Compressor Sta Structures</t>
  </si>
  <si>
    <t>G3513 UGS Regulator Sta Structures</t>
  </si>
  <si>
    <t>G3514 UGS Other Structures</t>
  </si>
  <si>
    <t>G3520 UGS Wells</t>
  </si>
  <si>
    <t>G3522 UGS Reservoirs</t>
  </si>
  <si>
    <t>G3523 UGS Cushion Gas</t>
  </si>
  <si>
    <t>G353 UGS Lines</t>
  </si>
  <si>
    <t>G354 UGS Compressor Station</t>
  </si>
  <si>
    <t>G355 UGS Regulating Station</t>
  </si>
  <si>
    <t>G356 UGS Purification Equipment</t>
  </si>
  <si>
    <t>G357 UGS Other Equipment</t>
  </si>
  <si>
    <t>G360 OSP Land &amp; Land Rights</t>
  </si>
  <si>
    <t>G361 OSP Structures &amp; Improvements</t>
  </si>
  <si>
    <t>G362 OSP Gas Holders</t>
  </si>
  <si>
    <t>G363 OSP Purification Equipment</t>
  </si>
  <si>
    <t>G3644 LNG Transportation Equipment</t>
  </si>
  <si>
    <t>G3649 PRD ARO LNG</t>
  </si>
  <si>
    <t>G3740 DST Land &amp; Land Rights</t>
  </si>
  <si>
    <t>G3741 DST Land &amp; Land Rights, Trans</t>
  </si>
  <si>
    <t>G3741 DST Land, Trans, Everett-Delt</t>
  </si>
  <si>
    <t>G3742 DST Easements</t>
  </si>
  <si>
    <t>G3743 DST Easements, From Transmsn</t>
  </si>
  <si>
    <t>G3743 DST Easements, Trans, Everett</t>
  </si>
  <si>
    <t>G3750 Centralia Office-RET</t>
  </si>
  <si>
    <t>G3750 DST Structures &amp; Improvements</t>
  </si>
  <si>
    <t>G3751 DST Structures &amp; Imprv, Trans</t>
  </si>
  <si>
    <t>G3762 DST Mains, Plastic</t>
  </si>
  <si>
    <t>G3764 DST Mains, Wrap Stl, Kittitas</t>
  </si>
  <si>
    <t>G3764 DST Mains, Wrapped Steel</t>
  </si>
  <si>
    <t>G3765 DST Mains, Cathodic Protectio</t>
  </si>
  <si>
    <t>G3766 DST Mains, Frm Trans, St Wrap</t>
  </si>
  <si>
    <t>G3766 DST Mains, Trans, Everett</t>
  </si>
  <si>
    <t>G3780 DST Measuring &amp; Reg Station</t>
  </si>
  <si>
    <t>G3781 DST Measuring &amp; Reg Sta, Tran</t>
  </si>
  <si>
    <t>G3801 DST Services, Cathodic Protec</t>
  </si>
  <si>
    <t>G3802 DST Services, Plastic</t>
  </si>
  <si>
    <t>G3803 DST Services, Steel Wrapped</t>
  </si>
  <si>
    <t>G3804 DST Services, Bare Steel-RET</t>
  </si>
  <si>
    <t>G3810 DST Meters (AMR)</t>
  </si>
  <si>
    <t>G3812 DST Modules, AMI</t>
  </si>
  <si>
    <t>G3813 DST Modules, AMR</t>
  </si>
  <si>
    <t>G3820 DST Meter Installations (AMR)</t>
  </si>
  <si>
    <t>G3822 DST Module Installations, AMI</t>
  </si>
  <si>
    <t>G383 DST House Regulators</t>
  </si>
  <si>
    <t>G384 DST House Regulator Installs</t>
  </si>
  <si>
    <t>G385 DST Industrial M&amp;R Sta Eq</t>
  </si>
  <si>
    <t>G38601 DST CNG Kent station</t>
  </si>
  <si>
    <t>G3861 DST Com Water Heater</t>
  </si>
  <si>
    <t>G3861 DST Com Water Heater&lt;1994-RET</t>
  </si>
  <si>
    <t>G3862 DST Res Water Heater</t>
  </si>
  <si>
    <t>G3862 DST ResWaterHeater &lt; 1994-RET</t>
  </si>
  <si>
    <t>G3863 DST Res Conv Burner</t>
  </si>
  <si>
    <t>G3865 DST Com Conv Burner</t>
  </si>
  <si>
    <t>G387 DST Other Equipment</t>
  </si>
  <si>
    <t>G388 DST ARO Distribution</t>
  </si>
  <si>
    <t>G389 GEN Land &amp; Land Rights</t>
  </si>
  <si>
    <t>G390 Centralia Business Office</t>
  </si>
  <si>
    <t>G390 GEN Structures &amp; Improvements</t>
  </si>
  <si>
    <t>G3911 GEN Office Furn &amp; Eq, new</t>
  </si>
  <si>
    <t>G3911 GEN Office Furn &amp; Eq, old</t>
  </si>
  <si>
    <t>G3912 GEN Computer Eq, new</t>
  </si>
  <si>
    <t>G392 GEN Trans Equip, new</t>
  </si>
  <si>
    <t>G392 GEN Trans Equip, old</t>
  </si>
  <si>
    <t>G3930 GEN Stores Equip, new</t>
  </si>
  <si>
    <t>G3930 GEN Stores Equip, old</t>
  </si>
  <si>
    <t>G3940 GEN Tools/Garage/Shop, new</t>
  </si>
  <si>
    <t>G3940 GEN Tools/Garage/Shop, old</t>
  </si>
  <si>
    <t>G3950 GEN Laboratory Equip, new</t>
  </si>
  <si>
    <t>G3950 GEN Laboratory Equip, old</t>
  </si>
  <si>
    <t>G396 GEN Power Op Equip, old</t>
  </si>
  <si>
    <t>G3970 GEN Comm Equip, new</t>
  </si>
  <si>
    <t>G3970 GEN Comm Equip, old</t>
  </si>
  <si>
    <t>G3980 GEN Misc Equip, new</t>
  </si>
  <si>
    <t>G3980 GEN Misc Equip, old</t>
  </si>
  <si>
    <t>10100602 Gas Plant In Service - Manual Adjustments</t>
  </si>
  <si>
    <t>10500502 Gas - Plant Held for Future Use - PP</t>
  </si>
  <si>
    <t>G3740 105 DST Land &amp; Land Rights</t>
  </si>
  <si>
    <t>23001092 ARO - Gas Mains</t>
  </si>
  <si>
    <t>23001122 ARO Tacoma LNG</t>
  </si>
  <si>
    <t>23002072 ARO - Gas Mains - Short Term</t>
  </si>
  <si>
    <t>23002092 ARO - Gas Short Term</t>
  </si>
  <si>
    <t>Gas Stored at JP Reservoir- Non Current</t>
  </si>
  <si>
    <t>&lt;=Common portion of Gas</t>
  </si>
  <si>
    <t>25300413 Landlord Incentive Bldg B - Floor 4</t>
  </si>
  <si>
    <t>Gas Rate Base</t>
  </si>
  <si>
    <t>4-Factor (Dec 2018 CBR)</t>
  </si>
  <si>
    <t>E3631 DST Battery, Customer Site</t>
  </si>
  <si>
    <t>10600501 CCNC, Electric</t>
  </si>
  <si>
    <t>23002093 East Building ARO</t>
  </si>
  <si>
    <t>C399 CMN ARO General (Elec portion)</t>
  </si>
  <si>
    <t>10100603 Common plant in service - Manual adj</t>
  </si>
  <si>
    <t>25302233 Bothell Bldg O Landlord Incentives</t>
  </si>
  <si>
    <t>25302243 Bothell Bldg G/H Landlord Incentives</t>
  </si>
  <si>
    <t>10500503 Common - Plant Held for Future Use - PP</t>
  </si>
  <si>
    <t>10600503 Common - Plant - NOT CLASSIFIED - PP</t>
  </si>
  <si>
    <t>10600503 CCNC, Common</t>
  </si>
  <si>
    <t>10600502 CCNC, Gas</t>
  </si>
  <si>
    <t>G396 GEN Power Op Equip, new</t>
  </si>
  <si>
    <t>12100513 Nonutility Property</t>
  </si>
  <si>
    <t>N300 NUA Non Utility Land</t>
  </si>
  <si>
    <t>N3890 NUA Land and Land Rights</t>
  </si>
  <si>
    <t>N3891 NUA Easements</t>
  </si>
  <si>
    <t>N390 NUA Structures &amp; Improvements</t>
  </si>
  <si>
    <t>18609893 - ROU Asset - LT</t>
  </si>
  <si>
    <t>LS-PSE-OP-C389 CMN Land &amp; Land Righ</t>
  </si>
  <si>
    <t>LS-PSE-OP-C3900 CMN Structure &amp; Imp</t>
  </si>
  <si>
    <t>LS-PSE-OP-C3920 CMN Transportation</t>
  </si>
  <si>
    <t>Grand Total</t>
  </si>
  <si>
    <t>G305 105 PRD Str/Impv, Dieringer</t>
  </si>
  <si>
    <t>G305 105 PRD Str/Impv, Swarr</t>
  </si>
  <si>
    <t>G311 105 PRD Liq Gas Eq, Dieringer</t>
  </si>
  <si>
    <t>G311 105 PRD Liq Gas Equip, Swarr</t>
  </si>
  <si>
    <t>G320 105 PRD Other Equipment</t>
  </si>
  <si>
    <t>G3781 105 DST Meas &amp; Reg Sta, Tran</t>
  </si>
  <si>
    <t>10600602 Manual Adj</t>
  </si>
  <si>
    <t>10100603</t>
  </si>
  <si>
    <t>Common plant in service - Manual adj</t>
  </si>
  <si>
    <t>10500503 Held Future Use, Common</t>
  </si>
  <si>
    <t>Amounts from PSE work paper SEF 5.01-5.02 for reconciliation</t>
  </si>
  <si>
    <t>Calculated amount with common plant allocated consistent with SEF 5.01-5.02</t>
  </si>
  <si>
    <t>Electric Direct</t>
  </si>
  <si>
    <t>Common for Allocation</t>
  </si>
  <si>
    <t>reconciling amount for Nov and Dec to SEF 5.01-5.03</t>
  </si>
  <si>
    <t>Common Allocation to Electric</t>
  </si>
  <si>
    <t>Gas Plant</t>
  </si>
  <si>
    <t>PSE Exhibit 5.01-5.03 for reconciliation</t>
  </si>
  <si>
    <t>AMA 6/30/19</t>
  </si>
  <si>
    <t>Note: PC alterations and calculations are highlighted.</t>
  </si>
  <si>
    <t>to MEG-4, WP-1 AMA Update</t>
  </si>
  <si>
    <t>to MEG-3, WP-3 AMA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</si>
</sst>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10"/>
      <color rgb="FF0000CC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0"/>
      <color rgb="FF0000CC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2" fillId="0" borderId="0" xfId="1"/>
    <xf numFmtId="0" fontId="3" fillId="0" borderId="0" xfId="1" applyFont="1"/>
    <xf numFmtId="0" fontId="4" fillId="0" borderId="1" xfId="1" applyFont="1" applyFill="1" applyBorder="1" applyAlignment="1">
      <alignment horizontal="center"/>
    </xf>
    <xf numFmtId="0" fontId="5" fillId="0" borderId="2" xfId="1" applyFont="1" applyBorder="1"/>
    <xf numFmtId="0" fontId="4" fillId="0" borderId="3" xfId="1" applyFont="1" applyFill="1" applyBorder="1" applyAlignment="1">
      <alignment horizontal="right"/>
    </xf>
    <xf numFmtId="10" fontId="3" fillId="0" borderId="4" xfId="2" applyNumberFormat="1" applyFont="1" applyBorder="1"/>
    <xf numFmtId="0" fontId="7" fillId="0" borderId="5" xfId="3" applyFont="1" applyFill="1" applyBorder="1"/>
    <xf numFmtId="17" fontId="5" fillId="0" borderId="5" xfId="3" applyNumberFormat="1" applyFont="1" applyFill="1" applyBorder="1"/>
    <xf numFmtId="0" fontId="4" fillId="0" borderId="6" xfId="1" applyFont="1" applyFill="1" applyBorder="1" applyAlignment="1">
      <alignment horizontal="right"/>
    </xf>
    <xf numFmtId="10" fontId="3" fillId="0" borderId="7" xfId="2" applyNumberFormat="1" applyFont="1" applyBorder="1"/>
    <xf numFmtId="0" fontId="6" fillId="0" borderId="0" xfId="3" applyFill="1"/>
    <xf numFmtId="0" fontId="2" fillId="0" borderId="0" xfId="1" applyFill="1" applyAlignment="1">
      <alignment horizontal="left" indent="1"/>
    </xf>
    <xf numFmtId="43" fontId="0" fillId="0" borderId="0" xfId="4" applyFont="1" applyFill="1"/>
    <xf numFmtId="0" fontId="2" fillId="0" borderId="0" xfId="1" applyFill="1"/>
    <xf numFmtId="0" fontId="8" fillId="0" borderId="0" xfId="5" applyFont="1" applyFill="1" applyBorder="1"/>
    <xf numFmtId="49" fontId="8" fillId="0" borderId="0" xfId="5" applyNumberFormat="1" applyFont="1" applyFill="1" applyBorder="1" applyAlignment="1">
      <alignment horizontal="left"/>
    </xf>
    <xf numFmtId="1" fontId="8" fillId="0" borderId="0" xfId="4" applyNumberFormat="1" applyFont="1" applyFill="1" applyBorder="1" applyAlignment="1">
      <alignment horizontal="left"/>
    </xf>
    <xf numFmtId="49" fontId="8" fillId="0" borderId="3" xfId="1" applyNumberFormat="1" applyFont="1" applyFill="1" applyBorder="1" applyAlignment="1">
      <alignment horizontal="left"/>
    </xf>
    <xf numFmtId="43" fontId="2" fillId="0" borderId="0" xfId="1" applyNumberFormat="1" applyFill="1"/>
    <xf numFmtId="43" fontId="9" fillId="0" borderId="0" xfId="4" applyNumberFormat="1" applyFont="1" applyFill="1" applyBorder="1"/>
    <xf numFmtId="0" fontId="6" fillId="0" borderId="0" xfId="3" applyFill="1" applyBorder="1"/>
    <xf numFmtId="0" fontId="2" fillId="0" borderId="0" xfId="1" applyFill="1" applyAlignment="1">
      <alignment horizontal="left"/>
    </xf>
    <xf numFmtId="43" fontId="2" fillId="0" borderId="0" xfId="1" applyNumberFormat="1"/>
    <xf numFmtId="49" fontId="8" fillId="0" borderId="3" xfId="5" applyNumberFormat="1" applyFont="1" applyFill="1" applyBorder="1" applyAlignment="1">
      <alignment horizontal="left"/>
    </xf>
    <xf numFmtId="164" fontId="0" fillId="0" borderId="0" xfId="4" applyNumberFormat="1" applyFont="1" applyFill="1"/>
    <xf numFmtId="43" fontId="8" fillId="0" borderId="0" xfId="4" applyNumberFormat="1" applyFont="1" applyFill="1" applyBorder="1"/>
    <xf numFmtId="49" fontId="8" fillId="0" borderId="3" xfId="5" applyNumberFormat="1" applyFont="1" applyFill="1" applyBorder="1" applyAlignment="1">
      <alignment horizontal="left" vertical="top"/>
    </xf>
    <xf numFmtId="43" fontId="8" fillId="0" borderId="5" xfId="4" applyNumberFormat="1" applyFont="1" applyFill="1" applyBorder="1"/>
    <xf numFmtId="0" fontId="8" fillId="0" borderId="0" xfId="1" applyFont="1" applyFill="1" applyBorder="1"/>
    <xf numFmtId="0" fontId="7" fillId="0" borderId="0" xfId="3" applyFont="1" applyFill="1" applyBorder="1"/>
    <xf numFmtId="43" fontId="7" fillId="0" borderId="8" xfId="3" applyNumberFormat="1" applyFont="1" applyFill="1" applyBorder="1"/>
    <xf numFmtId="49" fontId="8" fillId="0" borderId="0" xfId="1" applyNumberFormat="1" applyFont="1" applyFill="1" applyBorder="1" applyAlignment="1">
      <alignment horizontal="left"/>
    </xf>
    <xf numFmtId="0" fontId="10" fillId="0" borderId="0" xfId="3" applyFont="1" applyFill="1" applyBorder="1"/>
    <xf numFmtId="164" fontId="10" fillId="0" borderId="0" xfId="4" applyNumberFormat="1" applyFont="1"/>
    <xf numFmtId="164" fontId="10" fillId="0" borderId="0" xfId="1" applyNumberFormat="1" applyFont="1" applyFill="1" applyAlignment="1">
      <alignment horizontal="left" indent="1"/>
    </xf>
    <xf numFmtId="0" fontId="11" fillId="2" borderId="9" xfId="1" applyFont="1" applyFill="1" applyBorder="1" applyAlignment="1">
      <alignment horizontal="centerContinuous"/>
    </xf>
    <xf numFmtId="0" fontId="12" fillId="2" borderId="10" xfId="1" applyFont="1" applyFill="1" applyBorder="1" applyAlignment="1">
      <alignment horizontal="centerContinuous"/>
    </xf>
    <xf numFmtId="0" fontId="3" fillId="2" borderId="10" xfId="1" applyFont="1" applyFill="1" applyBorder="1" applyAlignment="1">
      <alignment horizontal="centerContinuous"/>
    </xf>
    <xf numFmtId="49" fontId="8" fillId="3" borderId="3" xfId="1" applyNumberFormat="1" applyFont="1" applyFill="1" applyBorder="1" applyAlignment="1">
      <alignment horizontal="left"/>
    </xf>
    <xf numFmtId="0" fontId="6" fillId="3" borderId="0" xfId="3" applyFill="1"/>
    <xf numFmtId="43" fontId="8" fillId="3" borderId="0" xfId="4" applyNumberFormat="1" applyFont="1" applyFill="1" applyBorder="1"/>
    <xf numFmtId="0" fontId="6" fillId="3" borderId="0" xfId="3" applyFill="1" applyBorder="1"/>
    <xf numFmtId="0" fontId="2" fillId="3" borderId="0" xfId="1" applyFill="1" applyAlignment="1">
      <alignment horizontal="left"/>
    </xf>
    <xf numFmtId="0" fontId="2" fillId="3" borderId="0" xfId="1" applyFill="1" applyAlignment="1">
      <alignment horizontal="left" indent="1"/>
    </xf>
    <xf numFmtId="43" fontId="0" fillId="3" borderId="0" xfId="4" applyFont="1" applyFill="1"/>
    <xf numFmtId="0" fontId="3" fillId="0" borderId="0" xfId="1" applyFont="1" applyFill="1" applyAlignment="1">
      <alignment horizontal="left" indent="1"/>
    </xf>
    <xf numFmtId="0" fontId="2" fillId="0" borderId="0" xfId="1" applyAlignment="1">
      <alignment horizontal="left"/>
    </xf>
    <xf numFmtId="0" fontId="3" fillId="0" borderId="0" xfId="1" applyFont="1" applyAlignment="1">
      <alignment horizontal="left"/>
    </xf>
    <xf numFmtId="0" fontId="6" fillId="0" borderId="0" xfId="1" applyFont="1"/>
    <xf numFmtId="0" fontId="2" fillId="0" borderId="0" xfId="1" applyAlignment="1">
      <alignment horizontal="left" indent="1"/>
    </xf>
    <xf numFmtId="0" fontId="3" fillId="0" borderId="0" xfId="1" applyFont="1" applyAlignment="1">
      <alignment horizontal="left" indent="1"/>
    </xf>
    <xf numFmtId="0" fontId="2" fillId="0" borderId="0" xfId="1" applyFill="1" applyBorder="1"/>
    <xf numFmtId="17" fontId="7" fillId="0" borderId="5" xfId="3" applyNumberFormat="1" applyFont="1" applyFill="1" applyBorder="1"/>
    <xf numFmtId="0" fontId="4" fillId="0" borderId="0" xfId="1" applyFont="1" applyFill="1" applyBorder="1" applyAlignment="1">
      <alignment horizontal="right"/>
    </xf>
    <xf numFmtId="10" fontId="4" fillId="0" borderId="0" xfId="1" applyNumberFormat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 indent="1"/>
    </xf>
    <xf numFmtId="43" fontId="6" fillId="0" borderId="0" xfId="4" applyFont="1"/>
    <xf numFmtId="0" fontId="6" fillId="0" borderId="0" xfId="1" applyFont="1" applyFill="1" applyAlignment="1">
      <alignment horizontal="left" indent="1"/>
    </xf>
    <xf numFmtId="43" fontId="6" fillId="0" borderId="0" xfId="4" applyFont="1" applyFill="1"/>
    <xf numFmtId="0" fontId="2" fillId="0" borderId="0" xfId="1" applyFill="1" applyAlignment="1">
      <alignment wrapText="1"/>
    </xf>
    <xf numFmtId="49" fontId="8" fillId="0" borderId="0" xfId="4" applyNumberFormat="1" applyFont="1" applyFill="1" applyBorder="1" applyAlignment="1">
      <alignment horizontal="left"/>
    </xf>
    <xf numFmtId="49" fontId="8" fillId="0" borderId="3" xfId="4" applyNumberFormat="1" applyFont="1" applyFill="1" applyBorder="1" applyAlignment="1">
      <alignment horizontal="left"/>
    </xf>
    <xf numFmtId="0" fontId="8" fillId="0" borderId="3" xfId="1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indent="1"/>
    </xf>
    <xf numFmtId="49" fontId="8" fillId="0" borderId="3" xfId="1" applyNumberFormat="1" applyFont="1" applyFill="1" applyBorder="1" applyAlignment="1">
      <alignment horizontal="left" vertical="top"/>
    </xf>
    <xf numFmtId="43" fontId="6" fillId="0" borderId="0" xfId="1" applyNumberFormat="1" applyFont="1" applyFill="1"/>
    <xf numFmtId="0" fontId="6" fillId="0" borderId="0" xfId="3" applyFont="1" applyFill="1"/>
    <xf numFmtId="43" fontId="6" fillId="0" borderId="5" xfId="1" applyNumberFormat="1" applyFont="1" applyFill="1" applyBorder="1"/>
    <xf numFmtId="43" fontId="10" fillId="0" borderId="0" xfId="1" applyNumberFormat="1" applyFont="1" applyFill="1"/>
    <xf numFmtId="43" fontId="10" fillId="0" borderId="0" xfId="4" applyNumberFormat="1" applyFont="1" applyFill="1" applyBorder="1"/>
    <xf numFmtId="164" fontId="10" fillId="0" borderId="0" xfId="1" applyNumberFormat="1" applyFont="1" applyFill="1"/>
    <xf numFmtId="164" fontId="2" fillId="0" borderId="0" xfId="1" applyNumberFormat="1"/>
    <xf numFmtId="164" fontId="2" fillId="0" borderId="0" xfId="1" applyNumberFormat="1" applyFill="1"/>
    <xf numFmtId="164" fontId="2" fillId="0" borderId="0" xfId="1" applyNumberFormat="1" applyFill="1" applyAlignment="1">
      <alignment horizontal="right"/>
    </xf>
    <xf numFmtId="0" fontId="8" fillId="3" borderId="0" xfId="1" applyFont="1" applyFill="1" applyBorder="1"/>
    <xf numFmtId="0" fontId="6" fillId="0" borderId="0" xfId="1" applyFont="1" applyFill="1"/>
    <xf numFmtId="0" fontId="13" fillId="0" borderId="2" xfId="1" applyFont="1" applyFill="1" applyBorder="1" applyAlignment="1">
      <alignment horizontal="right"/>
    </xf>
    <xf numFmtId="10" fontId="4" fillId="0" borderId="4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43" fontId="2" fillId="0" borderId="0" xfId="1" applyNumberFormat="1" applyFill="1" applyBorder="1"/>
    <xf numFmtId="164" fontId="8" fillId="0" borderId="0" xfId="4" applyNumberFormat="1" applyFont="1" applyFill="1" applyBorder="1"/>
    <xf numFmtId="164" fontId="10" fillId="0" borderId="0" xfId="4" applyNumberFormat="1" applyFont="1" applyFill="1" applyBorder="1"/>
    <xf numFmtId="43" fontId="12" fillId="2" borderId="10" xfId="1" applyNumberFormat="1" applyFont="1" applyFill="1" applyBorder="1" applyAlignment="1">
      <alignment horizontal="centerContinuous"/>
    </xf>
    <xf numFmtId="0" fontId="2" fillId="4" borderId="0" xfId="1" applyFill="1" applyAlignment="1">
      <alignment horizontal="left"/>
    </xf>
    <xf numFmtId="0" fontId="2" fillId="4" borderId="0" xfId="1" applyFill="1" applyAlignment="1">
      <alignment horizontal="left" indent="1"/>
    </xf>
    <xf numFmtId="43" fontId="2" fillId="4" borderId="0" xfId="1" applyNumberFormat="1" applyFill="1"/>
    <xf numFmtId="0" fontId="2" fillId="0" borderId="0" xfId="1" applyFill="1" applyBorder="1" applyAlignment="1">
      <alignment horizontal="left" indent="1"/>
    </xf>
    <xf numFmtId="43" fontId="8" fillId="4" borderId="0" xfId="4" applyNumberFormat="1" applyFont="1" applyFill="1" applyBorder="1"/>
    <xf numFmtId="49" fontId="8" fillId="4" borderId="3" xfId="4" applyNumberFormat="1" applyFont="1" applyFill="1" applyBorder="1" applyAlignment="1">
      <alignment horizontal="left"/>
    </xf>
    <xf numFmtId="0" fontId="8" fillId="4" borderId="0" xfId="1" applyFont="1" applyFill="1" applyBorder="1"/>
    <xf numFmtId="49" fontId="8" fillId="4" borderId="3" xfId="1" applyNumberFormat="1" applyFont="1" applyFill="1" applyBorder="1" applyAlignment="1">
      <alignment horizontal="left"/>
    </xf>
    <xf numFmtId="0" fontId="6" fillId="4" borderId="0" xfId="3" applyFill="1"/>
    <xf numFmtId="0" fontId="6" fillId="4" borderId="0" xfId="3" applyFill="1" applyBorder="1"/>
    <xf numFmtId="49" fontId="8" fillId="4" borderId="0" xfId="5" applyNumberFormat="1" applyFont="1" applyFill="1" applyBorder="1" applyAlignment="1">
      <alignment horizontal="left"/>
    </xf>
    <xf numFmtId="49" fontId="8" fillId="5" borderId="12" xfId="1" applyNumberFormat="1" applyFont="1" applyFill="1" applyBorder="1" applyAlignment="1">
      <alignment horizontal="left"/>
    </xf>
    <xf numFmtId="49" fontId="8" fillId="5" borderId="13" xfId="5" applyNumberFormat="1" applyFont="1" applyFill="1" applyBorder="1" applyAlignment="1">
      <alignment horizontal="left"/>
    </xf>
    <xf numFmtId="43" fontId="2" fillId="5" borderId="13" xfId="1" applyNumberFormat="1" applyFill="1" applyBorder="1"/>
    <xf numFmtId="49" fontId="8" fillId="5" borderId="0" xfId="1" applyNumberFormat="1" applyFont="1" applyFill="1" applyBorder="1" applyAlignment="1">
      <alignment horizontal="left"/>
    </xf>
    <xf numFmtId="0" fontId="2" fillId="5" borderId="0" xfId="1" applyFill="1" applyAlignment="1">
      <alignment horizontal="left" indent="1"/>
    </xf>
    <xf numFmtId="43" fontId="2" fillId="5" borderId="0" xfId="1" applyNumberFormat="1" applyFill="1"/>
    <xf numFmtId="49" fontId="8" fillId="5" borderId="3" xfId="1" applyNumberFormat="1" applyFont="1" applyFill="1" applyBorder="1" applyAlignment="1">
      <alignment horizontal="left"/>
    </xf>
    <xf numFmtId="0" fontId="6" fillId="5" borderId="0" xfId="3" applyFill="1"/>
    <xf numFmtId="0" fontId="6" fillId="5" borderId="0" xfId="3" applyFill="1" applyBorder="1"/>
    <xf numFmtId="0" fontId="2" fillId="5" borderId="0" xfId="1" applyFill="1" applyAlignment="1">
      <alignment horizontal="left"/>
    </xf>
    <xf numFmtId="0" fontId="8" fillId="5" borderId="0" xfId="1" applyFont="1" applyFill="1" applyBorder="1"/>
    <xf numFmtId="43" fontId="8" fillId="5" borderId="0" xfId="4" applyNumberFormat="1" applyFont="1" applyFill="1" applyBorder="1"/>
    <xf numFmtId="43" fontId="8" fillId="6" borderId="0" xfId="4" applyNumberFormat="1" applyFont="1" applyFill="1" applyBorder="1"/>
    <xf numFmtId="43" fontId="2" fillId="7" borderId="0" xfId="1" applyNumberFormat="1" applyFill="1"/>
    <xf numFmtId="43" fontId="2" fillId="6" borderId="0" xfId="1" applyNumberFormat="1" applyFill="1"/>
    <xf numFmtId="43" fontId="8" fillId="7" borderId="14" xfId="4" applyNumberFormat="1" applyFont="1" applyFill="1" applyBorder="1"/>
    <xf numFmtId="43" fontId="2" fillId="6" borderId="15" xfId="1" applyNumberFormat="1" applyFill="1" applyBorder="1"/>
    <xf numFmtId="43" fontId="2" fillId="6" borderId="16" xfId="1" applyNumberFormat="1" applyFill="1" applyBorder="1"/>
    <xf numFmtId="43" fontId="2" fillId="6" borderId="17" xfId="1" applyNumberFormat="1" applyFill="1" applyBorder="1"/>
    <xf numFmtId="164" fontId="0" fillId="8" borderId="0" xfId="4" applyNumberFormat="1" applyFont="1" applyFill="1"/>
    <xf numFmtId="43" fontId="7" fillId="4" borderId="0" xfId="1" applyNumberFormat="1" applyFont="1" applyFill="1"/>
    <xf numFmtId="43" fontId="2" fillId="7" borderId="15" xfId="1" applyNumberFormat="1" applyFill="1" applyBorder="1"/>
    <xf numFmtId="43" fontId="2" fillId="7" borderId="16" xfId="1" applyNumberFormat="1" applyFill="1" applyBorder="1"/>
    <xf numFmtId="43" fontId="2" fillId="7" borderId="17" xfId="1" applyNumberFormat="1" applyFill="1" applyBorder="1"/>
    <xf numFmtId="43" fontId="8" fillId="7" borderId="15" xfId="4" applyNumberFormat="1" applyFont="1" applyFill="1" applyBorder="1"/>
    <xf numFmtId="43" fontId="8" fillId="7" borderId="16" xfId="4" applyNumberFormat="1" applyFont="1" applyFill="1" applyBorder="1"/>
    <xf numFmtId="43" fontId="8" fillId="7" borderId="17" xfId="4" applyNumberFormat="1" applyFont="1" applyFill="1" applyBorder="1"/>
    <xf numFmtId="43" fontId="8" fillId="6" borderId="14" xfId="4" applyNumberFormat="1" applyFont="1" applyFill="1" applyBorder="1"/>
    <xf numFmtId="0" fontId="11" fillId="2" borderId="11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17" fontId="7" fillId="8" borderId="5" xfId="3" applyNumberFormat="1" applyFont="1" applyFill="1" applyBorder="1"/>
    <xf numFmtId="0" fontId="8" fillId="8" borderId="0" xfId="1" applyFont="1" applyFill="1" applyBorder="1"/>
    <xf numFmtId="0" fontId="2" fillId="8" borderId="0" xfId="1" applyFill="1" applyAlignment="1">
      <alignment horizontal="left" indent="1"/>
    </xf>
    <xf numFmtId="43" fontId="2" fillId="8" borderId="0" xfId="1" applyNumberFormat="1" applyFill="1"/>
    <xf numFmtId="0" fontId="2" fillId="8" borderId="0" xfId="1" applyFill="1"/>
    <xf numFmtId="0" fontId="2" fillId="8" borderId="0" xfId="1" applyFont="1" applyFill="1"/>
    <xf numFmtId="0" fontId="2" fillId="8" borderId="0" xfId="1" applyFont="1" applyFill="1" applyAlignment="1">
      <alignment horizontal="left"/>
    </xf>
    <xf numFmtId="43" fontId="7" fillId="8" borderId="9" xfId="1" applyNumberFormat="1" applyFont="1" applyFill="1" applyBorder="1"/>
    <xf numFmtId="43" fontId="7" fillId="8" borderId="18" xfId="1" applyNumberFormat="1" applyFont="1" applyFill="1" applyBorder="1"/>
    <xf numFmtId="43" fontId="7" fillId="8" borderId="15" xfId="1" applyNumberFormat="1" applyFont="1" applyFill="1" applyBorder="1" applyAlignment="1">
      <alignment horizontal="center"/>
    </xf>
    <xf numFmtId="43" fontId="7" fillId="8" borderId="17" xfId="1" applyNumberFormat="1" applyFont="1" applyFill="1" applyBorder="1"/>
    <xf numFmtId="43" fontId="14" fillId="8" borderId="0" xfId="1" applyNumberFormat="1" applyFont="1" applyFill="1"/>
  </cellXfs>
  <cellStyles count="6">
    <cellStyle name="Comma 2" xfId="4" xr:uid="{00000000-0005-0000-0000-000000000000}"/>
    <cellStyle name="Normal" xfId="0" builtinId="0"/>
    <cellStyle name="Normal 10 2" xfId="3" xr:uid="{00000000-0005-0000-0000-000002000000}"/>
    <cellStyle name="Normal 2" xfId="1" xr:uid="{00000000-0005-0000-0000-000003000000}"/>
    <cellStyle name="Normal 2 2" xfId="5" xr:uid="{00000000-0005-0000-0000-000004000000}"/>
    <cellStyle name="Percent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614</xdr:row>
      <xdr:rowOff>95250</xdr:rowOff>
    </xdr:from>
    <xdr:to>
      <xdr:col>12</xdr:col>
      <xdr:colOff>434057</xdr:colOff>
      <xdr:row>632</xdr:row>
      <xdr:rowOff>75758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7800" y="115671600"/>
          <a:ext cx="5996657" cy="308565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131</xdr:row>
      <xdr:rowOff>57151</xdr:rowOff>
    </xdr:from>
    <xdr:to>
      <xdr:col>12</xdr:col>
      <xdr:colOff>379940</xdr:colOff>
      <xdr:row>151</xdr:row>
      <xdr:rowOff>5761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8350" y="21278851"/>
          <a:ext cx="4799540" cy="3187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752475</xdr:colOff>
      <xdr:row>631</xdr:row>
      <xdr:rowOff>16259</xdr:rowOff>
    </xdr:from>
    <xdr:to>
      <xdr:col>24</xdr:col>
      <xdr:colOff>419100</xdr:colOff>
      <xdr:row>650</xdr:row>
      <xdr:rowOff>79609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31175" y="102371909"/>
          <a:ext cx="5314950" cy="3155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1009650</xdr:colOff>
      <xdr:row>142</xdr:row>
      <xdr:rowOff>0</xdr:rowOff>
    </xdr:from>
    <xdr:to>
      <xdr:col>26</xdr:col>
      <xdr:colOff>19050</xdr:colOff>
      <xdr:row>161</xdr:row>
      <xdr:rowOff>42589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83575" y="23088600"/>
          <a:ext cx="4933950" cy="31191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dwin Farrar" id="{B752123F-2A5F-465E-8375-4FBC328DD21B}" userId="edbe556f0284ff35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65" dT="2019-12-05T17:33:20.87" personId="{B752123F-2A5F-465E-8375-4FBC328DD21B}" id="{737A6622-BEED-4717-BECE-37BF537EF985}">
    <text>See row 107 for reconciling manual adjustment</text>
  </threadedComment>
  <threadedComment ref="I165" dT="2019-12-05T17:33:20.87" personId="{B752123F-2A5F-465E-8375-4FBC328DD21B}" id="{236DD534-A5AA-4662-8DDB-2D9540D056B6}">
    <text>See row 107 for reconciling manual adjustment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72"/>
  <sheetViews>
    <sheetView workbookViewId="0">
      <pane xSplit="2" ySplit="3" topLeftCell="C4" activePane="bottomRight" state="frozen"/>
      <selection activeCell="E614" sqref="E614"/>
      <selection pane="topRight" activeCell="E614" sqref="E614"/>
      <selection pane="bottomLeft" activeCell="E614" sqref="E614"/>
      <selection pane="bottomRight" activeCell="F22" sqref="F22"/>
    </sheetView>
  </sheetViews>
  <sheetFormatPr defaultColWidth="9.21875" defaultRowHeight="13.2" x14ac:dyDescent="0.25"/>
  <cols>
    <col min="1" max="1" width="30.5546875" style="1" customWidth="1"/>
    <col min="2" max="2" width="38.77734375" style="1" bestFit="1" customWidth="1"/>
    <col min="3" max="3" width="18.44140625" style="2" bestFit="1" customWidth="1"/>
    <col min="4" max="5" width="17.77734375" style="2" bestFit="1" customWidth="1"/>
    <col min="6" max="6" width="22.5546875" style="1" bestFit="1" customWidth="1"/>
    <col min="7" max="7" width="15" style="1" bestFit="1" customWidth="1"/>
    <col min="8" max="8" width="9.21875" style="1"/>
    <col min="9" max="9" width="14.21875" style="1" bestFit="1" customWidth="1"/>
    <col min="10" max="10" width="11.5546875" style="1" bestFit="1" customWidth="1"/>
    <col min="11" max="11" width="13.21875" style="1" bestFit="1" customWidth="1"/>
    <col min="12" max="12" width="10.5546875" style="1" bestFit="1" customWidth="1"/>
    <col min="13" max="16384" width="9.21875" style="1"/>
  </cols>
  <sheetData>
    <row r="1" spans="1:7" x14ac:dyDescent="0.25">
      <c r="F1" s="3"/>
      <c r="G1" s="4" t="s">
        <v>0</v>
      </c>
    </row>
    <row r="2" spans="1:7" x14ac:dyDescent="0.25">
      <c r="F2" s="5" t="s">
        <v>1</v>
      </c>
      <c r="G2" s="6">
        <v>0.65590000000000004</v>
      </c>
    </row>
    <row r="3" spans="1:7" ht="13.8" thickBot="1" x14ac:dyDescent="0.3">
      <c r="A3" s="7" t="s">
        <v>2</v>
      </c>
      <c r="B3" s="7" t="s">
        <v>3</v>
      </c>
      <c r="C3" s="8">
        <v>43252</v>
      </c>
      <c r="D3" s="8">
        <v>43282</v>
      </c>
      <c r="E3" s="8">
        <v>43313</v>
      </c>
      <c r="F3" s="9" t="s">
        <v>4</v>
      </c>
      <c r="G3" s="10">
        <v>0.34410000000000002</v>
      </c>
    </row>
    <row r="4" spans="1:7" ht="14.4" x14ac:dyDescent="0.3">
      <c r="A4" s="11" t="s">
        <v>5</v>
      </c>
      <c r="B4" s="12" t="s">
        <v>6</v>
      </c>
      <c r="C4" s="13">
        <v>114201.76000000001</v>
      </c>
      <c r="D4" s="13">
        <v>114201.76000000001</v>
      </c>
      <c r="E4" s="13">
        <v>114201.76000000001</v>
      </c>
    </row>
    <row r="5" spans="1:7" ht="14.4" x14ac:dyDescent="0.3">
      <c r="A5" s="11" t="s">
        <v>5</v>
      </c>
      <c r="B5" s="12" t="s">
        <v>7</v>
      </c>
      <c r="C5" s="13">
        <v>2172138.81</v>
      </c>
      <c r="D5" s="13">
        <v>2141696.38</v>
      </c>
      <c r="E5" s="13">
        <v>2104916.9300000002</v>
      </c>
    </row>
    <row r="6" spans="1:7" ht="14.4" x14ac:dyDescent="0.3">
      <c r="A6" s="11" t="s">
        <v>5</v>
      </c>
      <c r="B6" s="12" t="s">
        <v>8</v>
      </c>
      <c r="C6" s="13">
        <v>40009841.810000002</v>
      </c>
      <c r="D6" s="13">
        <v>40009841.810000002</v>
      </c>
      <c r="E6" s="13">
        <v>40009841.810000002</v>
      </c>
    </row>
    <row r="7" spans="1:7" ht="14.4" x14ac:dyDescent="0.3">
      <c r="A7" s="11" t="s">
        <v>5</v>
      </c>
      <c r="B7" s="12" t="s">
        <v>9</v>
      </c>
      <c r="C7" s="13">
        <v>14988060.27</v>
      </c>
      <c r="D7" s="13">
        <v>14988060.27</v>
      </c>
      <c r="E7" s="13">
        <v>14988060.27</v>
      </c>
    </row>
    <row r="8" spans="1:7" ht="14.4" x14ac:dyDescent="0.3">
      <c r="A8" s="11" t="s">
        <v>5</v>
      </c>
      <c r="B8" s="12" t="s">
        <v>10</v>
      </c>
      <c r="C8" s="13">
        <v>82176831.019999996</v>
      </c>
      <c r="D8" s="13">
        <v>81809323.400000006</v>
      </c>
      <c r="E8" s="13">
        <v>81834993.439999998</v>
      </c>
    </row>
    <row r="9" spans="1:7" ht="14.4" x14ac:dyDescent="0.3">
      <c r="A9" s="11" t="s">
        <v>5</v>
      </c>
      <c r="B9" s="12" t="s">
        <v>11</v>
      </c>
      <c r="C9" s="13">
        <v>98622.32</v>
      </c>
      <c r="D9" s="13">
        <v>98622.32</v>
      </c>
      <c r="E9" s="13">
        <v>98622.32</v>
      </c>
    </row>
    <row r="10" spans="1:7" ht="14.4" x14ac:dyDescent="0.3">
      <c r="A10" s="11" t="s">
        <v>5</v>
      </c>
      <c r="B10" s="12" t="s">
        <v>12</v>
      </c>
      <c r="C10" s="13">
        <v>28925.39</v>
      </c>
      <c r="D10" s="13">
        <v>28925.39</v>
      </c>
      <c r="E10" s="13">
        <v>28925.39</v>
      </c>
    </row>
    <row r="11" spans="1:7" ht="14.4" x14ac:dyDescent="0.3">
      <c r="A11" s="11" t="s">
        <v>5</v>
      </c>
      <c r="B11" s="12" t="s">
        <v>13</v>
      </c>
      <c r="C11" s="13">
        <v>948317.19000000006</v>
      </c>
      <c r="D11" s="13">
        <v>948317.19000000006</v>
      </c>
      <c r="E11" s="13">
        <v>948317.19000000006</v>
      </c>
    </row>
    <row r="12" spans="1:7" ht="14.4" x14ac:dyDescent="0.3">
      <c r="A12" s="11" t="s">
        <v>5</v>
      </c>
      <c r="B12" s="12" t="s">
        <v>14</v>
      </c>
      <c r="C12" s="13">
        <v>28925.39</v>
      </c>
      <c r="D12" s="13">
        <v>28925.39</v>
      </c>
      <c r="E12" s="13">
        <v>28925.39</v>
      </c>
    </row>
    <row r="13" spans="1:7" ht="14.4" x14ac:dyDescent="0.3">
      <c r="A13" s="11" t="s">
        <v>5</v>
      </c>
      <c r="B13" s="12" t="s">
        <v>15</v>
      </c>
      <c r="C13" s="13">
        <v>2787219.77</v>
      </c>
      <c r="D13" s="13">
        <v>2787158.5300000003</v>
      </c>
      <c r="E13" s="13">
        <v>2787158.5300000003</v>
      </c>
    </row>
    <row r="14" spans="1:7" ht="14.4" x14ac:dyDescent="0.3">
      <c r="A14" s="11" t="s">
        <v>5</v>
      </c>
      <c r="B14" s="12" t="s">
        <v>16</v>
      </c>
      <c r="C14" s="13">
        <v>1648.28</v>
      </c>
      <c r="D14" s="13">
        <v>1648.28</v>
      </c>
      <c r="E14" s="13">
        <v>1648.28</v>
      </c>
    </row>
    <row r="15" spans="1:7" ht="14.4" x14ac:dyDescent="0.3">
      <c r="A15" s="11" t="s">
        <v>5</v>
      </c>
      <c r="B15" s="12" t="s">
        <v>17</v>
      </c>
      <c r="C15" s="13">
        <v>0</v>
      </c>
      <c r="D15" s="13">
        <v>0</v>
      </c>
      <c r="E15" s="13">
        <v>0</v>
      </c>
    </row>
    <row r="16" spans="1:7" ht="14.4" x14ac:dyDescent="0.3">
      <c r="A16" s="11" t="s">
        <v>5</v>
      </c>
      <c r="B16" s="12" t="s">
        <v>18</v>
      </c>
      <c r="C16" s="13">
        <v>458042</v>
      </c>
      <c r="D16" s="13">
        <v>458042</v>
      </c>
      <c r="E16" s="13">
        <v>458042</v>
      </c>
    </row>
    <row r="17" spans="1:5" ht="14.4" x14ac:dyDescent="0.3">
      <c r="A17" s="11" t="s">
        <v>5</v>
      </c>
      <c r="B17" s="12" t="s">
        <v>19</v>
      </c>
      <c r="C17" s="13">
        <v>167398.26</v>
      </c>
      <c r="D17" s="13">
        <v>167398.26</v>
      </c>
      <c r="E17" s="13">
        <v>167398.26</v>
      </c>
    </row>
    <row r="18" spans="1:5" ht="14.4" x14ac:dyDescent="0.3">
      <c r="A18" s="11" t="s">
        <v>5</v>
      </c>
      <c r="B18" s="12" t="s">
        <v>20</v>
      </c>
      <c r="C18" s="13">
        <v>1325313.43</v>
      </c>
      <c r="D18" s="13">
        <v>1325313.43</v>
      </c>
      <c r="E18" s="13">
        <v>1325313.43</v>
      </c>
    </row>
    <row r="19" spans="1:5" ht="14.4" x14ac:dyDescent="0.3">
      <c r="A19" s="11" t="s">
        <v>5</v>
      </c>
      <c r="B19" s="12" t="s">
        <v>21</v>
      </c>
      <c r="C19" s="13">
        <v>9331399.2400000002</v>
      </c>
      <c r="D19" s="13">
        <v>9338592.9100000001</v>
      </c>
      <c r="E19" s="13">
        <v>9338592.9100000001</v>
      </c>
    </row>
    <row r="20" spans="1:5" ht="14.4" x14ac:dyDescent="0.3">
      <c r="A20" s="11" t="s">
        <v>5</v>
      </c>
      <c r="B20" s="12" t="s">
        <v>22</v>
      </c>
      <c r="C20" s="13">
        <v>30924398.899999999</v>
      </c>
      <c r="D20" s="13">
        <v>30924398.899999999</v>
      </c>
      <c r="E20" s="13">
        <v>30924398.899999999</v>
      </c>
    </row>
    <row r="21" spans="1:5" ht="14.4" x14ac:dyDescent="0.3">
      <c r="A21" s="11" t="s">
        <v>5</v>
      </c>
      <c r="B21" s="12" t="s">
        <v>23</v>
      </c>
      <c r="C21" s="13">
        <v>4497957.21</v>
      </c>
      <c r="D21" s="13">
        <v>4505150.88</v>
      </c>
      <c r="E21" s="13">
        <v>4505150.88</v>
      </c>
    </row>
    <row r="22" spans="1:5" ht="14.4" x14ac:dyDescent="0.3">
      <c r="A22" s="11" t="s">
        <v>5</v>
      </c>
      <c r="B22" s="12" t="s">
        <v>24</v>
      </c>
      <c r="C22" s="13">
        <v>29172095.109999999</v>
      </c>
      <c r="D22" s="13">
        <v>30231733.07</v>
      </c>
      <c r="E22" s="13">
        <v>30232071.77</v>
      </c>
    </row>
    <row r="23" spans="1:5" ht="14.4" x14ac:dyDescent="0.3">
      <c r="A23" s="11" t="s">
        <v>5</v>
      </c>
      <c r="B23" s="12" t="s">
        <v>25</v>
      </c>
      <c r="C23" s="13">
        <v>70041117.890000001</v>
      </c>
      <c r="D23" s="13">
        <v>70041117.890000001</v>
      </c>
      <c r="E23" s="13">
        <v>70041117.890000001</v>
      </c>
    </row>
    <row r="24" spans="1:5" ht="14.4" x14ac:dyDescent="0.3">
      <c r="A24" s="11" t="s">
        <v>5</v>
      </c>
      <c r="B24" s="12" t="s">
        <v>26</v>
      </c>
      <c r="C24" s="13">
        <v>27995619.989999998</v>
      </c>
      <c r="D24" s="13">
        <v>28006768.469999999</v>
      </c>
      <c r="E24" s="13">
        <v>28007107.170000002</v>
      </c>
    </row>
    <row r="25" spans="1:5" ht="14.4" x14ac:dyDescent="0.3">
      <c r="A25" s="11" t="s">
        <v>5</v>
      </c>
      <c r="B25" s="12" t="s">
        <v>27</v>
      </c>
      <c r="C25" s="13">
        <v>608933.95000000007</v>
      </c>
      <c r="D25" s="13">
        <v>608933.95000000007</v>
      </c>
      <c r="E25" s="13">
        <v>608933.95000000007</v>
      </c>
    </row>
    <row r="26" spans="1:5" ht="14.4" x14ac:dyDescent="0.3">
      <c r="A26" s="11" t="s">
        <v>5</v>
      </c>
      <c r="B26" s="12" t="s">
        <v>28</v>
      </c>
      <c r="C26" s="13">
        <v>403636</v>
      </c>
      <c r="D26" s="13">
        <v>403636</v>
      </c>
      <c r="E26" s="13">
        <v>403636</v>
      </c>
    </row>
    <row r="27" spans="1:5" ht="14.4" x14ac:dyDescent="0.3">
      <c r="A27" s="11" t="s">
        <v>5</v>
      </c>
      <c r="B27" s="12" t="s">
        <v>29</v>
      </c>
      <c r="C27" s="13">
        <v>460090.7</v>
      </c>
      <c r="D27" s="13">
        <v>460090.7</v>
      </c>
      <c r="E27" s="13">
        <v>460090.7</v>
      </c>
    </row>
    <row r="28" spans="1:5" ht="14.4" x14ac:dyDescent="0.3">
      <c r="A28" s="11" t="s">
        <v>5</v>
      </c>
      <c r="B28" s="12" t="s">
        <v>30</v>
      </c>
      <c r="C28" s="13">
        <v>1843914</v>
      </c>
      <c r="D28" s="13">
        <v>1843914</v>
      </c>
      <c r="E28" s="13">
        <v>1843914</v>
      </c>
    </row>
    <row r="29" spans="1:5" ht="14.4" x14ac:dyDescent="0.3">
      <c r="A29" s="11" t="s">
        <v>5</v>
      </c>
      <c r="B29" s="12" t="s">
        <v>31</v>
      </c>
      <c r="C29" s="13">
        <v>90609909.480000004</v>
      </c>
      <c r="D29" s="13">
        <v>90615284.030000001</v>
      </c>
      <c r="E29" s="13">
        <v>90615284.030000001</v>
      </c>
    </row>
    <row r="30" spans="1:5" ht="14.4" x14ac:dyDescent="0.3">
      <c r="A30" s="11" t="s">
        <v>5</v>
      </c>
      <c r="B30" s="12" t="s">
        <v>32</v>
      </c>
      <c r="C30" s="13">
        <v>6036236.2699999996</v>
      </c>
      <c r="D30" s="13">
        <v>6036236.2699999996</v>
      </c>
      <c r="E30" s="13">
        <v>6036236.2699999996</v>
      </c>
    </row>
    <row r="31" spans="1:5" ht="14.4" x14ac:dyDescent="0.3">
      <c r="A31" s="11" t="s">
        <v>5</v>
      </c>
      <c r="B31" s="12" t="s">
        <v>33</v>
      </c>
      <c r="C31" s="13">
        <v>90497405.939999998</v>
      </c>
      <c r="D31" s="13">
        <v>91246814.519999996</v>
      </c>
      <c r="E31" s="13">
        <v>91246814.519999996</v>
      </c>
    </row>
    <row r="32" spans="1:5" ht="14.4" x14ac:dyDescent="0.3">
      <c r="A32" s="11" t="s">
        <v>5</v>
      </c>
      <c r="B32" s="12" t="s">
        <v>34</v>
      </c>
      <c r="C32" s="13">
        <v>146955782.34999999</v>
      </c>
      <c r="D32" s="13">
        <v>146765957.06</v>
      </c>
      <c r="E32" s="13">
        <v>146854481.90000001</v>
      </c>
    </row>
    <row r="33" spans="1:5" ht="14.4" x14ac:dyDescent="0.3">
      <c r="A33" s="11" t="s">
        <v>5</v>
      </c>
      <c r="B33" s="12" t="s">
        <v>35</v>
      </c>
      <c r="C33" s="13">
        <v>15171818.779999999</v>
      </c>
      <c r="D33" s="13">
        <v>15171818.779999999</v>
      </c>
      <c r="E33" s="13">
        <v>15171818.779999999</v>
      </c>
    </row>
    <row r="34" spans="1:5" ht="14.4" x14ac:dyDescent="0.3">
      <c r="A34" s="11" t="s">
        <v>5</v>
      </c>
      <c r="B34" s="12" t="s">
        <v>36</v>
      </c>
      <c r="C34" s="13">
        <v>129652786.18000001</v>
      </c>
      <c r="D34" s="13">
        <v>129431290.23999999</v>
      </c>
      <c r="E34" s="13">
        <v>129520095.52</v>
      </c>
    </row>
    <row r="35" spans="1:5" ht="14.4" x14ac:dyDescent="0.3">
      <c r="A35" s="11" t="s">
        <v>5</v>
      </c>
      <c r="B35" s="12" t="s">
        <v>37</v>
      </c>
      <c r="C35" s="13">
        <v>43075517.219999999</v>
      </c>
      <c r="D35" s="13">
        <v>42009728.119999997</v>
      </c>
      <c r="E35" s="13">
        <v>42009728.119999997</v>
      </c>
    </row>
    <row r="36" spans="1:5" ht="14.4" x14ac:dyDescent="0.3">
      <c r="A36" s="11" t="s">
        <v>5</v>
      </c>
      <c r="B36" s="12" t="s">
        <v>38</v>
      </c>
      <c r="C36" s="13">
        <v>44686467.799999997</v>
      </c>
      <c r="D36" s="13">
        <v>44686467.799999997</v>
      </c>
      <c r="E36" s="13">
        <v>44686467.799999997</v>
      </c>
    </row>
    <row r="37" spans="1:5" ht="14.4" x14ac:dyDescent="0.3">
      <c r="A37" s="11" t="s">
        <v>5</v>
      </c>
      <c r="B37" s="12" t="s">
        <v>39</v>
      </c>
      <c r="C37" s="13">
        <v>18138531.280000001</v>
      </c>
      <c r="D37" s="13">
        <v>18138531.280000001</v>
      </c>
      <c r="E37" s="13">
        <v>18138531.280000001</v>
      </c>
    </row>
    <row r="38" spans="1:5" ht="14.4" x14ac:dyDescent="0.3">
      <c r="A38" s="11" t="s">
        <v>5</v>
      </c>
      <c r="B38" s="12" t="s">
        <v>40</v>
      </c>
      <c r="C38" s="13">
        <v>881824.9</v>
      </c>
      <c r="D38" s="13">
        <v>881824.9</v>
      </c>
      <c r="E38" s="13">
        <v>1293865.31</v>
      </c>
    </row>
    <row r="39" spans="1:5" ht="14.4" x14ac:dyDescent="0.3">
      <c r="A39" s="11" t="s">
        <v>5</v>
      </c>
      <c r="B39" s="12" t="s">
        <v>41</v>
      </c>
      <c r="C39" s="13">
        <v>85493258.430000007</v>
      </c>
      <c r="D39" s="13">
        <v>85493258.430000007</v>
      </c>
      <c r="E39" s="13">
        <v>85188020.430000007</v>
      </c>
    </row>
    <row r="40" spans="1:5" ht="14.4" x14ac:dyDescent="0.3">
      <c r="A40" s="11" t="s">
        <v>5</v>
      </c>
      <c r="B40" s="12" t="s">
        <v>42</v>
      </c>
      <c r="C40" s="13">
        <v>4269603.34</v>
      </c>
      <c r="D40" s="13">
        <v>4269761.42</v>
      </c>
      <c r="E40" s="13">
        <v>4269761.42</v>
      </c>
    </row>
    <row r="41" spans="1:5" ht="14.4" x14ac:dyDescent="0.3">
      <c r="A41" s="11" t="s">
        <v>5</v>
      </c>
      <c r="B41" s="12" t="s">
        <v>43</v>
      </c>
      <c r="C41" s="13">
        <v>22341647.780000001</v>
      </c>
      <c r="D41" s="13">
        <v>22341647.780000001</v>
      </c>
      <c r="E41" s="13">
        <v>22428253.34</v>
      </c>
    </row>
    <row r="42" spans="1:5" ht="14.4" x14ac:dyDescent="0.3">
      <c r="A42" s="11" t="s">
        <v>5</v>
      </c>
      <c r="B42" s="12" t="s">
        <v>44</v>
      </c>
      <c r="C42" s="13">
        <v>0</v>
      </c>
      <c r="D42" s="13">
        <v>0</v>
      </c>
      <c r="E42" s="13">
        <v>0</v>
      </c>
    </row>
    <row r="43" spans="1:5" ht="14.4" x14ac:dyDescent="0.3">
      <c r="A43" s="11" t="s">
        <v>5</v>
      </c>
      <c r="B43" s="12" t="s">
        <v>45</v>
      </c>
      <c r="C43" s="13">
        <v>15704258.640000001</v>
      </c>
      <c r="D43" s="13">
        <v>15704258.640000001</v>
      </c>
      <c r="E43" s="13">
        <v>15704258.640000001</v>
      </c>
    </row>
    <row r="44" spans="1:5" ht="14.4" x14ac:dyDescent="0.3">
      <c r="A44" s="11" t="s">
        <v>5</v>
      </c>
      <c r="B44" s="12" t="s">
        <v>46</v>
      </c>
      <c r="C44" s="13">
        <v>28909893.120000001</v>
      </c>
      <c r="D44" s="13">
        <v>28909893.120000001</v>
      </c>
      <c r="E44" s="13">
        <v>28909893.120000001</v>
      </c>
    </row>
    <row r="45" spans="1:5" ht="14.4" x14ac:dyDescent="0.3">
      <c r="A45" s="11" t="s">
        <v>5</v>
      </c>
      <c r="B45" s="12" t="s">
        <v>47</v>
      </c>
      <c r="C45" s="13">
        <v>3813725.5</v>
      </c>
      <c r="D45" s="13">
        <v>3813725.5</v>
      </c>
      <c r="E45" s="13">
        <v>3813725.5</v>
      </c>
    </row>
    <row r="46" spans="1:5" ht="14.4" x14ac:dyDescent="0.3">
      <c r="A46" s="11" t="s">
        <v>5</v>
      </c>
      <c r="B46" s="12" t="s">
        <v>48</v>
      </c>
      <c r="C46" s="13">
        <v>34206522.57</v>
      </c>
      <c r="D46" s="13">
        <v>34384709.770000003</v>
      </c>
      <c r="E46" s="13">
        <v>34384709.770000003</v>
      </c>
    </row>
    <row r="47" spans="1:5" ht="14.4" x14ac:dyDescent="0.3">
      <c r="A47" s="11" t="s">
        <v>5</v>
      </c>
      <c r="B47" s="12" t="s">
        <v>49</v>
      </c>
      <c r="C47" s="13">
        <v>42229760.280000001</v>
      </c>
      <c r="D47" s="13">
        <v>42229760.280000001</v>
      </c>
      <c r="E47" s="13">
        <v>42229760.280000001</v>
      </c>
    </row>
    <row r="48" spans="1:5" ht="14.4" x14ac:dyDescent="0.3">
      <c r="A48" s="11" t="s">
        <v>5</v>
      </c>
      <c r="B48" s="12" t="s">
        <v>50</v>
      </c>
      <c r="C48" s="13">
        <v>39788005.859999999</v>
      </c>
      <c r="D48" s="13">
        <v>39788005.859999999</v>
      </c>
      <c r="E48" s="13">
        <v>39788005.859999999</v>
      </c>
    </row>
    <row r="49" spans="1:5" ht="14.4" x14ac:dyDescent="0.3">
      <c r="A49" s="11" t="s">
        <v>5</v>
      </c>
      <c r="B49" s="12" t="s">
        <v>51</v>
      </c>
      <c r="C49" s="13">
        <v>20710885.199999999</v>
      </c>
      <c r="D49" s="13">
        <v>20710885.199999999</v>
      </c>
      <c r="E49" s="13">
        <v>20710885.199999999</v>
      </c>
    </row>
    <row r="50" spans="1:5" ht="14.4" x14ac:dyDescent="0.3">
      <c r="A50" s="11" t="s">
        <v>5</v>
      </c>
      <c r="B50" s="12" t="s">
        <v>52</v>
      </c>
      <c r="C50" s="13">
        <v>18176144.670000002</v>
      </c>
      <c r="D50" s="13">
        <v>18176144.670000002</v>
      </c>
      <c r="E50" s="13">
        <v>18176144.670000002</v>
      </c>
    </row>
    <row r="51" spans="1:5" ht="14.4" x14ac:dyDescent="0.3">
      <c r="A51" s="11" t="s">
        <v>5</v>
      </c>
      <c r="B51" s="12" t="s">
        <v>53</v>
      </c>
      <c r="C51" s="13">
        <v>16174210.01</v>
      </c>
      <c r="D51" s="13">
        <v>16174210.01</v>
      </c>
      <c r="E51" s="13">
        <v>16174210.01</v>
      </c>
    </row>
    <row r="52" spans="1:5" ht="14.4" x14ac:dyDescent="0.3">
      <c r="A52" s="11" t="s">
        <v>5</v>
      </c>
      <c r="B52" s="12" t="s">
        <v>54</v>
      </c>
      <c r="C52" s="13">
        <v>1408089.8599999999</v>
      </c>
      <c r="D52" s="13">
        <v>1827849.74</v>
      </c>
      <c r="E52" s="13">
        <v>1824955.0899999999</v>
      </c>
    </row>
    <row r="53" spans="1:5" ht="14.4" x14ac:dyDescent="0.3">
      <c r="A53" s="11" t="s">
        <v>5</v>
      </c>
      <c r="B53" s="12" t="s">
        <v>55</v>
      </c>
      <c r="C53" s="13">
        <v>88275482.5</v>
      </c>
      <c r="D53" s="13">
        <v>88117012.359999999</v>
      </c>
      <c r="E53" s="13">
        <v>88117012.359999999</v>
      </c>
    </row>
    <row r="54" spans="1:5" ht="14.4" x14ac:dyDescent="0.3">
      <c r="A54" s="11" t="s">
        <v>5</v>
      </c>
      <c r="B54" s="12" t="s">
        <v>56</v>
      </c>
      <c r="C54" s="13">
        <v>1695987.1400000001</v>
      </c>
      <c r="D54" s="13">
        <v>1696848.62</v>
      </c>
      <c r="E54" s="13">
        <v>1696848.62</v>
      </c>
    </row>
    <row r="55" spans="1:5" ht="14.4" x14ac:dyDescent="0.3">
      <c r="A55" s="11" t="s">
        <v>5</v>
      </c>
      <c r="B55" s="12" t="s">
        <v>57</v>
      </c>
      <c r="C55" s="13">
        <v>23467176.829999998</v>
      </c>
      <c r="D55" s="13">
        <v>23467176.829999998</v>
      </c>
      <c r="E55" s="13">
        <v>23467176.829999998</v>
      </c>
    </row>
    <row r="56" spans="1:5" ht="14.4" x14ac:dyDescent="0.3">
      <c r="A56" s="11" t="s">
        <v>5</v>
      </c>
      <c r="B56" s="12" t="s">
        <v>58</v>
      </c>
      <c r="C56" s="13">
        <v>1553086.48</v>
      </c>
      <c r="D56" s="13">
        <v>1553086.48</v>
      </c>
      <c r="E56" s="13">
        <v>1553086.48</v>
      </c>
    </row>
    <row r="57" spans="1:5" ht="14.4" x14ac:dyDescent="0.3">
      <c r="A57" s="11" t="s">
        <v>5</v>
      </c>
      <c r="B57" s="12" t="s">
        <v>59</v>
      </c>
      <c r="C57" s="13">
        <v>20479448.09</v>
      </c>
      <c r="D57" s="13">
        <v>20479448.09</v>
      </c>
      <c r="E57" s="13">
        <v>20479448.09</v>
      </c>
    </row>
    <row r="58" spans="1:5" ht="14.4" x14ac:dyDescent="0.3">
      <c r="A58" s="11" t="s">
        <v>5</v>
      </c>
      <c r="B58" s="12" t="s">
        <v>60</v>
      </c>
      <c r="C58" s="13">
        <v>7402424.3600000003</v>
      </c>
      <c r="D58" s="13">
        <v>7403226.8600000003</v>
      </c>
      <c r="E58" s="13">
        <v>7403226.8600000003</v>
      </c>
    </row>
    <row r="59" spans="1:5" ht="14.4" x14ac:dyDescent="0.3">
      <c r="A59" s="11" t="s">
        <v>5</v>
      </c>
      <c r="B59" s="12" t="s">
        <v>61</v>
      </c>
      <c r="C59" s="13">
        <v>2272860.64</v>
      </c>
      <c r="D59" s="13">
        <v>2272860.64</v>
      </c>
      <c r="E59" s="13">
        <v>2272860.64</v>
      </c>
    </row>
    <row r="60" spans="1:5" ht="14.4" x14ac:dyDescent="0.3">
      <c r="A60" s="11" t="s">
        <v>5</v>
      </c>
      <c r="B60" s="12" t="s">
        <v>62</v>
      </c>
      <c r="C60" s="13">
        <v>4149005.99</v>
      </c>
      <c r="D60" s="13">
        <v>4149808.49</v>
      </c>
      <c r="E60" s="13">
        <v>4149808.49</v>
      </c>
    </row>
    <row r="61" spans="1:5" ht="14.4" x14ac:dyDescent="0.3">
      <c r="A61" s="11" t="s">
        <v>5</v>
      </c>
      <c r="B61" s="12" t="s">
        <v>63</v>
      </c>
      <c r="C61" s="13">
        <v>7162126.1399999997</v>
      </c>
      <c r="D61" s="13">
        <v>7144191.5800000001</v>
      </c>
      <c r="E61" s="13">
        <v>7231064.8499999996</v>
      </c>
    </row>
    <row r="62" spans="1:5" ht="14.4" x14ac:dyDescent="0.3">
      <c r="A62" s="11" t="s">
        <v>5</v>
      </c>
      <c r="B62" s="12" t="s">
        <v>64</v>
      </c>
      <c r="C62" s="13">
        <v>7639006.2400000002</v>
      </c>
      <c r="D62" s="13">
        <v>7639006.2400000002</v>
      </c>
      <c r="E62" s="13">
        <v>7639006.2400000002</v>
      </c>
    </row>
    <row r="63" spans="1:5" ht="14.4" x14ac:dyDescent="0.3">
      <c r="A63" s="11" t="s">
        <v>5</v>
      </c>
      <c r="B63" s="12" t="s">
        <v>65</v>
      </c>
      <c r="C63" s="13">
        <v>6482731.9100000001</v>
      </c>
      <c r="D63" s="13">
        <v>6464797.3499999996</v>
      </c>
      <c r="E63" s="13">
        <v>6551670.6100000003</v>
      </c>
    </row>
    <row r="64" spans="1:5" ht="14.4" x14ac:dyDescent="0.3">
      <c r="A64" s="11" t="s">
        <v>5</v>
      </c>
      <c r="B64" s="12" t="s">
        <v>66</v>
      </c>
      <c r="C64" s="13">
        <v>1678558.6800000002</v>
      </c>
      <c r="D64" s="13">
        <v>1678558.6800000002</v>
      </c>
      <c r="E64" s="13">
        <v>1678558.6800000002</v>
      </c>
    </row>
    <row r="65" spans="1:5" ht="14.4" x14ac:dyDescent="0.3">
      <c r="A65" s="11" t="s">
        <v>5</v>
      </c>
      <c r="B65" s="12" t="s">
        <v>67</v>
      </c>
      <c r="C65" s="13">
        <v>1412094.5</v>
      </c>
      <c r="D65" s="13">
        <v>1412094.5</v>
      </c>
      <c r="E65" s="13">
        <v>1412094.5</v>
      </c>
    </row>
    <row r="66" spans="1:5" ht="14.4" x14ac:dyDescent="0.3">
      <c r="A66" s="11" t="s">
        <v>5</v>
      </c>
      <c r="B66" s="12" t="s">
        <v>68</v>
      </c>
      <c r="C66" s="13">
        <v>962486.71</v>
      </c>
      <c r="D66" s="13">
        <v>962486.71</v>
      </c>
      <c r="E66" s="13">
        <v>962486.71</v>
      </c>
    </row>
    <row r="67" spans="1:5" ht="14.4" x14ac:dyDescent="0.3">
      <c r="A67" s="11" t="s">
        <v>5</v>
      </c>
      <c r="B67" s="12" t="s">
        <v>69</v>
      </c>
      <c r="C67" s="13">
        <v>7300879</v>
      </c>
      <c r="D67" s="13">
        <v>7300879</v>
      </c>
      <c r="E67" s="13">
        <v>7300879</v>
      </c>
    </row>
    <row r="68" spans="1:5" ht="14.4" x14ac:dyDescent="0.3">
      <c r="A68" s="11" t="s">
        <v>5</v>
      </c>
      <c r="B68" s="12" t="s">
        <v>70</v>
      </c>
      <c r="C68" s="13">
        <v>2199936</v>
      </c>
      <c r="D68" s="13">
        <v>2199936</v>
      </c>
      <c r="E68" s="13">
        <v>2199936</v>
      </c>
    </row>
    <row r="69" spans="1:5" ht="14.4" x14ac:dyDescent="0.3">
      <c r="A69" s="11" t="s">
        <v>5</v>
      </c>
      <c r="B69" s="12" t="s">
        <v>71</v>
      </c>
      <c r="C69" s="13">
        <v>9857.85</v>
      </c>
      <c r="D69" s="13">
        <v>9857.85</v>
      </c>
      <c r="E69" s="13">
        <v>9857.85</v>
      </c>
    </row>
    <row r="70" spans="1:5" ht="14.4" x14ac:dyDescent="0.3">
      <c r="A70" s="11" t="s">
        <v>5</v>
      </c>
      <c r="B70" s="12" t="s">
        <v>72</v>
      </c>
      <c r="C70" s="13">
        <v>660424.04</v>
      </c>
      <c r="D70" s="13">
        <v>660424.04</v>
      </c>
      <c r="E70" s="13">
        <v>660424.04</v>
      </c>
    </row>
    <row r="71" spans="1:5" ht="14.4" x14ac:dyDescent="0.3">
      <c r="A71" s="11" t="s">
        <v>5</v>
      </c>
      <c r="B71" s="12" t="s">
        <v>73</v>
      </c>
      <c r="C71" s="13">
        <v>989387.68</v>
      </c>
      <c r="D71" s="13">
        <v>989387.68</v>
      </c>
      <c r="E71" s="13">
        <v>989387.68</v>
      </c>
    </row>
    <row r="72" spans="1:5" ht="14.4" x14ac:dyDescent="0.3">
      <c r="A72" s="11" t="s">
        <v>5</v>
      </c>
      <c r="B72" s="12" t="s">
        <v>74</v>
      </c>
      <c r="C72" s="13">
        <v>6204689.75</v>
      </c>
      <c r="D72" s="13">
        <v>6204689.75</v>
      </c>
      <c r="E72" s="13">
        <v>6204689.75</v>
      </c>
    </row>
    <row r="73" spans="1:5" ht="14.4" x14ac:dyDescent="0.3">
      <c r="A73" s="11" t="s">
        <v>5</v>
      </c>
      <c r="B73" s="12" t="s">
        <v>75</v>
      </c>
      <c r="C73" s="13">
        <v>251533.56</v>
      </c>
      <c r="D73" s="13">
        <v>251533.56</v>
      </c>
      <c r="E73" s="13">
        <v>251533.56</v>
      </c>
    </row>
    <row r="74" spans="1:5" ht="14.4" x14ac:dyDescent="0.3">
      <c r="A74" s="11" t="s">
        <v>5</v>
      </c>
      <c r="B74" s="12" t="s">
        <v>76</v>
      </c>
      <c r="C74" s="13">
        <v>1119824.1299999999</v>
      </c>
      <c r="D74" s="13">
        <v>1119824.1299999999</v>
      </c>
      <c r="E74" s="13">
        <v>1119824.1299999999</v>
      </c>
    </row>
    <row r="75" spans="1:5" ht="14.4" x14ac:dyDescent="0.3">
      <c r="A75" s="11" t="s">
        <v>5</v>
      </c>
      <c r="B75" s="12" t="s">
        <v>77</v>
      </c>
      <c r="C75" s="13">
        <v>1071172.29</v>
      </c>
      <c r="D75" s="13">
        <v>1071172.29</v>
      </c>
      <c r="E75" s="13">
        <v>1071172.29</v>
      </c>
    </row>
    <row r="76" spans="1:5" ht="14.4" x14ac:dyDescent="0.3">
      <c r="A76" s="11" t="s">
        <v>5</v>
      </c>
      <c r="B76" s="12" t="s">
        <v>78</v>
      </c>
      <c r="C76" s="13">
        <v>4325614.8</v>
      </c>
      <c r="D76" s="13">
        <v>4325614.8</v>
      </c>
      <c r="E76" s="13">
        <v>4325614.8</v>
      </c>
    </row>
    <row r="77" spans="1:5" ht="14.4" x14ac:dyDescent="0.3">
      <c r="A77" s="11" t="s">
        <v>5</v>
      </c>
      <c r="B77" s="12" t="s">
        <v>79</v>
      </c>
      <c r="C77" s="13">
        <v>1192862.5</v>
      </c>
      <c r="D77" s="13">
        <v>1192862.5</v>
      </c>
      <c r="E77" s="13">
        <v>1192862.5</v>
      </c>
    </row>
    <row r="78" spans="1:5" ht="14.4" x14ac:dyDescent="0.3">
      <c r="A78" s="11" t="s">
        <v>5</v>
      </c>
      <c r="B78" s="12" t="s">
        <v>80</v>
      </c>
      <c r="C78" s="13">
        <v>62866</v>
      </c>
      <c r="D78" s="13">
        <v>62866</v>
      </c>
      <c r="E78" s="13">
        <v>62866</v>
      </c>
    </row>
    <row r="79" spans="1:5" ht="14.4" x14ac:dyDescent="0.3">
      <c r="A79" s="11" t="s">
        <v>5</v>
      </c>
      <c r="B79" s="12" t="s">
        <v>81</v>
      </c>
      <c r="C79" s="13">
        <v>336377.91000000003</v>
      </c>
      <c r="D79" s="13">
        <v>336377.91000000003</v>
      </c>
      <c r="E79" s="13">
        <v>336377.91000000003</v>
      </c>
    </row>
    <row r="80" spans="1:5" ht="14.4" x14ac:dyDescent="0.3">
      <c r="A80" s="11" t="s">
        <v>5</v>
      </c>
      <c r="B80" s="12" t="s">
        <v>82</v>
      </c>
      <c r="C80" s="13">
        <v>6163</v>
      </c>
      <c r="D80" s="13">
        <v>6163</v>
      </c>
      <c r="E80" s="13">
        <v>6163</v>
      </c>
    </row>
    <row r="81" spans="1:5" ht="14.4" x14ac:dyDescent="0.3">
      <c r="A81" s="11" t="s">
        <v>5</v>
      </c>
      <c r="B81" s="12" t="s">
        <v>83</v>
      </c>
      <c r="C81" s="13">
        <v>0</v>
      </c>
      <c r="D81" s="13">
        <v>0</v>
      </c>
      <c r="E81" s="13">
        <v>10918.98</v>
      </c>
    </row>
    <row r="82" spans="1:5" ht="14.4" x14ac:dyDescent="0.3">
      <c r="A82" s="11" t="s">
        <v>5</v>
      </c>
      <c r="B82" s="12" t="s">
        <v>84</v>
      </c>
      <c r="C82" s="13">
        <v>152757</v>
      </c>
      <c r="D82" s="13">
        <v>152757</v>
      </c>
      <c r="E82" s="13">
        <v>152757</v>
      </c>
    </row>
    <row r="83" spans="1:5" ht="14.4" x14ac:dyDescent="0.3">
      <c r="A83" s="11" t="s">
        <v>5</v>
      </c>
      <c r="B83" s="12" t="s">
        <v>85</v>
      </c>
      <c r="C83" s="13">
        <v>72066.83</v>
      </c>
      <c r="D83" s="13">
        <v>72066.83</v>
      </c>
      <c r="E83" s="13">
        <v>72066.83</v>
      </c>
    </row>
    <row r="84" spans="1:5" ht="14.4" x14ac:dyDescent="0.3">
      <c r="A84" s="11" t="s">
        <v>5</v>
      </c>
      <c r="B84" s="12" t="s">
        <v>86</v>
      </c>
      <c r="C84" s="13">
        <v>110376.2</v>
      </c>
      <c r="D84" s="13">
        <v>110376.2</v>
      </c>
      <c r="E84" s="13">
        <v>110376.2</v>
      </c>
    </row>
    <row r="85" spans="1:5" ht="14.4" x14ac:dyDescent="0.3">
      <c r="A85" s="11" t="s">
        <v>5</v>
      </c>
      <c r="B85" s="12" t="s">
        <v>87</v>
      </c>
      <c r="C85" s="13">
        <v>252964</v>
      </c>
      <c r="D85" s="13">
        <v>252964</v>
      </c>
      <c r="E85" s="13">
        <v>252964</v>
      </c>
    </row>
    <row r="86" spans="1:5" ht="14.4" x14ac:dyDescent="0.3">
      <c r="A86" s="11" t="s">
        <v>5</v>
      </c>
      <c r="B86" s="12" t="s">
        <v>88</v>
      </c>
      <c r="C86" s="13">
        <v>99770134.290000007</v>
      </c>
      <c r="D86" s="13">
        <v>99770134.290000007</v>
      </c>
      <c r="E86" s="13">
        <v>99770134.290000007</v>
      </c>
    </row>
    <row r="87" spans="1:5" ht="14.4" x14ac:dyDescent="0.3">
      <c r="A87" s="11" t="s">
        <v>5</v>
      </c>
      <c r="B87" s="12" t="s">
        <v>89</v>
      </c>
      <c r="C87" s="13">
        <v>4390458.12</v>
      </c>
      <c r="D87" s="13">
        <v>4390458.12</v>
      </c>
      <c r="E87" s="13">
        <v>4390458.12</v>
      </c>
    </row>
    <row r="88" spans="1:5" ht="14.4" x14ac:dyDescent="0.3">
      <c r="A88" s="11" t="s">
        <v>5</v>
      </c>
      <c r="B88" s="12" t="s">
        <v>90</v>
      </c>
      <c r="C88" s="13">
        <v>521604.85000000003</v>
      </c>
      <c r="D88" s="13">
        <v>521604.85000000003</v>
      </c>
      <c r="E88" s="13">
        <v>521604.85000000003</v>
      </c>
    </row>
    <row r="89" spans="1:5" ht="14.4" x14ac:dyDescent="0.3">
      <c r="A89" s="11" t="s">
        <v>5</v>
      </c>
      <c r="B89" s="12" t="s">
        <v>91</v>
      </c>
      <c r="C89" s="13">
        <v>2001427.82</v>
      </c>
      <c r="D89" s="13">
        <v>2001427.82</v>
      </c>
      <c r="E89" s="13">
        <v>2001427.82</v>
      </c>
    </row>
    <row r="90" spans="1:5" ht="14.4" x14ac:dyDescent="0.3">
      <c r="A90" s="11" t="s">
        <v>5</v>
      </c>
      <c r="B90" s="12" t="s">
        <v>92</v>
      </c>
      <c r="C90" s="13">
        <v>18824.560000000001</v>
      </c>
      <c r="D90" s="13">
        <v>18824.560000000001</v>
      </c>
      <c r="E90" s="13">
        <v>18824.560000000001</v>
      </c>
    </row>
    <row r="91" spans="1:5" ht="14.4" x14ac:dyDescent="0.3">
      <c r="A91" s="11" t="s">
        <v>5</v>
      </c>
      <c r="B91" s="12" t="s">
        <v>93</v>
      </c>
      <c r="C91" s="13">
        <v>32898.730000000003</v>
      </c>
      <c r="D91" s="13">
        <v>32898.730000000003</v>
      </c>
      <c r="E91" s="13">
        <v>32898.730000000003</v>
      </c>
    </row>
    <row r="92" spans="1:5" ht="14.4" x14ac:dyDescent="0.3">
      <c r="A92" s="11" t="s">
        <v>5</v>
      </c>
      <c r="B92" s="12" t="s">
        <v>94</v>
      </c>
      <c r="C92" s="13">
        <v>422422.56</v>
      </c>
      <c r="D92" s="13">
        <v>422422.56</v>
      </c>
      <c r="E92" s="13">
        <v>422422.56</v>
      </c>
    </row>
    <row r="93" spans="1:5" ht="14.4" x14ac:dyDescent="0.3">
      <c r="A93" s="11" t="s">
        <v>5</v>
      </c>
      <c r="B93" s="12" t="s">
        <v>95</v>
      </c>
      <c r="C93" s="13">
        <v>7877977</v>
      </c>
      <c r="D93" s="13">
        <v>7877977</v>
      </c>
      <c r="E93" s="13">
        <v>7877977</v>
      </c>
    </row>
    <row r="94" spans="1:5" ht="14.4" x14ac:dyDescent="0.3">
      <c r="A94" s="11" t="s">
        <v>5</v>
      </c>
      <c r="B94" s="12" t="s">
        <v>96</v>
      </c>
      <c r="C94" s="13">
        <v>30363652.280000001</v>
      </c>
      <c r="D94" s="13">
        <v>30363652.280000001</v>
      </c>
      <c r="E94" s="13">
        <v>30363652.280000001</v>
      </c>
    </row>
    <row r="95" spans="1:5" ht="14.4" x14ac:dyDescent="0.3">
      <c r="A95" s="11" t="s">
        <v>5</v>
      </c>
      <c r="B95" s="12" t="s">
        <v>97</v>
      </c>
      <c r="C95" s="13">
        <v>6317149.3600000003</v>
      </c>
      <c r="D95" s="13">
        <v>6317149.3600000003</v>
      </c>
      <c r="E95" s="13">
        <v>6317149.3600000003</v>
      </c>
    </row>
    <row r="96" spans="1:5" ht="14.4" x14ac:dyDescent="0.3">
      <c r="A96" s="11" t="s">
        <v>5</v>
      </c>
      <c r="B96" s="12" t="s">
        <v>98</v>
      </c>
      <c r="C96" s="13">
        <v>46881506.289999999</v>
      </c>
      <c r="D96" s="13">
        <v>46881506.289999999</v>
      </c>
      <c r="E96" s="13">
        <v>46881506.289999999</v>
      </c>
    </row>
    <row r="97" spans="1:5" ht="14.4" x14ac:dyDescent="0.3">
      <c r="A97" s="11" t="s">
        <v>5</v>
      </c>
      <c r="B97" s="12" t="s">
        <v>99</v>
      </c>
      <c r="C97" s="13">
        <v>49092760.119999997</v>
      </c>
      <c r="D97" s="13">
        <v>49092760.119999997</v>
      </c>
      <c r="E97" s="13">
        <v>49092760.119999997</v>
      </c>
    </row>
    <row r="98" spans="1:5" ht="14.4" x14ac:dyDescent="0.3">
      <c r="A98" s="11" t="s">
        <v>5</v>
      </c>
      <c r="B98" s="12" t="s">
        <v>100</v>
      </c>
      <c r="C98" s="13">
        <v>5838128.9000000004</v>
      </c>
      <c r="D98" s="13">
        <v>5838128.9000000004</v>
      </c>
      <c r="E98" s="13">
        <v>5838128.9000000004</v>
      </c>
    </row>
    <row r="99" spans="1:5" ht="14.4" x14ac:dyDescent="0.3">
      <c r="A99" s="11" t="s">
        <v>5</v>
      </c>
      <c r="B99" s="12" t="s">
        <v>101</v>
      </c>
      <c r="C99" s="13">
        <v>12648295.92</v>
      </c>
      <c r="D99" s="13">
        <v>12648295.92</v>
      </c>
      <c r="E99" s="13">
        <v>12648295.92</v>
      </c>
    </row>
    <row r="100" spans="1:5" ht="14.4" x14ac:dyDescent="0.3">
      <c r="A100" s="11" t="s">
        <v>5</v>
      </c>
      <c r="B100" s="12" t="s">
        <v>102</v>
      </c>
      <c r="C100" s="13">
        <v>762025.76</v>
      </c>
      <c r="D100" s="13">
        <v>762025.76</v>
      </c>
      <c r="E100" s="13">
        <v>762025.76</v>
      </c>
    </row>
    <row r="101" spans="1:5" ht="14.4" x14ac:dyDescent="0.3">
      <c r="A101" s="11" t="s">
        <v>5</v>
      </c>
      <c r="B101" s="12" t="s">
        <v>103</v>
      </c>
      <c r="C101" s="13">
        <v>7173925.7599999998</v>
      </c>
      <c r="D101" s="13">
        <v>7246612.1699999999</v>
      </c>
      <c r="E101" s="13">
        <v>7246612.1699999999</v>
      </c>
    </row>
    <row r="102" spans="1:5" ht="14.4" x14ac:dyDescent="0.3">
      <c r="A102" s="11" t="s">
        <v>5</v>
      </c>
      <c r="B102" s="12" t="s">
        <v>104</v>
      </c>
      <c r="C102" s="13">
        <v>53553621.439999998</v>
      </c>
      <c r="D102" s="13">
        <v>53553621.439999998</v>
      </c>
      <c r="E102" s="13">
        <v>53553621.439999998</v>
      </c>
    </row>
    <row r="103" spans="1:5" ht="14.4" x14ac:dyDescent="0.3">
      <c r="A103" s="11" t="s">
        <v>5</v>
      </c>
      <c r="B103" s="12" t="s">
        <v>105</v>
      </c>
      <c r="C103" s="13">
        <v>61017584.549999997</v>
      </c>
      <c r="D103" s="13">
        <v>61017584.549999997</v>
      </c>
      <c r="E103" s="13">
        <v>61017584.549999997</v>
      </c>
    </row>
    <row r="104" spans="1:5" ht="14.4" x14ac:dyDescent="0.3">
      <c r="A104" s="11" t="s">
        <v>5</v>
      </c>
      <c r="B104" s="12" t="s">
        <v>106</v>
      </c>
      <c r="C104" s="13">
        <v>25887774.260000002</v>
      </c>
      <c r="D104" s="13">
        <v>25887774.260000002</v>
      </c>
      <c r="E104" s="13">
        <v>25887774.260000002</v>
      </c>
    </row>
    <row r="105" spans="1:5" ht="14.4" x14ac:dyDescent="0.3">
      <c r="A105" s="11" t="s">
        <v>5</v>
      </c>
      <c r="B105" s="12" t="s">
        <v>107</v>
      </c>
      <c r="C105" s="13">
        <v>18449224.960000001</v>
      </c>
      <c r="D105" s="13">
        <v>18449224.960000001</v>
      </c>
      <c r="E105" s="13">
        <v>18449224.960000001</v>
      </c>
    </row>
    <row r="106" spans="1:5" ht="14.4" x14ac:dyDescent="0.3">
      <c r="A106" s="11" t="s">
        <v>5</v>
      </c>
      <c r="B106" s="12" t="s">
        <v>108</v>
      </c>
      <c r="C106" s="13">
        <v>51264842.439999998</v>
      </c>
      <c r="D106" s="13">
        <v>51264842.439999998</v>
      </c>
      <c r="E106" s="13">
        <v>51264842.439999998</v>
      </c>
    </row>
    <row r="107" spans="1:5" ht="14.4" x14ac:dyDescent="0.3">
      <c r="A107" s="11" t="s">
        <v>5</v>
      </c>
      <c r="B107" s="12" t="s">
        <v>109</v>
      </c>
      <c r="C107" s="13">
        <v>23561627.379999999</v>
      </c>
      <c r="D107" s="13">
        <v>23561627.379999999</v>
      </c>
      <c r="E107" s="13">
        <v>23561627.379999999</v>
      </c>
    </row>
    <row r="108" spans="1:5" ht="14.4" x14ac:dyDescent="0.3">
      <c r="A108" s="11" t="s">
        <v>5</v>
      </c>
      <c r="B108" s="12" t="s">
        <v>110</v>
      </c>
      <c r="C108" s="13">
        <v>15466592.189999999</v>
      </c>
      <c r="D108" s="13">
        <v>15466592.189999999</v>
      </c>
      <c r="E108" s="13">
        <v>15466592.189999999</v>
      </c>
    </row>
    <row r="109" spans="1:5" ht="14.4" x14ac:dyDescent="0.3">
      <c r="A109" s="11" t="s">
        <v>5</v>
      </c>
      <c r="B109" s="12" t="s">
        <v>111</v>
      </c>
      <c r="C109" s="13">
        <v>813257.52</v>
      </c>
      <c r="D109" s="13">
        <v>813257.52</v>
      </c>
      <c r="E109" s="13">
        <v>813257.52</v>
      </c>
    </row>
    <row r="110" spans="1:5" ht="14.4" x14ac:dyDescent="0.3">
      <c r="A110" s="11" t="s">
        <v>5</v>
      </c>
      <c r="B110" s="12" t="s">
        <v>112</v>
      </c>
      <c r="C110" s="13">
        <v>347115.7</v>
      </c>
      <c r="D110" s="13">
        <v>347115.7</v>
      </c>
      <c r="E110" s="13">
        <v>347115.7</v>
      </c>
    </row>
    <row r="111" spans="1:5" ht="14.4" x14ac:dyDescent="0.3">
      <c r="A111" s="11" t="s">
        <v>5</v>
      </c>
      <c r="B111" s="12" t="s">
        <v>113</v>
      </c>
      <c r="C111" s="13">
        <v>60244956.240000002</v>
      </c>
      <c r="D111" s="13">
        <v>60244956.240000002</v>
      </c>
      <c r="E111" s="13">
        <v>60244956.240000002</v>
      </c>
    </row>
    <row r="112" spans="1:5" ht="14.4" x14ac:dyDescent="0.3">
      <c r="A112" s="11" t="s">
        <v>5</v>
      </c>
      <c r="B112" s="12" t="s">
        <v>114</v>
      </c>
      <c r="C112" s="13">
        <v>40909308.350000001</v>
      </c>
      <c r="D112" s="13">
        <v>40909308.350000001</v>
      </c>
      <c r="E112" s="13">
        <v>40909308.350000001</v>
      </c>
    </row>
    <row r="113" spans="1:5" ht="14.4" x14ac:dyDescent="0.3">
      <c r="A113" s="11" t="s">
        <v>5</v>
      </c>
      <c r="B113" s="12" t="s">
        <v>115</v>
      </c>
      <c r="C113" s="13">
        <v>30445508.780000001</v>
      </c>
      <c r="D113" s="13">
        <v>30445508.780000001</v>
      </c>
      <c r="E113" s="13">
        <v>30445508.780000001</v>
      </c>
    </row>
    <row r="114" spans="1:5" ht="14.4" x14ac:dyDescent="0.3">
      <c r="A114" s="11" t="s">
        <v>5</v>
      </c>
      <c r="B114" s="12" t="s">
        <v>116</v>
      </c>
      <c r="C114" s="13">
        <v>12184929.199999999</v>
      </c>
      <c r="D114" s="13">
        <v>12184929.199999999</v>
      </c>
      <c r="E114" s="13">
        <v>12184929.199999999</v>
      </c>
    </row>
    <row r="115" spans="1:5" ht="14.4" x14ac:dyDescent="0.3">
      <c r="A115" s="11" t="s">
        <v>5</v>
      </c>
      <c r="B115" s="12" t="s">
        <v>117</v>
      </c>
      <c r="C115" s="13">
        <v>35392941.299999997</v>
      </c>
      <c r="D115" s="13">
        <v>35392941.299999997</v>
      </c>
      <c r="E115" s="13">
        <v>35392941.299999997</v>
      </c>
    </row>
    <row r="116" spans="1:5" ht="14.4" x14ac:dyDescent="0.3">
      <c r="A116" s="11" t="s">
        <v>5</v>
      </c>
      <c r="B116" s="12" t="s">
        <v>118</v>
      </c>
      <c r="C116" s="13">
        <v>28602461.440000001</v>
      </c>
      <c r="D116" s="13">
        <v>28602461.440000001</v>
      </c>
      <c r="E116" s="13">
        <v>28602461.440000001</v>
      </c>
    </row>
    <row r="117" spans="1:5" ht="14.4" x14ac:dyDescent="0.3">
      <c r="A117" s="11" t="s">
        <v>5</v>
      </c>
      <c r="B117" s="12" t="s">
        <v>119</v>
      </c>
      <c r="C117" s="13">
        <v>1885500.9500000002</v>
      </c>
      <c r="D117" s="13">
        <v>1885500.9500000002</v>
      </c>
      <c r="E117" s="13">
        <v>1885500.9500000002</v>
      </c>
    </row>
    <row r="118" spans="1:5" ht="14.4" x14ac:dyDescent="0.3">
      <c r="A118" s="11" t="s">
        <v>5</v>
      </c>
      <c r="B118" s="12" t="s">
        <v>120</v>
      </c>
      <c r="C118" s="13">
        <v>6614758.1299999999</v>
      </c>
      <c r="D118" s="13">
        <v>6614758.1299999999</v>
      </c>
      <c r="E118" s="13">
        <v>6614758.1299999999</v>
      </c>
    </row>
    <row r="119" spans="1:5" ht="14.4" x14ac:dyDescent="0.3">
      <c r="A119" s="11" t="s">
        <v>5</v>
      </c>
      <c r="B119" s="12" t="s">
        <v>121</v>
      </c>
      <c r="C119" s="13">
        <v>13128270.76</v>
      </c>
      <c r="D119" s="13">
        <v>13128270.76</v>
      </c>
      <c r="E119" s="13">
        <v>13128270.76</v>
      </c>
    </row>
    <row r="120" spans="1:5" ht="14.4" x14ac:dyDescent="0.3">
      <c r="A120" s="11" t="s">
        <v>5</v>
      </c>
      <c r="B120" s="12" t="s">
        <v>122</v>
      </c>
      <c r="C120" s="13">
        <v>13539297.01</v>
      </c>
      <c r="D120" s="13">
        <v>13539297.01</v>
      </c>
      <c r="E120" s="13">
        <v>13539297.01</v>
      </c>
    </row>
    <row r="121" spans="1:5" ht="14.4" x14ac:dyDescent="0.3">
      <c r="A121" s="11" t="s">
        <v>5</v>
      </c>
      <c r="B121" s="12" t="s">
        <v>123</v>
      </c>
      <c r="C121" s="13">
        <v>2038901.46</v>
      </c>
      <c r="D121" s="13">
        <v>2038901.46</v>
      </c>
      <c r="E121" s="13">
        <v>2038901.46</v>
      </c>
    </row>
    <row r="122" spans="1:5" ht="14.4" x14ac:dyDescent="0.3">
      <c r="A122" s="11" t="s">
        <v>5</v>
      </c>
      <c r="B122" s="12" t="s">
        <v>124</v>
      </c>
      <c r="C122" s="13">
        <v>16462783.439999999</v>
      </c>
      <c r="D122" s="13">
        <v>16462783.439999999</v>
      </c>
      <c r="E122" s="13">
        <v>16462783.439999999</v>
      </c>
    </row>
    <row r="123" spans="1:5" ht="14.4" x14ac:dyDescent="0.3">
      <c r="A123" s="11" t="s">
        <v>5</v>
      </c>
      <c r="B123" s="12" t="s">
        <v>125</v>
      </c>
      <c r="C123" s="13">
        <v>11127611.060000001</v>
      </c>
      <c r="D123" s="13">
        <v>11127611.060000001</v>
      </c>
      <c r="E123" s="13">
        <v>11127611.060000001</v>
      </c>
    </row>
    <row r="124" spans="1:5" ht="14.4" x14ac:dyDescent="0.3">
      <c r="A124" s="11" t="s">
        <v>5</v>
      </c>
      <c r="B124" s="12" t="s">
        <v>126</v>
      </c>
      <c r="C124" s="13">
        <v>2738077.7</v>
      </c>
      <c r="D124" s="13">
        <v>2738077.7</v>
      </c>
      <c r="E124" s="13">
        <v>2738077.7</v>
      </c>
    </row>
    <row r="125" spans="1:5" ht="14.4" x14ac:dyDescent="0.3">
      <c r="A125" s="11" t="s">
        <v>5</v>
      </c>
      <c r="B125" s="12" t="s">
        <v>127</v>
      </c>
      <c r="C125" s="13">
        <v>288724.38</v>
      </c>
      <c r="D125" s="13">
        <v>288724.38</v>
      </c>
      <c r="E125" s="13">
        <v>288724.38</v>
      </c>
    </row>
    <row r="126" spans="1:5" ht="14.4" x14ac:dyDescent="0.3">
      <c r="A126" s="11" t="s">
        <v>5</v>
      </c>
      <c r="B126" s="12" t="s">
        <v>128</v>
      </c>
      <c r="C126" s="13">
        <v>752239.16</v>
      </c>
      <c r="D126" s="13">
        <v>752239.16</v>
      </c>
      <c r="E126" s="13">
        <v>752239.16</v>
      </c>
    </row>
    <row r="127" spans="1:5" ht="14.4" x14ac:dyDescent="0.3">
      <c r="A127" s="11" t="s">
        <v>5</v>
      </c>
      <c r="B127" s="12" t="s">
        <v>129</v>
      </c>
      <c r="C127" s="13">
        <v>6971816.9199999999</v>
      </c>
      <c r="D127" s="13">
        <v>6971816.9199999999</v>
      </c>
      <c r="E127" s="13">
        <v>6971816.9199999999</v>
      </c>
    </row>
    <row r="128" spans="1:5" ht="14.4" x14ac:dyDescent="0.3">
      <c r="A128" s="11" t="s">
        <v>5</v>
      </c>
      <c r="B128" s="12" t="s">
        <v>130</v>
      </c>
      <c r="C128" s="13">
        <v>1479906.95</v>
      </c>
      <c r="D128" s="13">
        <v>1479906.95</v>
      </c>
      <c r="E128" s="13">
        <v>1479906.95</v>
      </c>
    </row>
    <row r="129" spans="1:5" ht="14.4" x14ac:dyDescent="0.3">
      <c r="A129" s="11" t="s">
        <v>5</v>
      </c>
      <c r="B129" s="12" t="s">
        <v>131</v>
      </c>
      <c r="C129" s="13">
        <v>1593060.77</v>
      </c>
      <c r="D129" s="13">
        <v>1593060.77</v>
      </c>
      <c r="E129" s="13">
        <v>1593060.77</v>
      </c>
    </row>
    <row r="130" spans="1:5" ht="14.4" x14ac:dyDescent="0.3">
      <c r="A130" s="11" t="s">
        <v>5</v>
      </c>
      <c r="B130" s="12" t="s">
        <v>132</v>
      </c>
      <c r="C130" s="13">
        <v>9082.23</v>
      </c>
      <c r="D130" s="13">
        <v>9082.23</v>
      </c>
      <c r="E130" s="13">
        <v>9082.23</v>
      </c>
    </row>
    <row r="131" spans="1:5" ht="14.4" x14ac:dyDescent="0.3">
      <c r="A131" s="11" t="s">
        <v>5</v>
      </c>
      <c r="B131" s="12" t="s">
        <v>133</v>
      </c>
      <c r="C131" s="13">
        <v>96289.75</v>
      </c>
      <c r="D131" s="13">
        <v>96289.75</v>
      </c>
      <c r="E131" s="13">
        <v>96289.75</v>
      </c>
    </row>
    <row r="132" spans="1:5" ht="14.4" x14ac:dyDescent="0.3">
      <c r="A132" s="11" t="s">
        <v>5</v>
      </c>
      <c r="B132" s="12" t="s">
        <v>134</v>
      </c>
      <c r="C132" s="13">
        <v>500.63</v>
      </c>
      <c r="D132" s="13">
        <v>500.63</v>
      </c>
      <c r="E132" s="13">
        <v>500.63</v>
      </c>
    </row>
    <row r="133" spans="1:5" ht="14.4" x14ac:dyDescent="0.3">
      <c r="A133" s="11" t="s">
        <v>5</v>
      </c>
      <c r="B133" s="12" t="s">
        <v>135</v>
      </c>
      <c r="C133" s="13">
        <v>864877.95000000007</v>
      </c>
      <c r="D133" s="13">
        <v>864877.95000000007</v>
      </c>
      <c r="E133" s="13">
        <v>864877.95000000007</v>
      </c>
    </row>
    <row r="134" spans="1:5" ht="14.4" x14ac:dyDescent="0.3">
      <c r="A134" s="11" t="s">
        <v>5</v>
      </c>
      <c r="B134" s="12" t="s">
        <v>136</v>
      </c>
      <c r="C134" s="13">
        <v>27444.45</v>
      </c>
      <c r="D134" s="13">
        <v>27444.45</v>
      </c>
      <c r="E134" s="13">
        <v>27444.45</v>
      </c>
    </row>
    <row r="135" spans="1:5" ht="14.4" x14ac:dyDescent="0.3">
      <c r="A135" s="11" t="s">
        <v>5</v>
      </c>
      <c r="B135" s="12" t="s">
        <v>137</v>
      </c>
      <c r="C135" s="13">
        <v>1215228.56</v>
      </c>
      <c r="D135" s="13">
        <v>1215228.56</v>
      </c>
      <c r="E135" s="13">
        <v>1215228.56</v>
      </c>
    </row>
    <row r="136" spans="1:5" ht="14.4" x14ac:dyDescent="0.3">
      <c r="A136" s="11" t="s">
        <v>5</v>
      </c>
      <c r="B136" s="12" t="s">
        <v>138</v>
      </c>
      <c r="C136" s="13">
        <v>718101.24</v>
      </c>
      <c r="D136" s="13">
        <v>718101.24</v>
      </c>
      <c r="E136" s="13">
        <v>718101.24</v>
      </c>
    </row>
    <row r="137" spans="1:5" ht="14.4" x14ac:dyDescent="0.3">
      <c r="A137" s="11" t="s">
        <v>5</v>
      </c>
      <c r="B137" s="12" t="s">
        <v>139</v>
      </c>
      <c r="C137" s="13">
        <v>741597.25</v>
      </c>
      <c r="D137" s="13">
        <v>745047.5</v>
      </c>
      <c r="E137" s="13">
        <v>745047.5</v>
      </c>
    </row>
    <row r="138" spans="1:5" ht="14.4" x14ac:dyDescent="0.3">
      <c r="A138" s="11" t="s">
        <v>5</v>
      </c>
      <c r="B138" s="12" t="s">
        <v>140</v>
      </c>
      <c r="C138" s="13">
        <v>66683.86</v>
      </c>
      <c r="D138" s="13">
        <v>66683.86</v>
      </c>
      <c r="E138" s="13">
        <v>66683.86</v>
      </c>
    </row>
    <row r="139" spans="1:5" ht="14.4" x14ac:dyDescent="0.3">
      <c r="A139" s="11" t="s">
        <v>5</v>
      </c>
      <c r="B139" s="12" t="s">
        <v>141</v>
      </c>
      <c r="C139" s="13">
        <v>964160.18</v>
      </c>
      <c r="D139" s="13">
        <v>965076.17</v>
      </c>
      <c r="E139" s="13">
        <v>965076.17</v>
      </c>
    </row>
    <row r="140" spans="1:5" ht="14.4" x14ac:dyDescent="0.3">
      <c r="A140" s="11" t="s">
        <v>5</v>
      </c>
      <c r="B140" s="12" t="s">
        <v>142</v>
      </c>
      <c r="C140" s="13">
        <v>80300.259999999995</v>
      </c>
      <c r="D140" s="13">
        <v>80300.259999999995</v>
      </c>
      <c r="E140" s="13">
        <v>80300.259999999995</v>
      </c>
    </row>
    <row r="141" spans="1:5" ht="14.4" x14ac:dyDescent="0.3">
      <c r="A141" s="11" t="s">
        <v>5</v>
      </c>
      <c r="B141" s="12" t="s">
        <v>143</v>
      </c>
      <c r="C141" s="13">
        <v>1483898.73</v>
      </c>
      <c r="D141" s="13">
        <v>1483898.73</v>
      </c>
      <c r="E141" s="13">
        <v>1483898.73</v>
      </c>
    </row>
    <row r="142" spans="1:5" ht="14.4" x14ac:dyDescent="0.3">
      <c r="A142" s="11" t="s">
        <v>5</v>
      </c>
      <c r="B142" s="12" t="s">
        <v>144</v>
      </c>
      <c r="C142" s="13">
        <v>104417.01000000001</v>
      </c>
      <c r="D142" s="13">
        <v>104417.01000000001</v>
      </c>
      <c r="E142" s="13">
        <v>104417.01000000001</v>
      </c>
    </row>
    <row r="143" spans="1:5" ht="14.4" x14ac:dyDescent="0.3">
      <c r="A143" s="11" t="s">
        <v>5</v>
      </c>
      <c r="B143" s="12" t="s">
        <v>145</v>
      </c>
      <c r="C143" s="13">
        <v>649594.13</v>
      </c>
      <c r="D143" s="13">
        <v>649594.13</v>
      </c>
      <c r="E143" s="13">
        <v>649594.13</v>
      </c>
    </row>
    <row r="144" spans="1:5" ht="14.4" x14ac:dyDescent="0.3">
      <c r="A144" s="11" t="s">
        <v>5</v>
      </c>
      <c r="B144" s="12" t="s">
        <v>146</v>
      </c>
      <c r="C144" s="13">
        <v>158966.87</v>
      </c>
      <c r="D144" s="13">
        <v>158966.87</v>
      </c>
      <c r="E144" s="13">
        <v>158966.87</v>
      </c>
    </row>
    <row r="145" spans="1:5" ht="14.4" x14ac:dyDescent="0.3">
      <c r="A145" s="11" t="s">
        <v>5</v>
      </c>
      <c r="B145" s="12" t="s">
        <v>147</v>
      </c>
      <c r="C145" s="13">
        <v>2648181.67</v>
      </c>
      <c r="D145" s="13">
        <v>2648181.67</v>
      </c>
      <c r="E145" s="13">
        <v>2648181.67</v>
      </c>
    </row>
    <row r="146" spans="1:5" ht="14.4" x14ac:dyDescent="0.3">
      <c r="A146" s="11" t="s">
        <v>5</v>
      </c>
      <c r="B146" s="12" t="s">
        <v>148</v>
      </c>
      <c r="C146" s="13">
        <v>1051000</v>
      </c>
      <c r="D146" s="13">
        <v>1051000</v>
      </c>
      <c r="E146" s="13">
        <v>1051000</v>
      </c>
    </row>
    <row r="147" spans="1:5" ht="14.4" x14ac:dyDescent="0.3">
      <c r="A147" s="11" t="s">
        <v>5</v>
      </c>
      <c r="B147" s="12" t="s">
        <v>149</v>
      </c>
      <c r="C147" s="13">
        <v>699814.24</v>
      </c>
      <c r="D147" s="13">
        <v>699814.24</v>
      </c>
      <c r="E147" s="13">
        <v>699814.24</v>
      </c>
    </row>
    <row r="148" spans="1:5" ht="14.4" x14ac:dyDescent="0.3">
      <c r="A148" s="11" t="s">
        <v>5</v>
      </c>
      <c r="B148" s="12" t="s">
        <v>150</v>
      </c>
      <c r="C148" s="13">
        <v>785527.68</v>
      </c>
      <c r="D148" s="13">
        <v>785527.68</v>
      </c>
      <c r="E148" s="13">
        <v>785527.68</v>
      </c>
    </row>
    <row r="149" spans="1:5" ht="14.4" x14ac:dyDescent="0.3">
      <c r="A149" s="11" t="s">
        <v>5</v>
      </c>
      <c r="B149" s="12" t="s">
        <v>151</v>
      </c>
      <c r="C149" s="13">
        <v>1281059.27</v>
      </c>
      <c r="D149" s="13">
        <v>1281059.27</v>
      </c>
      <c r="E149" s="13">
        <v>1281059.27</v>
      </c>
    </row>
    <row r="150" spans="1:5" ht="14.4" x14ac:dyDescent="0.3">
      <c r="A150" s="11" t="s">
        <v>5</v>
      </c>
      <c r="B150" s="12" t="s">
        <v>152</v>
      </c>
      <c r="C150" s="13">
        <v>1288140</v>
      </c>
      <c r="D150" s="13">
        <v>1288140</v>
      </c>
      <c r="E150" s="13">
        <v>1288140</v>
      </c>
    </row>
    <row r="151" spans="1:5" ht="14.4" x14ac:dyDescent="0.3">
      <c r="A151" s="11" t="s">
        <v>5</v>
      </c>
      <c r="B151" s="12" t="s">
        <v>153</v>
      </c>
      <c r="C151" s="13">
        <v>203682.44</v>
      </c>
      <c r="D151" s="13">
        <v>203682.44</v>
      </c>
      <c r="E151" s="13">
        <v>203682.44</v>
      </c>
    </row>
    <row r="152" spans="1:5" ht="14.4" x14ac:dyDescent="0.3">
      <c r="A152" s="11" t="s">
        <v>5</v>
      </c>
      <c r="B152" s="12" t="s">
        <v>154</v>
      </c>
      <c r="C152" s="13">
        <v>1194000</v>
      </c>
      <c r="D152" s="13">
        <v>1194000</v>
      </c>
      <c r="E152" s="13">
        <v>1194000</v>
      </c>
    </row>
    <row r="153" spans="1:5" ht="14.4" x14ac:dyDescent="0.3">
      <c r="A153" s="11" t="s">
        <v>5</v>
      </c>
      <c r="B153" s="12" t="s">
        <v>155</v>
      </c>
      <c r="C153" s="13">
        <v>795165.45000000007</v>
      </c>
      <c r="D153" s="13">
        <v>795165.45000000007</v>
      </c>
      <c r="E153" s="13">
        <v>795165.45000000007</v>
      </c>
    </row>
    <row r="154" spans="1:5" ht="14.4" x14ac:dyDescent="0.3">
      <c r="A154" s="11" t="s">
        <v>5</v>
      </c>
      <c r="B154" s="12" t="s">
        <v>156</v>
      </c>
      <c r="C154" s="13">
        <v>364589.52</v>
      </c>
      <c r="D154" s="13">
        <v>364589.52</v>
      </c>
      <c r="E154" s="13">
        <v>364589.52</v>
      </c>
    </row>
    <row r="155" spans="1:5" ht="14.4" x14ac:dyDescent="0.3">
      <c r="A155" s="11" t="s">
        <v>5</v>
      </c>
      <c r="B155" s="12" t="s">
        <v>157</v>
      </c>
      <c r="C155" s="13">
        <v>8131853.5</v>
      </c>
      <c r="D155" s="13">
        <v>8131853.5</v>
      </c>
      <c r="E155" s="13">
        <v>8131853.5</v>
      </c>
    </row>
    <row r="156" spans="1:5" ht="14.4" x14ac:dyDescent="0.3">
      <c r="A156" s="11" t="s">
        <v>5</v>
      </c>
      <c r="B156" s="12" t="s">
        <v>158</v>
      </c>
      <c r="C156" s="13">
        <v>221928.75</v>
      </c>
      <c r="D156" s="13">
        <v>221928.75</v>
      </c>
      <c r="E156" s="13">
        <v>221928.75</v>
      </c>
    </row>
    <row r="157" spans="1:5" ht="14.4" x14ac:dyDescent="0.3">
      <c r="A157" s="11" t="s">
        <v>5</v>
      </c>
      <c r="B157" s="12" t="s">
        <v>159</v>
      </c>
      <c r="C157" s="13">
        <v>811209.69000000006</v>
      </c>
      <c r="D157" s="13">
        <v>811209.69000000006</v>
      </c>
      <c r="E157" s="13">
        <v>811209.69000000006</v>
      </c>
    </row>
    <row r="158" spans="1:5" ht="14.4" x14ac:dyDescent="0.3">
      <c r="A158" s="11" t="s">
        <v>5</v>
      </c>
      <c r="B158" s="12" t="s">
        <v>160</v>
      </c>
      <c r="C158" s="13">
        <v>9506060.3699999992</v>
      </c>
      <c r="D158" s="13">
        <v>9478993.8900000006</v>
      </c>
      <c r="E158" s="13">
        <v>9478993.8900000006</v>
      </c>
    </row>
    <row r="159" spans="1:5" ht="14.4" x14ac:dyDescent="0.3">
      <c r="A159" s="11" t="s">
        <v>5</v>
      </c>
      <c r="B159" s="12" t="s">
        <v>161</v>
      </c>
      <c r="C159" s="13">
        <v>5927075</v>
      </c>
      <c r="D159" s="13">
        <v>5927075</v>
      </c>
      <c r="E159" s="13">
        <v>5927075</v>
      </c>
    </row>
    <row r="160" spans="1:5" ht="14.4" x14ac:dyDescent="0.3">
      <c r="A160" s="11" t="s">
        <v>5</v>
      </c>
      <c r="B160" s="12" t="s">
        <v>162</v>
      </c>
      <c r="C160" s="13">
        <v>5774386.75</v>
      </c>
      <c r="D160" s="13">
        <v>5774386.75</v>
      </c>
      <c r="E160" s="13">
        <v>5774386.75</v>
      </c>
    </row>
    <row r="161" spans="1:5" ht="14.4" x14ac:dyDescent="0.3">
      <c r="A161" s="11" t="s">
        <v>5</v>
      </c>
      <c r="B161" s="12" t="s">
        <v>163</v>
      </c>
      <c r="C161" s="13">
        <v>2854297.39</v>
      </c>
      <c r="D161" s="13">
        <v>2854297.39</v>
      </c>
      <c r="E161" s="13">
        <v>2854297.39</v>
      </c>
    </row>
    <row r="162" spans="1:5" ht="14.4" x14ac:dyDescent="0.3">
      <c r="A162" s="11" t="s">
        <v>5</v>
      </c>
      <c r="B162" s="12" t="s">
        <v>164</v>
      </c>
      <c r="C162" s="13">
        <v>3782845.56</v>
      </c>
      <c r="D162" s="13">
        <v>3782845.56</v>
      </c>
      <c r="E162" s="13">
        <v>3782845.56</v>
      </c>
    </row>
    <row r="163" spans="1:5" ht="14.4" x14ac:dyDescent="0.3">
      <c r="A163" s="11" t="s">
        <v>5</v>
      </c>
      <c r="B163" s="12" t="s">
        <v>165</v>
      </c>
      <c r="C163" s="13">
        <v>1252681.2</v>
      </c>
      <c r="D163" s="13">
        <v>1252681.2</v>
      </c>
      <c r="E163" s="13">
        <v>1252681.2</v>
      </c>
    </row>
    <row r="164" spans="1:5" ht="14.4" x14ac:dyDescent="0.3">
      <c r="A164" s="11" t="s">
        <v>5</v>
      </c>
      <c r="B164" s="12" t="s">
        <v>166</v>
      </c>
      <c r="C164" s="13">
        <v>457760.72000000003</v>
      </c>
      <c r="D164" s="13">
        <v>457760.72000000003</v>
      </c>
      <c r="E164" s="13">
        <v>457760.72000000003</v>
      </c>
    </row>
    <row r="165" spans="1:5" ht="14.4" x14ac:dyDescent="0.3">
      <c r="A165" s="11" t="s">
        <v>5</v>
      </c>
      <c r="B165" s="12" t="s">
        <v>167</v>
      </c>
      <c r="C165" s="13">
        <v>33993049</v>
      </c>
      <c r="D165" s="13">
        <v>33993049</v>
      </c>
      <c r="E165" s="13">
        <v>33993049</v>
      </c>
    </row>
    <row r="166" spans="1:5" ht="14.4" x14ac:dyDescent="0.3">
      <c r="A166" s="11" t="s">
        <v>5</v>
      </c>
      <c r="B166" s="12" t="s">
        <v>168</v>
      </c>
      <c r="C166" s="13">
        <v>1211276.7</v>
      </c>
      <c r="D166" s="13">
        <v>1211276.7</v>
      </c>
      <c r="E166" s="13">
        <v>1211276.7</v>
      </c>
    </row>
    <row r="167" spans="1:5" ht="14.4" x14ac:dyDescent="0.3">
      <c r="A167" s="11" t="s">
        <v>5</v>
      </c>
      <c r="B167" s="12" t="s">
        <v>169</v>
      </c>
      <c r="C167" s="13">
        <v>10211670</v>
      </c>
      <c r="D167" s="13">
        <v>10211670</v>
      </c>
      <c r="E167" s="13">
        <v>10211670</v>
      </c>
    </row>
    <row r="168" spans="1:5" ht="14.4" x14ac:dyDescent="0.3">
      <c r="A168" s="11" t="s">
        <v>5</v>
      </c>
      <c r="B168" s="12" t="s">
        <v>170</v>
      </c>
      <c r="C168" s="13">
        <v>1133739.78</v>
      </c>
      <c r="D168" s="13">
        <v>1133739.78</v>
      </c>
      <c r="E168" s="13">
        <v>1133739.78</v>
      </c>
    </row>
    <row r="169" spans="1:5" ht="14.4" x14ac:dyDescent="0.3">
      <c r="A169" s="11" t="s">
        <v>5</v>
      </c>
      <c r="B169" s="12" t="s">
        <v>171</v>
      </c>
      <c r="C169" s="13">
        <v>2585068.23</v>
      </c>
      <c r="D169" s="13">
        <v>2585068.23</v>
      </c>
      <c r="E169" s="13">
        <v>2585068.23</v>
      </c>
    </row>
    <row r="170" spans="1:5" ht="14.4" x14ac:dyDescent="0.3">
      <c r="A170" s="11" t="s">
        <v>5</v>
      </c>
      <c r="B170" s="12" t="s">
        <v>172</v>
      </c>
      <c r="C170" s="13">
        <v>1161347.56</v>
      </c>
      <c r="D170" s="13">
        <v>1161347.56</v>
      </c>
      <c r="E170" s="13">
        <v>1486330.68</v>
      </c>
    </row>
    <row r="171" spans="1:5" ht="14.4" x14ac:dyDescent="0.3">
      <c r="A171" s="11" t="s">
        <v>5</v>
      </c>
      <c r="B171" s="12" t="s">
        <v>173</v>
      </c>
      <c r="C171" s="13">
        <v>3413471.97</v>
      </c>
      <c r="D171" s="13">
        <v>3413471.97</v>
      </c>
      <c r="E171" s="13">
        <v>3413471.97</v>
      </c>
    </row>
    <row r="172" spans="1:5" ht="14.4" x14ac:dyDescent="0.3">
      <c r="A172" s="11" t="s">
        <v>5</v>
      </c>
      <c r="B172" s="12" t="s">
        <v>174</v>
      </c>
      <c r="C172" s="13">
        <v>31393616.66</v>
      </c>
      <c r="D172" s="13">
        <v>31393616.66</v>
      </c>
      <c r="E172" s="13">
        <v>31393616.66</v>
      </c>
    </row>
    <row r="173" spans="1:5" ht="14.4" x14ac:dyDescent="0.3">
      <c r="A173" s="11" t="s">
        <v>5</v>
      </c>
      <c r="B173" s="12" t="s">
        <v>175</v>
      </c>
      <c r="C173" s="13">
        <v>11884554.949999999</v>
      </c>
      <c r="D173" s="13">
        <v>11884554.949999999</v>
      </c>
      <c r="E173" s="13">
        <v>11884554.949999999</v>
      </c>
    </row>
    <row r="174" spans="1:5" ht="14.4" x14ac:dyDescent="0.3">
      <c r="A174" s="11" t="s">
        <v>5</v>
      </c>
      <c r="B174" s="12" t="s">
        <v>176</v>
      </c>
      <c r="C174" s="13">
        <v>3235517.14</v>
      </c>
      <c r="D174" s="13">
        <v>3235517.14</v>
      </c>
      <c r="E174" s="13">
        <v>3235517.14</v>
      </c>
    </row>
    <row r="175" spans="1:5" ht="14.4" x14ac:dyDescent="0.3">
      <c r="A175" s="11" t="s">
        <v>5</v>
      </c>
      <c r="B175" s="12" t="s">
        <v>177</v>
      </c>
      <c r="C175" s="13">
        <v>1014306.89</v>
      </c>
      <c r="D175" s="13">
        <v>1014306.89</v>
      </c>
      <c r="E175" s="13">
        <v>1014306.89</v>
      </c>
    </row>
    <row r="176" spans="1:5" ht="14.4" x14ac:dyDescent="0.3">
      <c r="A176" s="11" t="s">
        <v>5</v>
      </c>
      <c r="B176" s="12" t="s">
        <v>178</v>
      </c>
      <c r="C176" s="13">
        <v>476309.45</v>
      </c>
      <c r="D176" s="13">
        <v>476309.45</v>
      </c>
      <c r="E176" s="13">
        <v>476309.45</v>
      </c>
    </row>
    <row r="177" spans="1:5" ht="14.4" x14ac:dyDescent="0.3">
      <c r="A177" s="11" t="s">
        <v>5</v>
      </c>
      <c r="B177" s="12" t="s">
        <v>179</v>
      </c>
      <c r="C177" s="13">
        <v>8121641.0800000001</v>
      </c>
      <c r="D177" s="13">
        <v>8121641.0800000001</v>
      </c>
      <c r="E177" s="13">
        <v>8121641.0800000001</v>
      </c>
    </row>
    <row r="178" spans="1:5" ht="14.4" x14ac:dyDescent="0.3">
      <c r="A178" s="11" t="s">
        <v>5</v>
      </c>
      <c r="B178" s="12" t="s">
        <v>180</v>
      </c>
      <c r="C178" s="13">
        <v>418443</v>
      </c>
      <c r="D178" s="13">
        <v>418443</v>
      </c>
      <c r="E178" s="13">
        <v>418443</v>
      </c>
    </row>
    <row r="179" spans="1:5" ht="14.4" x14ac:dyDescent="0.3">
      <c r="A179" s="11" t="s">
        <v>5</v>
      </c>
      <c r="B179" s="12" t="s">
        <v>181</v>
      </c>
      <c r="C179" s="13">
        <v>1804662.8</v>
      </c>
      <c r="D179" s="13">
        <v>1804662.8</v>
      </c>
      <c r="E179" s="13">
        <v>1804662.8</v>
      </c>
    </row>
    <row r="180" spans="1:5" ht="14.4" x14ac:dyDescent="0.3">
      <c r="A180" s="11" t="s">
        <v>5</v>
      </c>
      <c r="B180" s="12" t="s">
        <v>182</v>
      </c>
      <c r="C180" s="13">
        <v>3702107.48</v>
      </c>
      <c r="D180" s="13">
        <v>3702107.48</v>
      </c>
      <c r="E180" s="13">
        <v>3702107.48</v>
      </c>
    </row>
    <row r="181" spans="1:5" ht="14.4" x14ac:dyDescent="0.3">
      <c r="A181" s="11" t="s">
        <v>5</v>
      </c>
      <c r="B181" s="12" t="s">
        <v>183</v>
      </c>
      <c r="C181" s="13">
        <v>2725684.73</v>
      </c>
      <c r="D181" s="13">
        <v>2725684.73</v>
      </c>
      <c r="E181" s="13">
        <v>2725684.73</v>
      </c>
    </row>
    <row r="182" spans="1:5" ht="14.4" x14ac:dyDescent="0.3">
      <c r="A182" s="11" t="s">
        <v>5</v>
      </c>
      <c r="B182" s="12" t="s">
        <v>184</v>
      </c>
      <c r="C182" s="13">
        <v>1887875</v>
      </c>
      <c r="D182" s="13">
        <v>1887875</v>
      </c>
      <c r="E182" s="13">
        <v>1887875</v>
      </c>
    </row>
    <row r="183" spans="1:5" ht="14.4" x14ac:dyDescent="0.3">
      <c r="A183" s="11" t="s">
        <v>5</v>
      </c>
      <c r="B183" s="12" t="s">
        <v>185</v>
      </c>
      <c r="C183" s="13">
        <v>1457862</v>
      </c>
      <c r="D183" s="13">
        <v>1457862</v>
      </c>
      <c r="E183" s="13">
        <v>1457862</v>
      </c>
    </row>
    <row r="184" spans="1:5" ht="14.4" x14ac:dyDescent="0.3">
      <c r="A184" s="11" t="s">
        <v>5</v>
      </c>
      <c r="B184" s="12" t="s">
        <v>186</v>
      </c>
      <c r="C184" s="13">
        <v>3889943.37</v>
      </c>
      <c r="D184" s="13">
        <v>3889943.37</v>
      </c>
      <c r="E184" s="13">
        <v>3889943.37</v>
      </c>
    </row>
    <row r="185" spans="1:5" ht="14.4" x14ac:dyDescent="0.3">
      <c r="A185" s="11" t="s">
        <v>5</v>
      </c>
      <c r="B185" s="12" t="s">
        <v>187</v>
      </c>
      <c r="C185" s="13">
        <v>134194.70000000001</v>
      </c>
      <c r="D185" s="13">
        <v>134194.70000000001</v>
      </c>
      <c r="E185" s="13">
        <v>134194.70000000001</v>
      </c>
    </row>
    <row r="186" spans="1:5" ht="14.4" x14ac:dyDescent="0.3">
      <c r="A186" s="11" t="s">
        <v>5</v>
      </c>
      <c r="B186" s="12" t="s">
        <v>188</v>
      </c>
      <c r="C186" s="13">
        <v>575842.91</v>
      </c>
      <c r="D186" s="13">
        <v>575842.91</v>
      </c>
      <c r="E186" s="13">
        <v>575842.91</v>
      </c>
    </row>
    <row r="187" spans="1:5" ht="14.4" x14ac:dyDescent="0.3">
      <c r="A187" s="11" t="s">
        <v>5</v>
      </c>
      <c r="B187" s="12" t="s">
        <v>189</v>
      </c>
      <c r="C187" s="13">
        <v>30465171.77</v>
      </c>
      <c r="D187" s="13">
        <v>30465171.77</v>
      </c>
      <c r="E187" s="13">
        <v>30465171.77</v>
      </c>
    </row>
    <row r="188" spans="1:5" ht="14.4" x14ac:dyDescent="0.3">
      <c r="A188" s="11" t="s">
        <v>5</v>
      </c>
      <c r="B188" s="12" t="s">
        <v>190</v>
      </c>
      <c r="C188" s="13">
        <v>45572627.469999999</v>
      </c>
      <c r="D188" s="13">
        <v>45572627.469999999</v>
      </c>
      <c r="E188" s="13">
        <v>45572627.469999999</v>
      </c>
    </row>
    <row r="189" spans="1:5" ht="14.4" x14ac:dyDescent="0.3">
      <c r="A189" s="11" t="s">
        <v>5</v>
      </c>
      <c r="B189" s="12" t="s">
        <v>191</v>
      </c>
      <c r="C189" s="13">
        <v>54568966.189999998</v>
      </c>
      <c r="D189" s="13">
        <v>54568966.189999998</v>
      </c>
      <c r="E189" s="13">
        <v>54568966.189999998</v>
      </c>
    </row>
    <row r="190" spans="1:5" ht="14.4" x14ac:dyDescent="0.3">
      <c r="A190" s="11" t="s">
        <v>5</v>
      </c>
      <c r="B190" s="12" t="s">
        <v>192</v>
      </c>
      <c r="C190" s="13">
        <v>28235000</v>
      </c>
      <c r="D190" s="13">
        <v>28235000</v>
      </c>
      <c r="E190" s="13">
        <v>28235000</v>
      </c>
    </row>
    <row r="191" spans="1:5" ht="14.4" x14ac:dyDescent="0.3">
      <c r="A191" s="11" t="s">
        <v>5</v>
      </c>
      <c r="B191" s="12" t="s">
        <v>193</v>
      </c>
      <c r="C191" s="13">
        <v>5878381.4699999997</v>
      </c>
      <c r="D191" s="13">
        <v>5878381.4699999997</v>
      </c>
      <c r="E191" s="13">
        <v>5878381.4699999997</v>
      </c>
    </row>
    <row r="192" spans="1:5" ht="14.4" x14ac:dyDescent="0.3">
      <c r="A192" s="11" t="s">
        <v>5</v>
      </c>
      <c r="B192" s="12" t="s">
        <v>194</v>
      </c>
      <c r="C192" s="13">
        <v>10718135.869999999</v>
      </c>
      <c r="D192" s="13">
        <v>10718135.869999999</v>
      </c>
      <c r="E192" s="13">
        <v>10959446.49</v>
      </c>
    </row>
    <row r="193" spans="1:5" ht="14.4" x14ac:dyDescent="0.3">
      <c r="A193" s="11" t="s">
        <v>5</v>
      </c>
      <c r="B193" s="12" t="s">
        <v>195</v>
      </c>
      <c r="C193" s="13">
        <v>142660519.02000001</v>
      </c>
      <c r="D193" s="13">
        <v>142651470.47</v>
      </c>
      <c r="E193" s="13">
        <v>142489978.99000001</v>
      </c>
    </row>
    <row r="194" spans="1:5" ht="14.4" x14ac:dyDescent="0.3">
      <c r="A194" s="11" t="s">
        <v>5</v>
      </c>
      <c r="B194" s="12" t="s">
        <v>196</v>
      </c>
      <c r="C194" s="13">
        <v>583205385.11000001</v>
      </c>
      <c r="D194" s="13">
        <v>583217125.63</v>
      </c>
      <c r="E194" s="13">
        <v>583188471.66999996</v>
      </c>
    </row>
    <row r="195" spans="1:5" ht="14.4" x14ac:dyDescent="0.3">
      <c r="A195" s="11" t="s">
        <v>5</v>
      </c>
      <c r="B195" s="12" t="s">
        <v>197</v>
      </c>
      <c r="C195" s="13">
        <v>3130665.64</v>
      </c>
      <c r="D195" s="13">
        <v>3130665.64</v>
      </c>
      <c r="E195" s="13">
        <v>3130665.64</v>
      </c>
    </row>
    <row r="196" spans="1:5" ht="14.4" x14ac:dyDescent="0.3">
      <c r="A196" s="11" t="s">
        <v>5</v>
      </c>
      <c r="B196" s="12" t="s">
        <v>198</v>
      </c>
      <c r="C196" s="13">
        <v>299596463.89999998</v>
      </c>
      <c r="D196" s="13">
        <v>299621260.13999999</v>
      </c>
      <c r="E196" s="13">
        <v>299659512.04000002</v>
      </c>
    </row>
    <row r="197" spans="1:5" ht="14.4" x14ac:dyDescent="0.3">
      <c r="A197" s="11" t="s">
        <v>5</v>
      </c>
      <c r="B197" s="12" t="s">
        <v>199</v>
      </c>
      <c r="C197" s="13">
        <v>67593452.659999996</v>
      </c>
      <c r="D197" s="13">
        <v>67593452.659999996</v>
      </c>
      <c r="E197" s="13">
        <v>67593452.659999996</v>
      </c>
    </row>
    <row r="198" spans="1:5" ht="14.4" x14ac:dyDescent="0.3">
      <c r="A198" s="11" t="s">
        <v>5</v>
      </c>
      <c r="B198" s="12" t="s">
        <v>200</v>
      </c>
      <c r="C198" s="13">
        <v>74375981.069999993</v>
      </c>
      <c r="D198" s="13">
        <v>74375981.069999993</v>
      </c>
      <c r="E198" s="13">
        <v>74375981.069999993</v>
      </c>
    </row>
    <row r="199" spans="1:5" ht="14.4" x14ac:dyDescent="0.3">
      <c r="A199" s="11" t="s">
        <v>5</v>
      </c>
      <c r="B199" s="12" t="s">
        <v>201</v>
      </c>
      <c r="C199" s="13">
        <v>48636568.18</v>
      </c>
      <c r="D199" s="13">
        <v>48636568.18</v>
      </c>
      <c r="E199" s="13">
        <v>48636568.18</v>
      </c>
    </row>
    <row r="200" spans="1:5" ht="14.4" x14ac:dyDescent="0.3">
      <c r="A200" s="11" t="s">
        <v>5</v>
      </c>
      <c r="B200" s="12" t="s">
        <v>202</v>
      </c>
      <c r="C200" s="13">
        <v>22762893.399999999</v>
      </c>
      <c r="D200" s="13">
        <v>22762893.399999999</v>
      </c>
      <c r="E200" s="13">
        <v>22762893.399999999</v>
      </c>
    </row>
    <row r="201" spans="1:5" ht="14.4" x14ac:dyDescent="0.3">
      <c r="A201" s="11" t="s">
        <v>5</v>
      </c>
      <c r="B201" s="12" t="s">
        <v>203</v>
      </c>
      <c r="C201" s="13">
        <v>39600907.240000002</v>
      </c>
      <c r="D201" s="13">
        <v>40257403.399999999</v>
      </c>
      <c r="E201" s="13">
        <v>40258119.990000002</v>
      </c>
    </row>
    <row r="202" spans="1:5" ht="14.4" x14ac:dyDescent="0.3">
      <c r="A202" s="11" t="s">
        <v>5</v>
      </c>
      <c r="B202" s="12" t="s">
        <v>204</v>
      </c>
      <c r="C202" s="13">
        <v>43728777.439999998</v>
      </c>
      <c r="D202" s="13">
        <v>43626063.890000001</v>
      </c>
      <c r="E202" s="13">
        <v>43626063.890000001</v>
      </c>
    </row>
    <row r="203" spans="1:5" ht="14.4" x14ac:dyDescent="0.3">
      <c r="A203" s="11" t="s">
        <v>5</v>
      </c>
      <c r="B203" s="12" t="s">
        <v>205</v>
      </c>
      <c r="C203" s="13">
        <v>23303182.93</v>
      </c>
      <c r="D203" s="13">
        <v>23326153.170000002</v>
      </c>
      <c r="E203" s="13">
        <v>23324406.16</v>
      </c>
    </row>
    <row r="204" spans="1:5" ht="14.4" x14ac:dyDescent="0.3">
      <c r="A204" s="11" t="s">
        <v>5</v>
      </c>
      <c r="B204" s="12" t="s">
        <v>206</v>
      </c>
      <c r="C204" s="13">
        <v>14861446.220000001</v>
      </c>
      <c r="D204" s="13">
        <v>14781296.82</v>
      </c>
      <c r="E204" s="13">
        <v>14781296.82</v>
      </c>
    </row>
    <row r="205" spans="1:5" ht="14.4" x14ac:dyDescent="0.3">
      <c r="A205" s="11" t="s">
        <v>5</v>
      </c>
      <c r="B205" s="12" t="s">
        <v>207</v>
      </c>
      <c r="C205" s="13">
        <v>8316345.1299999999</v>
      </c>
      <c r="D205" s="13">
        <v>8310509.9100000001</v>
      </c>
      <c r="E205" s="13">
        <v>8310509.9100000001</v>
      </c>
    </row>
    <row r="206" spans="1:5" ht="14.4" x14ac:dyDescent="0.3">
      <c r="A206" s="11" t="s">
        <v>5</v>
      </c>
      <c r="B206" s="12" t="s">
        <v>208</v>
      </c>
      <c r="C206" s="13">
        <v>18514397.780000001</v>
      </c>
      <c r="D206" s="13">
        <v>18514397.780000001</v>
      </c>
      <c r="E206" s="13">
        <v>18514397.780000001</v>
      </c>
    </row>
    <row r="207" spans="1:5" ht="14.4" x14ac:dyDescent="0.3">
      <c r="A207" s="11" t="s">
        <v>5</v>
      </c>
      <c r="B207" s="12" t="s">
        <v>209</v>
      </c>
      <c r="C207" s="13">
        <v>427409.45</v>
      </c>
      <c r="D207" s="13">
        <v>427409.45</v>
      </c>
      <c r="E207" s="13">
        <v>427409.45</v>
      </c>
    </row>
    <row r="208" spans="1:5" ht="14.4" x14ac:dyDescent="0.3">
      <c r="A208" s="11" t="s">
        <v>5</v>
      </c>
      <c r="B208" s="12" t="s">
        <v>210</v>
      </c>
      <c r="C208" s="13">
        <v>2109233.7799999998</v>
      </c>
      <c r="D208" s="13">
        <v>2109233.7799999998</v>
      </c>
      <c r="E208" s="13">
        <v>2109233.7799999998</v>
      </c>
    </row>
    <row r="209" spans="1:5" ht="14.4" x14ac:dyDescent="0.3">
      <c r="A209" s="11" t="s">
        <v>5</v>
      </c>
      <c r="B209" s="12" t="s">
        <v>211</v>
      </c>
      <c r="C209" s="13">
        <v>3521060.99</v>
      </c>
      <c r="D209" s="13">
        <v>3521060.99</v>
      </c>
      <c r="E209" s="13">
        <v>3521060.99</v>
      </c>
    </row>
    <row r="210" spans="1:5" ht="14.4" x14ac:dyDescent="0.3">
      <c r="A210" s="11" t="s">
        <v>5</v>
      </c>
      <c r="B210" s="12" t="s">
        <v>212</v>
      </c>
      <c r="C210" s="13">
        <v>296766.72000000003</v>
      </c>
      <c r="D210" s="13">
        <v>296766.72000000003</v>
      </c>
      <c r="E210" s="13">
        <v>296766.72000000003</v>
      </c>
    </row>
    <row r="211" spans="1:5" ht="14.4" x14ac:dyDescent="0.3">
      <c r="A211" s="11" t="s">
        <v>5</v>
      </c>
      <c r="B211" s="12" t="s">
        <v>213</v>
      </c>
      <c r="C211" s="13">
        <v>2851683.45</v>
      </c>
      <c r="D211" s="13">
        <v>2851683.45</v>
      </c>
      <c r="E211" s="13">
        <v>2851683.45</v>
      </c>
    </row>
    <row r="212" spans="1:5" ht="14.4" x14ac:dyDescent="0.3">
      <c r="A212" s="11" t="s">
        <v>5</v>
      </c>
      <c r="B212" s="12" t="s">
        <v>214</v>
      </c>
      <c r="C212" s="13">
        <v>2059820.35</v>
      </c>
      <c r="D212" s="13">
        <v>2059820.35</v>
      </c>
      <c r="E212" s="13">
        <v>2059820.35</v>
      </c>
    </row>
    <row r="213" spans="1:5" ht="14.4" x14ac:dyDescent="0.3">
      <c r="A213" s="11" t="s">
        <v>5</v>
      </c>
      <c r="B213" s="12" t="s">
        <v>215</v>
      </c>
      <c r="C213" s="13">
        <v>5128087.57</v>
      </c>
      <c r="D213" s="13">
        <v>5128087.57</v>
      </c>
      <c r="E213" s="13">
        <v>5128087.57</v>
      </c>
    </row>
    <row r="214" spans="1:5" ht="14.4" x14ac:dyDescent="0.3">
      <c r="A214" s="11" t="s">
        <v>5</v>
      </c>
      <c r="B214" s="12" t="s">
        <v>216</v>
      </c>
      <c r="C214" s="13">
        <v>9468135</v>
      </c>
      <c r="D214" s="13">
        <v>9468135</v>
      </c>
      <c r="E214" s="13">
        <v>9468135</v>
      </c>
    </row>
    <row r="215" spans="1:5" ht="14.4" x14ac:dyDescent="0.3">
      <c r="A215" s="11" t="s">
        <v>5</v>
      </c>
      <c r="B215" s="12" t="s">
        <v>217</v>
      </c>
      <c r="C215" s="13">
        <v>198124.79</v>
      </c>
      <c r="D215" s="13">
        <v>293220.44</v>
      </c>
      <c r="E215" s="13">
        <v>293220.44</v>
      </c>
    </row>
    <row r="216" spans="1:5" ht="14.4" x14ac:dyDescent="0.3">
      <c r="A216" s="11" t="s">
        <v>5</v>
      </c>
      <c r="B216" s="12" t="s">
        <v>218</v>
      </c>
      <c r="C216" s="13">
        <v>2823972</v>
      </c>
      <c r="D216" s="13">
        <v>2823972</v>
      </c>
      <c r="E216" s="13">
        <v>2823972</v>
      </c>
    </row>
    <row r="217" spans="1:5" ht="14.4" x14ac:dyDescent="0.3">
      <c r="A217" s="11" t="s">
        <v>5</v>
      </c>
      <c r="B217" s="12" t="s">
        <v>219</v>
      </c>
      <c r="C217" s="13">
        <v>293483.15000000002</v>
      </c>
      <c r="D217" s="13">
        <v>293483.15000000002</v>
      </c>
      <c r="E217" s="13">
        <v>293483.15000000002</v>
      </c>
    </row>
    <row r="218" spans="1:5" ht="14.4" x14ac:dyDescent="0.3">
      <c r="A218" s="11" t="s">
        <v>5</v>
      </c>
      <c r="B218" s="12" t="s">
        <v>220</v>
      </c>
      <c r="C218" s="13">
        <v>4082461.89</v>
      </c>
      <c r="D218" s="13">
        <v>4082461.89</v>
      </c>
      <c r="E218" s="13">
        <v>4082461.89</v>
      </c>
    </row>
    <row r="219" spans="1:5" ht="14.4" x14ac:dyDescent="0.3">
      <c r="A219" s="11" t="s">
        <v>5</v>
      </c>
      <c r="B219" s="12" t="s">
        <v>221</v>
      </c>
      <c r="C219" s="13">
        <v>201938.39</v>
      </c>
      <c r="D219" s="13">
        <v>201938.39</v>
      </c>
      <c r="E219" s="13">
        <v>201938.39</v>
      </c>
    </row>
    <row r="220" spans="1:5" ht="14.4" x14ac:dyDescent="0.3">
      <c r="A220" s="11" t="s">
        <v>5</v>
      </c>
      <c r="B220" s="12" t="s">
        <v>222</v>
      </c>
      <c r="C220" s="13">
        <v>13722382.310000001</v>
      </c>
      <c r="D220" s="13">
        <v>13723781.59</v>
      </c>
      <c r="E220" s="13">
        <v>13720275</v>
      </c>
    </row>
    <row r="221" spans="1:5" ht="14.4" x14ac:dyDescent="0.3">
      <c r="A221" s="11" t="s">
        <v>5</v>
      </c>
      <c r="B221" s="12" t="s">
        <v>223</v>
      </c>
      <c r="C221" s="13">
        <v>68472228.760000005</v>
      </c>
      <c r="D221" s="13">
        <v>68472228.760000005</v>
      </c>
      <c r="E221" s="13">
        <v>68484660.319999993</v>
      </c>
    </row>
    <row r="222" spans="1:5" ht="14.4" x14ac:dyDescent="0.3">
      <c r="A222" s="11" t="s">
        <v>5</v>
      </c>
      <c r="B222" s="12" t="s">
        <v>224</v>
      </c>
      <c r="C222" s="13">
        <v>9214309.7699999996</v>
      </c>
      <c r="D222" s="13">
        <v>9214309.7699999996</v>
      </c>
      <c r="E222" s="13">
        <v>9214309.7699999996</v>
      </c>
    </row>
    <row r="223" spans="1:5" ht="14.4" x14ac:dyDescent="0.3">
      <c r="A223" s="11" t="s">
        <v>5</v>
      </c>
      <c r="B223" s="12" t="s">
        <v>225</v>
      </c>
      <c r="C223" s="13">
        <v>26636109.609999999</v>
      </c>
      <c r="D223" s="13">
        <v>26660017.370000001</v>
      </c>
      <c r="E223" s="13">
        <v>26636109.609999999</v>
      </c>
    </row>
    <row r="224" spans="1:5" ht="14.4" x14ac:dyDescent="0.3">
      <c r="A224" s="11" t="s">
        <v>5</v>
      </c>
      <c r="B224" s="12" t="s">
        <v>226</v>
      </c>
      <c r="C224" s="13">
        <v>1081259.06</v>
      </c>
      <c r="D224" s="13">
        <v>1081259.06</v>
      </c>
      <c r="E224" s="13">
        <v>1081259.06</v>
      </c>
    </row>
    <row r="225" spans="1:5" ht="14.4" x14ac:dyDescent="0.3">
      <c r="A225" s="11" t="s">
        <v>5</v>
      </c>
      <c r="B225" s="12" t="s">
        <v>227</v>
      </c>
      <c r="C225" s="13">
        <v>792720.88</v>
      </c>
      <c r="D225" s="13">
        <v>792720.88</v>
      </c>
      <c r="E225" s="13">
        <v>792720.88</v>
      </c>
    </row>
    <row r="226" spans="1:5" ht="14.4" x14ac:dyDescent="0.3">
      <c r="A226" s="11" t="s">
        <v>5</v>
      </c>
      <c r="B226" s="12" t="s">
        <v>228</v>
      </c>
      <c r="C226" s="13">
        <v>665876</v>
      </c>
      <c r="D226" s="13">
        <v>665876</v>
      </c>
      <c r="E226" s="13">
        <v>665876</v>
      </c>
    </row>
    <row r="227" spans="1:5" ht="14.4" x14ac:dyDescent="0.3">
      <c r="A227" s="11" t="s">
        <v>5</v>
      </c>
      <c r="B227" s="12" t="s">
        <v>229</v>
      </c>
      <c r="C227" s="13">
        <v>156087.78</v>
      </c>
      <c r="D227" s="13">
        <v>156087.78</v>
      </c>
      <c r="E227" s="13">
        <v>156087.78</v>
      </c>
    </row>
    <row r="228" spans="1:5" ht="14.4" x14ac:dyDescent="0.3">
      <c r="A228" s="11" t="s">
        <v>5</v>
      </c>
      <c r="B228" s="12" t="s">
        <v>230</v>
      </c>
      <c r="C228" s="13">
        <v>186110.79</v>
      </c>
      <c r="D228" s="13">
        <v>186110.79</v>
      </c>
      <c r="E228" s="13">
        <v>186110.79</v>
      </c>
    </row>
    <row r="229" spans="1:5" ht="14.4" x14ac:dyDescent="0.3">
      <c r="A229" s="11" t="s">
        <v>5</v>
      </c>
      <c r="B229" s="12" t="s">
        <v>231</v>
      </c>
      <c r="C229" s="13">
        <v>167226.85</v>
      </c>
      <c r="D229" s="13">
        <v>167226.85</v>
      </c>
      <c r="E229" s="13">
        <v>167226.85</v>
      </c>
    </row>
    <row r="230" spans="1:5" ht="14.4" x14ac:dyDescent="0.3">
      <c r="A230" s="11" t="s">
        <v>5</v>
      </c>
      <c r="B230" s="12" t="s">
        <v>232</v>
      </c>
      <c r="C230" s="13">
        <v>0</v>
      </c>
      <c r="D230" s="13">
        <v>0</v>
      </c>
      <c r="E230" s="13">
        <v>0</v>
      </c>
    </row>
    <row r="231" spans="1:5" ht="14.4" x14ac:dyDescent="0.3">
      <c r="A231" s="11" t="s">
        <v>5</v>
      </c>
      <c r="B231" s="12" t="s">
        <v>233</v>
      </c>
      <c r="C231" s="13">
        <v>2134388</v>
      </c>
      <c r="D231" s="13">
        <v>2134388</v>
      </c>
      <c r="E231" s="13">
        <v>2134388</v>
      </c>
    </row>
    <row r="232" spans="1:5" ht="14.4" x14ac:dyDescent="0.3">
      <c r="A232" s="11" t="s">
        <v>5</v>
      </c>
      <c r="B232" s="12" t="s">
        <v>234</v>
      </c>
      <c r="C232" s="13">
        <v>80761.05</v>
      </c>
      <c r="D232" s="13">
        <v>158573.97</v>
      </c>
      <c r="E232" s="13">
        <v>158573.97</v>
      </c>
    </row>
    <row r="233" spans="1:5" ht="14.4" x14ac:dyDescent="0.3">
      <c r="A233" s="11" t="s">
        <v>5</v>
      </c>
      <c r="B233" s="12" t="s">
        <v>235</v>
      </c>
      <c r="C233" s="13">
        <v>636604</v>
      </c>
      <c r="D233" s="13">
        <v>636604</v>
      </c>
      <c r="E233" s="13">
        <v>636604</v>
      </c>
    </row>
    <row r="234" spans="1:5" ht="14.4" x14ac:dyDescent="0.3">
      <c r="A234" s="11" t="s">
        <v>5</v>
      </c>
      <c r="B234" s="12" t="s">
        <v>236</v>
      </c>
      <c r="C234" s="13">
        <v>2151935.7200000002</v>
      </c>
      <c r="D234" s="13">
        <v>2151935.7200000002</v>
      </c>
      <c r="E234" s="13">
        <v>2151935.7200000002</v>
      </c>
    </row>
    <row r="235" spans="1:5" ht="14.4" x14ac:dyDescent="0.3">
      <c r="A235" s="11" t="s">
        <v>5</v>
      </c>
      <c r="B235" s="12" t="s">
        <v>237</v>
      </c>
      <c r="C235" s="13">
        <v>46462.340000000004</v>
      </c>
      <c r="D235" s="13">
        <v>46462.340000000004</v>
      </c>
      <c r="E235" s="13">
        <v>46462.340000000004</v>
      </c>
    </row>
    <row r="236" spans="1:5" ht="14.4" x14ac:dyDescent="0.3">
      <c r="A236" s="11" t="s">
        <v>5</v>
      </c>
      <c r="B236" s="12" t="s">
        <v>238</v>
      </c>
      <c r="C236" s="13">
        <v>479164.8</v>
      </c>
      <c r="D236" s="13">
        <v>479164.8</v>
      </c>
      <c r="E236" s="13">
        <v>479164.8</v>
      </c>
    </row>
    <row r="237" spans="1:5" ht="14.4" x14ac:dyDescent="0.3">
      <c r="A237" s="11" t="s">
        <v>5</v>
      </c>
      <c r="B237" s="12" t="s">
        <v>239</v>
      </c>
      <c r="C237" s="13">
        <v>2820158.96</v>
      </c>
      <c r="D237" s="13">
        <v>2820158.96</v>
      </c>
      <c r="E237" s="13">
        <v>2820158.96</v>
      </c>
    </row>
    <row r="238" spans="1:5" ht="14.4" x14ac:dyDescent="0.3">
      <c r="A238" s="11" t="s">
        <v>5</v>
      </c>
      <c r="B238" s="12" t="s">
        <v>240</v>
      </c>
      <c r="C238" s="13">
        <v>677428.68</v>
      </c>
      <c r="D238" s="13">
        <v>677428.68</v>
      </c>
      <c r="E238" s="13">
        <v>677428.68</v>
      </c>
    </row>
    <row r="239" spans="1:5" ht="14.4" x14ac:dyDescent="0.3">
      <c r="A239" s="11" t="s">
        <v>5</v>
      </c>
      <c r="B239" s="12" t="s">
        <v>241</v>
      </c>
      <c r="C239" s="13">
        <v>28653.5</v>
      </c>
      <c r="D239" s="13">
        <v>28653.5</v>
      </c>
      <c r="E239" s="13">
        <v>28653.5</v>
      </c>
    </row>
    <row r="240" spans="1:5" ht="14.4" x14ac:dyDescent="0.3">
      <c r="A240" s="11" t="s">
        <v>5</v>
      </c>
      <c r="B240" s="12" t="s">
        <v>242</v>
      </c>
      <c r="C240" s="13">
        <v>460558.33</v>
      </c>
      <c r="D240" s="13">
        <v>460558.33</v>
      </c>
      <c r="E240" s="13">
        <v>460558.33</v>
      </c>
    </row>
    <row r="241" spans="1:5" ht="14.4" x14ac:dyDescent="0.3">
      <c r="A241" s="11" t="s">
        <v>5</v>
      </c>
      <c r="B241" s="12" t="s">
        <v>243</v>
      </c>
      <c r="C241" s="13">
        <v>21671.97</v>
      </c>
      <c r="D241" s="13">
        <v>21671.97</v>
      </c>
      <c r="E241" s="13">
        <v>21671.97</v>
      </c>
    </row>
    <row r="242" spans="1:5" ht="14.4" x14ac:dyDescent="0.3">
      <c r="A242" s="11" t="s">
        <v>5</v>
      </c>
      <c r="B242" s="12" t="s">
        <v>244</v>
      </c>
      <c r="C242" s="13">
        <v>538240.72</v>
      </c>
      <c r="D242" s="13">
        <v>538240.72</v>
      </c>
      <c r="E242" s="13">
        <v>538240.72</v>
      </c>
    </row>
    <row r="243" spans="1:5" ht="14.4" x14ac:dyDescent="0.3">
      <c r="A243" s="11" t="s">
        <v>5</v>
      </c>
      <c r="B243" s="12" t="s">
        <v>245</v>
      </c>
      <c r="C243" s="13">
        <v>614810.23</v>
      </c>
      <c r="D243" s="13">
        <v>614810.23</v>
      </c>
      <c r="E243" s="13">
        <v>614810.23</v>
      </c>
    </row>
    <row r="244" spans="1:5" ht="14.4" x14ac:dyDescent="0.3">
      <c r="A244" s="11" t="s">
        <v>5</v>
      </c>
      <c r="B244" s="12" t="s">
        <v>246</v>
      </c>
      <c r="C244" s="13">
        <v>349964.85000000003</v>
      </c>
      <c r="D244" s="13">
        <v>349964.85000000003</v>
      </c>
      <c r="E244" s="13">
        <v>349964.85000000003</v>
      </c>
    </row>
    <row r="245" spans="1:5" ht="14.4" x14ac:dyDescent="0.3">
      <c r="A245" s="11" t="s">
        <v>5</v>
      </c>
      <c r="B245" s="12" t="s">
        <v>247</v>
      </c>
      <c r="C245" s="13">
        <v>506565.04000000004</v>
      </c>
      <c r="D245" s="13">
        <v>506565.04000000004</v>
      </c>
      <c r="E245" s="13">
        <v>506565.04000000004</v>
      </c>
    </row>
    <row r="246" spans="1:5" ht="14.4" x14ac:dyDescent="0.3">
      <c r="A246" s="11" t="s">
        <v>5</v>
      </c>
      <c r="B246" s="12" t="s">
        <v>248</v>
      </c>
      <c r="C246" s="13">
        <v>267486.43</v>
      </c>
      <c r="D246" s="13">
        <v>267486.43</v>
      </c>
      <c r="E246" s="13">
        <v>267486.43</v>
      </c>
    </row>
    <row r="247" spans="1:5" ht="14.4" x14ac:dyDescent="0.3">
      <c r="A247" s="11" t="s">
        <v>5</v>
      </c>
      <c r="B247" s="12" t="s">
        <v>249</v>
      </c>
      <c r="C247" s="13">
        <v>10249.280000000001</v>
      </c>
      <c r="D247" s="13">
        <v>10249.280000000001</v>
      </c>
      <c r="E247" s="13">
        <v>10249.280000000001</v>
      </c>
    </row>
    <row r="248" spans="1:5" ht="14.4" x14ac:dyDescent="0.3">
      <c r="A248" s="11" t="s">
        <v>5</v>
      </c>
      <c r="B248" s="12" t="s">
        <v>250</v>
      </c>
      <c r="C248" s="13">
        <v>60542.200000000004</v>
      </c>
      <c r="D248" s="13">
        <v>60542.200000000004</v>
      </c>
      <c r="E248" s="13">
        <v>60542.200000000004</v>
      </c>
    </row>
    <row r="249" spans="1:5" ht="14.4" x14ac:dyDescent="0.3">
      <c r="A249" s="11" t="s">
        <v>5</v>
      </c>
      <c r="B249" s="12" t="s">
        <v>251</v>
      </c>
      <c r="C249" s="13">
        <v>354106.07</v>
      </c>
      <c r="D249" s="13">
        <v>354106.07</v>
      </c>
      <c r="E249" s="13">
        <v>354106.07</v>
      </c>
    </row>
    <row r="250" spans="1:5" ht="14.4" x14ac:dyDescent="0.3">
      <c r="A250" s="11" t="s">
        <v>5</v>
      </c>
      <c r="B250" s="12" t="s">
        <v>252</v>
      </c>
      <c r="C250" s="13">
        <v>333086.14</v>
      </c>
      <c r="D250" s="13">
        <v>333086.14</v>
      </c>
      <c r="E250" s="13">
        <v>333086.14</v>
      </c>
    </row>
    <row r="251" spans="1:5" ht="14.4" x14ac:dyDescent="0.3">
      <c r="A251" s="11" t="s">
        <v>5</v>
      </c>
      <c r="B251" s="12" t="s">
        <v>253</v>
      </c>
      <c r="C251" s="13">
        <v>124261.07</v>
      </c>
      <c r="D251" s="13">
        <v>124261.07</v>
      </c>
      <c r="E251" s="13">
        <v>124261.07</v>
      </c>
    </row>
    <row r="252" spans="1:5" ht="14.4" x14ac:dyDescent="0.3">
      <c r="A252" s="11" t="s">
        <v>5</v>
      </c>
      <c r="B252" s="12" t="s">
        <v>254</v>
      </c>
      <c r="C252" s="13">
        <v>333519.97000000003</v>
      </c>
      <c r="D252" s="13">
        <v>333519.97000000003</v>
      </c>
      <c r="E252" s="13">
        <v>333519.97000000003</v>
      </c>
    </row>
    <row r="253" spans="1:5" ht="14.4" x14ac:dyDescent="0.3">
      <c r="A253" s="11" t="s">
        <v>5</v>
      </c>
      <c r="B253" s="12" t="s">
        <v>255</v>
      </c>
      <c r="C253" s="13">
        <v>53575909.109999999</v>
      </c>
      <c r="D253" s="13">
        <v>53575909.109999999</v>
      </c>
      <c r="E253" s="13">
        <v>53575909.109999999</v>
      </c>
    </row>
    <row r="254" spans="1:5" ht="14.4" x14ac:dyDescent="0.3">
      <c r="A254" s="11" t="s">
        <v>5</v>
      </c>
      <c r="B254" s="12" t="s">
        <v>256</v>
      </c>
      <c r="C254" s="13">
        <v>5025581.3</v>
      </c>
      <c r="D254" s="13">
        <v>5025581.3</v>
      </c>
      <c r="E254" s="13">
        <v>5025581.3</v>
      </c>
    </row>
    <row r="255" spans="1:5" ht="14.4" x14ac:dyDescent="0.3">
      <c r="A255" s="11" t="s">
        <v>5</v>
      </c>
      <c r="B255" s="12" t="s">
        <v>257</v>
      </c>
      <c r="C255" s="13">
        <v>1399509.03</v>
      </c>
      <c r="D255" s="13">
        <v>1399509.03</v>
      </c>
      <c r="E255" s="13">
        <v>1399509.03</v>
      </c>
    </row>
    <row r="256" spans="1:5" ht="14.4" x14ac:dyDescent="0.3">
      <c r="A256" s="11" t="s">
        <v>5</v>
      </c>
      <c r="B256" s="12" t="s">
        <v>258</v>
      </c>
      <c r="C256" s="13">
        <v>1769178.02</v>
      </c>
      <c r="D256" s="13">
        <v>1769178.02</v>
      </c>
      <c r="E256" s="13">
        <v>1769178.02</v>
      </c>
    </row>
    <row r="257" spans="1:5" ht="14.4" x14ac:dyDescent="0.3">
      <c r="A257" s="11" t="s">
        <v>5</v>
      </c>
      <c r="B257" s="12" t="s">
        <v>259</v>
      </c>
      <c r="C257" s="13">
        <v>10246.74</v>
      </c>
      <c r="D257" s="13">
        <v>10246.74</v>
      </c>
      <c r="E257" s="13">
        <v>10246.74</v>
      </c>
    </row>
    <row r="258" spans="1:5" ht="14.4" x14ac:dyDescent="0.3">
      <c r="A258" s="11" t="s">
        <v>5</v>
      </c>
      <c r="B258" s="12" t="s">
        <v>260</v>
      </c>
      <c r="C258" s="13">
        <v>30604.260000000002</v>
      </c>
      <c r="D258" s="13">
        <v>30604.260000000002</v>
      </c>
      <c r="E258" s="13">
        <v>30604.260000000002</v>
      </c>
    </row>
    <row r="259" spans="1:5" ht="14.4" x14ac:dyDescent="0.3">
      <c r="A259" s="11" t="s">
        <v>5</v>
      </c>
      <c r="B259" s="12" t="s">
        <v>261</v>
      </c>
      <c r="C259" s="13">
        <v>52087.35</v>
      </c>
      <c r="D259" s="13">
        <v>52087.35</v>
      </c>
      <c r="E259" s="13">
        <v>52087.35</v>
      </c>
    </row>
    <row r="260" spans="1:5" ht="14.4" x14ac:dyDescent="0.3">
      <c r="A260" s="11" t="s">
        <v>5</v>
      </c>
      <c r="B260" s="12" t="s">
        <v>262</v>
      </c>
      <c r="C260" s="13">
        <v>16977082.34</v>
      </c>
      <c r="D260" s="13">
        <v>16977082.34</v>
      </c>
      <c r="E260" s="13">
        <v>16977669.969999999</v>
      </c>
    </row>
    <row r="261" spans="1:5" ht="14.4" x14ac:dyDescent="0.3">
      <c r="A261" s="11" t="s">
        <v>5</v>
      </c>
      <c r="B261" s="12" t="s">
        <v>263</v>
      </c>
      <c r="C261" s="13">
        <v>682302.76</v>
      </c>
      <c r="D261" s="13">
        <v>682302.76</v>
      </c>
      <c r="E261" s="13">
        <v>682302.76</v>
      </c>
    </row>
    <row r="262" spans="1:5" ht="14.4" x14ac:dyDescent="0.3">
      <c r="A262" s="11" t="s">
        <v>5</v>
      </c>
      <c r="B262" s="12" t="s">
        <v>264</v>
      </c>
      <c r="C262" s="13">
        <v>1071124.0900000001</v>
      </c>
      <c r="D262" s="13">
        <v>1071124.0900000001</v>
      </c>
      <c r="E262" s="13">
        <v>1071124.0900000001</v>
      </c>
    </row>
    <row r="263" spans="1:5" ht="14.4" x14ac:dyDescent="0.3">
      <c r="A263" s="11" t="s">
        <v>5</v>
      </c>
      <c r="B263" s="12" t="s">
        <v>265</v>
      </c>
      <c r="C263" s="13">
        <v>2498560.0300000003</v>
      </c>
      <c r="D263" s="13">
        <v>2498560.0300000003</v>
      </c>
      <c r="E263" s="13">
        <v>2498560.0300000003</v>
      </c>
    </row>
    <row r="264" spans="1:5" ht="14.4" x14ac:dyDescent="0.3">
      <c r="A264" s="11" t="s">
        <v>5</v>
      </c>
      <c r="B264" s="12" t="s">
        <v>266</v>
      </c>
      <c r="C264" s="13">
        <v>20311643.43</v>
      </c>
      <c r="D264" s="13">
        <v>20311643.43</v>
      </c>
      <c r="E264" s="13">
        <v>20311643.43</v>
      </c>
    </row>
    <row r="265" spans="1:5" ht="14.4" x14ac:dyDescent="0.3">
      <c r="A265" s="11" t="s">
        <v>5</v>
      </c>
      <c r="B265" s="12" t="s">
        <v>267</v>
      </c>
      <c r="C265" s="13">
        <v>69899.69</v>
      </c>
      <c r="D265" s="13">
        <v>69899.69</v>
      </c>
      <c r="E265" s="13">
        <v>69899.69</v>
      </c>
    </row>
    <row r="266" spans="1:5" ht="14.4" x14ac:dyDescent="0.3">
      <c r="A266" s="11" t="s">
        <v>5</v>
      </c>
      <c r="B266" s="12" t="s">
        <v>268</v>
      </c>
      <c r="C266" s="13">
        <v>56576.72</v>
      </c>
      <c r="D266" s="13">
        <v>56576.72</v>
      </c>
      <c r="E266" s="13">
        <v>56576.72</v>
      </c>
    </row>
    <row r="267" spans="1:5" ht="14.4" x14ac:dyDescent="0.3">
      <c r="A267" s="11" t="s">
        <v>5</v>
      </c>
      <c r="B267" s="12" t="s">
        <v>269</v>
      </c>
      <c r="C267" s="13">
        <v>0</v>
      </c>
      <c r="D267" s="13">
        <v>0</v>
      </c>
      <c r="E267" s="13">
        <v>0</v>
      </c>
    </row>
    <row r="268" spans="1:5" ht="14.4" x14ac:dyDescent="0.3">
      <c r="A268" s="11" t="s">
        <v>5</v>
      </c>
      <c r="B268" s="12" t="s">
        <v>270</v>
      </c>
      <c r="C268" s="13">
        <v>11098984.789999999</v>
      </c>
      <c r="D268" s="13">
        <v>11098984.789999999</v>
      </c>
      <c r="E268" s="13">
        <v>11098984.789999999</v>
      </c>
    </row>
    <row r="269" spans="1:5" ht="14.4" x14ac:dyDescent="0.3">
      <c r="A269" s="11" t="s">
        <v>5</v>
      </c>
      <c r="B269" s="12" t="s">
        <v>271</v>
      </c>
      <c r="C269" s="13">
        <v>1908.0900000000001</v>
      </c>
      <c r="D269" s="13">
        <v>1908.0900000000001</v>
      </c>
      <c r="E269" s="13">
        <v>1908.0900000000001</v>
      </c>
    </row>
    <row r="270" spans="1:5" ht="14.4" x14ac:dyDescent="0.3">
      <c r="A270" s="11" t="s">
        <v>5</v>
      </c>
      <c r="B270" s="12" t="s">
        <v>272</v>
      </c>
      <c r="C270" s="13">
        <v>3623.76</v>
      </c>
      <c r="D270" s="13">
        <v>3623.76</v>
      </c>
      <c r="E270" s="13">
        <v>3623.76</v>
      </c>
    </row>
    <row r="271" spans="1:5" ht="14.4" x14ac:dyDescent="0.3">
      <c r="A271" s="11" t="s">
        <v>5</v>
      </c>
      <c r="B271" s="12" t="s">
        <v>273</v>
      </c>
      <c r="C271" s="13">
        <v>28500</v>
      </c>
      <c r="D271" s="13">
        <v>28500</v>
      </c>
      <c r="E271" s="13">
        <v>28500</v>
      </c>
    </row>
    <row r="272" spans="1:5" ht="14.4" x14ac:dyDescent="0.3">
      <c r="A272" s="11" t="s">
        <v>5</v>
      </c>
      <c r="B272" s="12" t="s">
        <v>274</v>
      </c>
      <c r="C272" s="13">
        <v>132335</v>
      </c>
      <c r="D272" s="13">
        <v>132335</v>
      </c>
      <c r="E272" s="13">
        <v>132335</v>
      </c>
    </row>
    <row r="273" spans="1:5" ht="14.4" x14ac:dyDescent="0.3">
      <c r="A273" s="11" t="s">
        <v>5</v>
      </c>
      <c r="B273" s="12" t="s">
        <v>275</v>
      </c>
      <c r="C273" s="13">
        <v>964.77</v>
      </c>
      <c r="D273" s="13">
        <v>964.77</v>
      </c>
      <c r="E273" s="13">
        <v>964.77</v>
      </c>
    </row>
    <row r="274" spans="1:5" ht="14.4" x14ac:dyDescent="0.3">
      <c r="A274" s="11" t="s">
        <v>5</v>
      </c>
      <c r="B274" s="12" t="s">
        <v>276</v>
      </c>
      <c r="C274" s="13">
        <v>6965</v>
      </c>
      <c r="D274" s="13">
        <v>6965</v>
      </c>
      <c r="E274" s="13">
        <v>6965</v>
      </c>
    </row>
    <row r="275" spans="1:5" ht="14.4" x14ac:dyDescent="0.3">
      <c r="A275" s="11" t="s">
        <v>5</v>
      </c>
      <c r="B275" s="12" t="s">
        <v>277</v>
      </c>
      <c r="C275" s="13">
        <v>1276263.6600000001</v>
      </c>
      <c r="D275" s="13">
        <v>1276263.6600000001</v>
      </c>
      <c r="E275" s="13">
        <v>1276263.6600000001</v>
      </c>
    </row>
    <row r="276" spans="1:5" ht="14.4" x14ac:dyDescent="0.3">
      <c r="A276" s="11" t="s">
        <v>5</v>
      </c>
      <c r="B276" s="12" t="s">
        <v>278</v>
      </c>
      <c r="C276" s="13">
        <v>488761.43</v>
      </c>
      <c r="D276" s="13">
        <v>488761.43</v>
      </c>
      <c r="E276" s="13">
        <v>488761.43</v>
      </c>
    </row>
    <row r="277" spans="1:5" ht="14.4" x14ac:dyDescent="0.3">
      <c r="A277" s="11" t="s">
        <v>5</v>
      </c>
      <c r="B277" s="12" t="s">
        <v>279</v>
      </c>
      <c r="C277" s="13">
        <v>4530455.03</v>
      </c>
      <c r="D277" s="13">
        <v>4530455.03</v>
      </c>
      <c r="E277" s="13">
        <v>4530543.6100000003</v>
      </c>
    </row>
    <row r="278" spans="1:5" ht="14.4" x14ac:dyDescent="0.3">
      <c r="A278" s="11" t="s">
        <v>5</v>
      </c>
      <c r="B278" s="12" t="s">
        <v>280</v>
      </c>
      <c r="C278" s="13">
        <v>1759633.82</v>
      </c>
      <c r="D278" s="13">
        <v>1759633.82</v>
      </c>
      <c r="E278" s="13">
        <v>1759633.82</v>
      </c>
    </row>
    <row r="279" spans="1:5" ht="14.4" x14ac:dyDescent="0.3">
      <c r="A279" s="11" t="s">
        <v>5</v>
      </c>
      <c r="B279" s="12" t="s">
        <v>281</v>
      </c>
      <c r="C279" s="13">
        <v>2255721.34</v>
      </c>
      <c r="D279" s="13">
        <v>2255721.34</v>
      </c>
      <c r="E279" s="13">
        <v>2255721.34</v>
      </c>
    </row>
    <row r="280" spans="1:5" ht="14.4" x14ac:dyDescent="0.3">
      <c r="A280" s="11" t="s">
        <v>5</v>
      </c>
      <c r="B280" s="12" t="s">
        <v>282</v>
      </c>
      <c r="C280" s="13">
        <v>40014.639999999999</v>
      </c>
      <c r="D280" s="13">
        <v>40014.639999999999</v>
      </c>
      <c r="E280" s="13">
        <v>40014.639999999999</v>
      </c>
    </row>
    <row r="281" spans="1:5" ht="14.4" x14ac:dyDescent="0.3">
      <c r="A281" s="11" t="s">
        <v>5</v>
      </c>
      <c r="B281" s="12" t="s">
        <v>283</v>
      </c>
      <c r="C281" s="13">
        <v>1684036.4100000001</v>
      </c>
      <c r="D281" s="13">
        <v>1684036.4100000001</v>
      </c>
      <c r="E281" s="13">
        <v>1684036.4100000001</v>
      </c>
    </row>
    <row r="282" spans="1:5" ht="14.4" x14ac:dyDescent="0.3">
      <c r="A282" s="11" t="s">
        <v>5</v>
      </c>
      <c r="B282" s="12" t="s">
        <v>284</v>
      </c>
      <c r="C282" s="13">
        <v>153083</v>
      </c>
      <c r="D282" s="13">
        <v>153083</v>
      </c>
      <c r="E282" s="13">
        <v>153083</v>
      </c>
    </row>
    <row r="283" spans="1:5" ht="14.4" x14ac:dyDescent="0.3">
      <c r="A283" s="11" t="s">
        <v>5</v>
      </c>
      <c r="B283" s="12" t="s">
        <v>285</v>
      </c>
      <c r="C283" s="13">
        <v>79169.490000000005</v>
      </c>
      <c r="D283" s="13">
        <v>79169.490000000005</v>
      </c>
      <c r="E283" s="13">
        <v>79169.490000000005</v>
      </c>
    </row>
    <row r="284" spans="1:5" ht="14.4" x14ac:dyDescent="0.3">
      <c r="A284" s="11" t="s">
        <v>5</v>
      </c>
      <c r="B284" s="12" t="s">
        <v>286</v>
      </c>
      <c r="C284" s="13">
        <v>0</v>
      </c>
      <c r="D284" s="13">
        <v>0</v>
      </c>
      <c r="E284" s="13">
        <v>0</v>
      </c>
    </row>
    <row r="285" spans="1:5" ht="14.4" x14ac:dyDescent="0.3">
      <c r="A285" s="11" t="s">
        <v>5</v>
      </c>
      <c r="B285" s="12" t="s">
        <v>287</v>
      </c>
      <c r="C285" s="13">
        <v>38758572.109999999</v>
      </c>
      <c r="D285" s="13">
        <v>38758572.109999999</v>
      </c>
      <c r="E285" s="13">
        <v>38758572.109999999</v>
      </c>
    </row>
    <row r="286" spans="1:5" ht="14.4" x14ac:dyDescent="0.3">
      <c r="A286" s="11" t="s">
        <v>5</v>
      </c>
      <c r="B286" s="12" t="s">
        <v>288</v>
      </c>
      <c r="C286" s="13">
        <v>21237417.27</v>
      </c>
      <c r="D286" s="13">
        <v>21251658.620000001</v>
      </c>
      <c r="E286" s="13">
        <v>21262231.43</v>
      </c>
    </row>
    <row r="287" spans="1:5" ht="14.4" x14ac:dyDescent="0.3">
      <c r="A287" s="11" t="s">
        <v>5</v>
      </c>
      <c r="B287" s="12" t="s">
        <v>289</v>
      </c>
      <c r="C287" s="13">
        <v>3427089.39</v>
      </c>
      <c r="D287" s="13">
        <v>3427089.39</v>
      </c>
      <c r="E287" s="13">
        <v>3427089.39</v>
      </c>
    </row>
    <row r="288" spans="1:5" ht="14.4" x14ac:dyDescent="0.3">
      <c r="A288" s="11" t="s">
        <v>5</v>
      </c>
      <c r="B288" s="12" t="s">
        <v>290</v>
      </c>
      <c r="C288" s="13">
        <v>4292697.96</v>
      </c>
      <c r="D288" s="13">
        <v>4292697.96</v>
      </c>
      <c r="E288" s="13">
        <v>4292697.96</v>
      </c>
    </row>
    <row r="289" spans="1:5" ht="14.4" x14ac:dyDescent="0.3">
      <c r="A289" s="11" t="s">
        <v>5</v>
      </c>
      <c r="B289" s="12" t="s">
        <v>291</v>
      </c>
      <c r="C289" s="13">
        <v>103181257.31</v>
      </c>
      <c r="D289" s="13">
        <v>104597360.67</v>
      </c>
      <c r="E289" s="13">
        <v>104708134.77</v>
      </c>
    </row>
    <row r="290" spans="1:5" ht="14.4" x14ac:dyDescent="0.3">
      <c r="A290" s="11" t="s">
        <v>5</v>
      </c>
      <c r="B290" s="12" t="s">
        <v>292</v>
      </c>
      <c r="C290" s="13">
        <v>573151.75</v>
      </c>
      <c r="D290" s="13">
        <v>573151.75</v>
      </c>
      <c r="E290" s="13">
        <v>573151.75</v>
      </c>
    </row>
    <row r="291" spans="1:5" ht="14.4" x14ac:dyDescent="0.3">
      <c r="A291" s="11" t="s">
        <v>5</v>
      </c>
      <c r="B291" s="12" t="s">
        <v>293</v>
      </c>
      <c r="C291" s="13">
        <v>151397837.99000001</v>
      </c>
      <c r="D291" s="13">
        <v>150193098.61000001</v>
      </c>
      <c r="E291" s="13">
        <v>150630527.43000001</v>
      </c>
    </row>
    <row r="292" spans="1:5" ht="14.4" x14ac:dyDescent="0.3">
      <c r="A292" s="11" t="s">
        <v>5</v>
      </c>
      <c r="B292" s="12" t="s">
        <v>294</v>
      </c>
      <c r="C292" s="13">
        <v>4275337.16</v>
      </c>
      <c r="D292" s="13">
        <v>4275337.16</v>
      </c>
      <c r="E292" s="13">
        <v>4275337.16</v>
      </c>
    </row>
    <row r="293" spans="1:5" ht="14.4" x14ac:dyDescent="0.3">
      <c r="A293" s="11" t="s">
        <v>5</v>
      </c>
      <c r="B293" s="12" t="s">
        <v>295</v>
      </c>
      <c r="C293" s="13">
        <v>795330.19000000006</v>
      </c>
      <c r="D293" s="13">
        <v>795330.19000000006</v>
      </c>
      <c r="E293" s="13">
        <v>795330.19000000006</v>
      </c>
    </row>
    <row r="294" spans="1:5" ht="14.4" x14ac:dyDescent="0.3">
      <c r="A294" s="11" t="s">
        <v>5</v>
      </c>
      <c r="B294" s="12" t="s">
        <v>296</v>
      </c>
      <c r="C294" s="13">
        <v>0</v>
      </c>
      <c r="D294" s="13">
        <v>0</v>
      </c>
      <c r="E294" s="13">
        <v>0</v>
      </c>
    </row>
    <row r="295" spans="1:5" ht="14.4" x14ac:dyDescent="0.3">
      <c r="A295" s="11" t="s">
        <v>5</v>
      </c>
      <c r="B295" s="12" t="s">
        <v>297</v>
      </c>
      <c r="C295" s="13">
        <v>135.51</v>
      </c>
      <c r="D295" s="13">
        <v>135.51</v>
      </c>
      <c r="E295" s="13">
        <v>135.51</v>
      </c>
    </row>
    <row r="296" spans="1:5" ht="14.4" x14ac:dyDescent="0.3">
      <c r="A296" s="11" t="s">
        <v>5</v>
      </c>
      <c r="B296" s="12" t="s">
        <v>298</v>
      </c>
      <c r="C296" s="13">
        <v>188693820.80000001</v>
      </c>
      <c r="D296" s="13">
        <v>188106326.00999999</v>
      </c>
      <c r="E296" s="13">
        <v>188018912.44</v>
      </c>
    </row>
    <row r="297" spans="1:5" ht="14.4" x14ac:dyDescent="0.3">
      <c r="A297" s="11" t="s">
        <v>5</v>
      </c>
      <c r="B297" s="12" t="s">
        <v>299</v>
      </c>
      <c r="C297" s="13">
        <v>405246.36</v>
      </c>
      <c r="D297" s="13">
        <v>405246.36</v>
      </c>
      <c r="E297" s="13">
        <v>405246.36</v>
      </c>
    </row>
    <row r="298" spans="1:5" ht="14.4" x14ac:dyDescent="0.3">
      <c r="A298" s="11" t="s">
        <v>5</v>
      </c>
      <c r="B298" s="12" t="s">
        <v>300</v>
      </c>
      <c r="C298" s="13">
        <v>144100.1</v>
      </c>
      <c r="D298" s="13">
        <v>144100.1</v>
      </c>
      <c r="E298" s="13">
        <v>144100.1</v>
      </c>
    </row>
    <row r="299" spans="1:5" ht="14.4" x14ac:dyDescent="0.3">
      <c r="A299" s="11" t="s">
        <v>5</v>
      </c>
      <c r="B299" s="12" t="s">
        <v>301</v>
      </c>
      <c r="C299" s="13">
        <v>134338.09</v>
      </c>
      <c r="D299" s="13">
        <v>134338.09</v>
      </c>
      <c r="E299" s="13">
        <v>134338.09</v>
      </c>
    </row>
    <row r="300" spans="1:5" ht="14.4" x14ac:dyDescent="0.3">
      <c r="A300" s="11" t="s">
        <v>5</v>
      </c>
      <c r="B300" s="12" t="s">
        <v>302</v>
      </c>
      <c r="C300" s="13">
        <v>1231130.94</v>
      </c>
      <c r="D300" s="13">
        <v>1231130.94</v>
      </c>
      <c r="E300" s="13">
        <v>1231130.94</v>
      </c>
    </row>
    <row r="301" spans="1:5" ht="14.4" x14ac:dyDescent="0.3">
      <c r="A301" s="11" t="s">
        <v>5</v>
      </c>
      <c r="B301" s="12" t="s">
        <v>303</v>
      </c>
      <c r="C301" s="13">
        <v>3515293.93</v>
      </c>
      <c r="D301" s="13">
        <v>3515293.93</v>
      </c>
      <c r="E301" s="13">
        <v>3515293.93</v>
      </c>
    </row>
    <row r="302" spans="1:5" ht="14.4" x14ac:dyDescent="0.3">
      <c r="A302" s="11" t="s">
        <v>5</v>
      </c>
      <c r="B302" s="12" t="s">
        <v>304</v>
      </c>
      <c r="C302" s="13">
        <v>112020.55</v>
      </c>
      <c r="D302" s="13">
        <v>112020.55</v>
      </c>
      <c r="E302" s="13">
        <v>112020.55</v>
      </c>
    </row>
    <row r="303" spans="1:5" ht="14.4" x14ac:dyDescent="0.3">
      <c r="A303" s="11" t="s">
        <v>5</v>
      </c>
      <c r="B303" s="12" t="s">
        <v>305</v>
      </c>
      <c r="C303" s="13">
        <v>5413075.4800000004</v>
      </c>
      <c r="D303" s="13">
        <v>5413075.4800000004</v>
      </c>
      <c r="E303" s="13">
        <v>5413075.4800000004</v>
      </c>
    </row>
    <row r="304" spans="1:5" ht="14.4" x14ac:dyDescent="0.3">
      <c r="A304" s="11" t="s">
        <v>5</v>
      </c>
      <c r="B304" s="12" t="s">
        <v>306</v>
      </c>
      <c r="C304" s="13">
        <v>5618561.7699999996</v>
      </c>
      <c r="D304" s="13">
        <v>5618561.7699999996</v>
      </c>
      <c r="E304" s="13">
        <v>5618561.7699999996</v>
      </c>
    </row>
    <row r="305" spans="1:5" ht="14.4" x14ac:dyDescent="0.3">
      <c r="A305" s="11" t="s">
        <v>5</v>
      </c>
      <c r="B305" s="12" t="s">
        <v>307</v>
      </c>
      <c r="C305" s="13">
        <v>5035074.58</v>
      </c>
      <c r="D305" s="13">
        <v>5035074.58</v>
      </c>
      <c r="E305" s="13">
        <v>5035074.58</v>
      </c>
    </row>
    <row r="306" spans="1:5" ht="14.4" x14ac:dyDescent="0.3">
      <c r="A306" s="11" t="s">
        <v>5</v>
      </c>
      <c r="B306" s="12" t="s">
        <v>308</v>
      </c>
      <c r="C306" s="13">
        <v>3188705.85</v>
      </c>
      <c r="D306" s="13">
        <v>3188705.85</v>
      </c>
      <c r="E306" s="13">
        <v>3188705.85</v>
      </c>
    </row>
    <row r="307" spans="1:5" ht="14.4" x14ac:dyDescent="0.3">
      <c r="A307" s="11" t="s">
        <v>5</v>
      </c>
      <c r="B307" s="12" t="s">
        <v>309</v>
      </c>
      <c r="C307" s="13">
        <v>3773876.38</v>
      </c>
      <c r="D307" s="13">
        <v>3773876.38</v>
      </c>
      <c r="E307" s="13">
        <v>3773876.38</v>
      </c>
    </row>
    <row r="308" spans="1:5" ht="14.4" x14ac:dyDescent="0.3">
      <c r="A308" s="11" t="s">
        <v>5</v>
      </c>
      <c r="B308" s="12" t="s">
        <v>310</v>
      </c>
      <c r="C308" s="13">
        <v>1732090.29</v>
      </c>
      <c r="D308" s="13">
        <v>1732090.29</v>
      </c>
      <c r="E308" s="13">
        <v>1732090.29</v>
      </c>
    </row>
    <row r="309" spans="1:5" ht="14.4" x14ac:dyDescent="0.3">
      <c r="A309" s="11" t="s">
        <v>5</v>
      </c>
      <c r="B309" s="12" t="s">
        <v>311</v>
      </c>
      <c r="C309" s="13">
        <v>411060</v>
      </c>
      <c r="D309" s="13">
        <v>411060</v>
      </c>
      <c r="E309" s="13">
        <v>411060</v>
      </c>
    </row>
    <row r="310" spans="1:5" ht="14.4" x14ac:dyDescent="0.3">
      <c r="A310" s="11" t="s">
        <v>5</v>
      </c>
      <c r="B310" s="12" t="s">
        <v>312</v>
      </c>
      <c r="C310" s="13">
        <v>8795959.3599999994</v>
      </c>
      <c r="D310" s="13">
        <v>8795959.3599999994</v>
      </c>
      <c r="E310" s="13">
        <v>8795959.3599999994</v>
      </c>
    </row>
    <row r="311" spans="1:5" ht="14.4" x14ac:dyDescent="0.3">
      <c r="A311" s="11" t="s">
        <v>5</v>
      </c>
      <c r="B311" s="12" t="s">
        <v>313</v>
      </c>
      <c r="C311" s="13">
        <v>9356380.5500000007</v>
      </c>
      <c r="D311" s="13">
        <v>9356380.5500000007</v>
      </c>
      <c r="E311" s="13">
        <v>9356580.2200000007</v>
      </c>
    </row>
    <row r="312" spans="1:5" ht="14.4" x14ac:dyDescent="0.3">
      <c r="A312" s="11" t="s">
        <v>5</v>
      </c>
      <c r="B312" s="12" t="s">
        <v>314</v>
      </c>
      <c r="C312" s="13">
        <v>422.97</v>
      </c>
      <c r="D312" s="13">
        <v>422.97</v>
      </c>
      <c r="E312" s="13">
        <v>422.97</v>
      </c>
    </row>
    <row r="313" spans="1:5" ht="14.4" x14ac:dyDescent="0.3">
      <c r="A313" s="11" t="s">
        <v>5</v>
      </c>
      <c r="B313" s="12" t="s">
        <v>315</v>
      </c>
      <c r="C313" s="13">
        <v>2700204.91</v>
      </c>
      <c r="D313" s="13">
        <v>2700204.91</v>
      </c>
      <c r="E313" s="13">
        <v>2700204.91</v>
      </c>
    </row>
    <row r="314" spans="1:5" ht="14.4" x14ac:dyDescent="0.3">
      <c r="A314" s="11" t="s">
        <v>5</v>
      </c>
      <c r="B314" s="12" t="s">
        <v>316</v>
      </c>
      <c r="C314" s="13">
        <v>24159246.57</v>
      </c>
      <c r="D314" s="13">
        <v>24159246.57</v>
      </c>
      <c r="E314" s="13">
        <v>24159737.43</v>
      </c>
    </row>
    <row r="315" spans="1:5" ht="14.4" x14ac:dyDescent="0.3">
      <c r="A315" s="11" t="s">
        <v>5</v>
      </c>
      <c r="B315" s="12" t="s">
        <v>317</v>
      </c>
      <c r="C315" s="13">
        <v>1782984.8399999999</v>
      </c>
      <c r="D315" s="13">
        <v>1782984.8399999999</v>
      </c>
      <c r="E315" s="13">
        <v>1782984.8399999999</v>
      </c>
    </row>
    <row r="316" spans="1:5" ht="14.4" x14ac:dyDescent="0.3">
      <c r="A316" s="11" t="s">
        <v>5</v>
      </c>
      <c r="B316" s="12" t="s">
        <v>318</v>
      </c>
      <c r="C316" s="13">
        <v>30559.5</v>
      </c>
      <c r="D316" s="13">
        <v>30559.5</v>
      </c>
      <c r="E316" s="13">
        <v>30559.5</v>
      </c>
    </row>
    <row r="317" spans="1:5" ht="14.4" x14ac:dyDescent="0.3">
      <c r="A317" s="11" t="s">
        <v>5</v>
      </c>
      <c r="B317" s="12" t="s">
        <v>319</v>
      </c>
      <c r="C317" s="13">
        <v>205908.25</v>
      </c>
      <c r="D317" s="13">
        <v>205908.25</v>
      </c>
      <c r="E317" s="13">
        <v>205908.25</v>
      </c>
    </row>
    <row r="318" spans="1:5" ht="14.4" x14ac:dyDescent="0.3">
      <c r="A318" s="11" t="s">
        <v>5</v>
      </c>
      <c r="B318" s="12" t="s">
        <v>320</v>
      </c>
      <c r="C318" s="13">
        <v>126549.40000000001</v>
      </c>
      <c r="D318" s="13">
        <v>126549.40000000001</v>
      </c>
      <c r="E318" s="13">
        <v>126549.40000000001</v>
      </c>
    </row>
    <row r="319" spans="1:5" ht="14.4" x14ac:dyDescent="0.3">
      <c r="A319" s="11" t="s">
        <v>5</v>
      </c>
      <c r="B319" s="12" t="s">
        <v>321</v>
      </c>
      <c r="C319" s="13">
        <v>4058986.08</v>
      </c>
      <c r="D319" s="13">
        <v>4058986.08</v>
      </c>
      <c r="E319" s="13">
        <v>4058986.08</v>
      </c>
    </row>
    <row r="320" spans="1:5" ht="14.4" x14ac:dyDescent="0.3">
      <c r="A320" s="11" t="s">
        <v>5</v>
      </c>
      <c r="B320" s="12" t="s">
        <v>322</v>
      </c>
      <c r="C320" s="13">
        <v>4729802.59</v>
      </c>
      <c r="D320" s="13">
        <v>4729802.59</v>
      </c>
      <c r="E320" s="13">
        <v>4729802.59</v>
      </c>
    </row>
    <row r="321" spans="1:5" ht="14.4" x14ac:dyDescent="0.3">
      <c r="A321" s="11" t="s">
        <v>5</v>
      </c>
      <c r="B321" s="12" t="s">
        <v>323</v>
      </c>
      <c r="C321" s="13">
        <v>208636.99</v>
      </c>
      <c r="D321" s="13">
        <v>208636.99</v>
      </c>
      <c r="E321" s="13">
        <v>208636.99</v>
      </c>
    </row>
    <row r="322" spans="1:5" ht="14.4" x14ac:dyDescent="0.3">
      <c r="A322" s="11" t="s">
        <v>5</v>
      </c>
      <c r="B322" s="12" t="s">
        <v>324</v>
      </c>
      <c r="C322" s="13">
        <v>266590.91000000003</v>
      </c>
      <c r="D322" s="13">
        <v>266590.91000000003</v>
      </c>
      <c r="E322" s="13">
        <v>266590.91000000003</v>
      </c>
    </row>
    <row r="323" spans="1:5" ht="14.4" x14ac:dyDescent="0.3">
      <c r="A323" s="11" t="s">
        <v>5</v>
      </c>
      <c r="B323" s="12" t="s">
        <v>325</v>
      </c>
      <c r="C323" s="13">
        <v>25891.100000000002</v>
      </c>
      <c r="D323" s="13">
        <v>25891.100000000002</v>
      </c>
      <c r="E323" s="13">
        <v>25891.100000000002</v>
      </c>
    </row>
    <row r="324" spans="1:5" ht="14.4" x14ac:dyDescent="0.3">
      <c r="A324" s="11" t="s">
        <v>5</v>
      </c>
      <c r="B324" s="12" t="s">
        <v>326</v>
      </c>
      <c r="C324" s="13">
        <v>2835144.1</v>
      </c>
      <c r="D324" s="13">
        <v>2835144.1</v>
      </c>
      <c r="E324" s="13">
        <v>2835144.1</v>
      </c>
    </row>
    <row r="325" spans="1:5" ht="14.4" x14ac:dyDescent="0.3">
      <c r="A325" s="11" t="s">
        <v>5</v>
      </c>
      <c r="B325" s="12" t="s">
        <v>327</v>
      </c>
      <c r="C325" s="13">
        <v>3525000</v>
      </c>
      <c r="D325" s="13">
        <v>3525000</v>
      </c>
      <c r="E325" s="13">
        <v>3525000</v>
      </c>
    </row>
    <row r="326" spans="1:5" ht="14.4" x14ac:dyDescent="0.3">
      <c r="A326" s="11" t="s">
        <v>5</v>
      </c>
      <c r="B326" s="12" t="s">
        <v>328</v>
      </c>
      <c r="C326" s="13">
        <v>136831.13</v>
      </c>
      <c r="D326" s="13">
        <v>136831.13</v>
      </c>
      <c r="E326" s="13">
        <v>136831.13</v>
      </c>
    </row>
    <row r="327" spans="1:5" ht="14.4" x14ac:dyDescent="0.3">
      <c r="A327" s="11" t="s">
        <v>5</v>
      </c>
      <c r="B327" s="12" t="s">
        <v>329</v>
      </c>
      <c r="C327" s="13">
        <v>13112.67</v>
      </c>
      <c r="D327" s="13">
        <v>13112.67</v>
      </c>
      <c r="E327" s="13">
        <v>13112.67</v>
      </c>
    </row>
    <row r="328" spans="1:5" ht="14.4" x14ac:dyDescent="0.3">
      <c r="A328" s="11" t="s">
        <v>5</v>
      </c>
      <c r="B328" s="12" t="s">
        <v>330</v>
      </c>
      <c r="C328" s="13">
        <v>2705503.41</v>
      </c>
      <c r="D328" s="13">
        <v>2705503.41</v>
      </c>
      <c r="E328" s="13">
        <v>2705503.41</v>
      </c>
    </row>
    <row r="329" spans="1:5" ht="14.4" x14ac:dyDescent="0.3">
      <c r="A329" s="11" t="s">
        <v>5</v>
      </c>
      <c r="B329" s="12" t="s">
        <v>331</v>
      </c>
      <c r="C329" s="13">
        <v>2885148.42</v>
      </c>
      <c r="D329" s="13">
        <v>2885148.42</v>
      </c>
      <c r="E329" s="13">
        <v>2885148.42</v>
      </c>
    </row>
    <row r="330" spans="1:5" ht="14.4" x14ac:dyDescent="0.3">
      <c r="A330" s="11" t="s">
        <v>5</v>
      </c>
      <c r="B330" s="12" t="s">
        <v>332</v>
      </c>
      <c r="C330" s="13">
        <v>2128002.84</v>
      </c>
      <c r="D330" s="13">
        <v>2128002.84</v>
      </c>
      <c r="E330" s="13">
        <v>2128002.84</v>
      </c>
    </row>
    <row r="331" spans="1:5" ht="14.4" x14ac:dyDescent="0.3">
      <c r="A331" s="11" t="s">
        <v>5</v>
      </c>
      <c r="B331" s="12" t="s">
        <v>333</v>
      </c>
      <c r="C331" s="13">
        <v>10814697.15</v>
      </c>
      <c r="D331" s="13">
        <v>10814697.15</v>
      </c>
      <c r="E331" s="13">
        <v>10814697.15</v>
      </c>
    </row>
    <row r="332" spans="1:5" ht="14.4" x14ac:dyDescent="0.3">
      <c r="A332" s="11" t="s">
        <v>5</v>
      </c>
      <c r="B332" s="12" t="s">
        <v>334</v>
      </c>
      <c r="C332" s="13">
        <v>9687864.2899999991</v>
      </c>
      <c r="D332" s="13">
        <v>9687864.2899999991</v>
      </c>
      <c r="E332" s="13">
        <v>9687864.2899999991</v>
      </c>
    </row>
    <row r="333" spans="1:5" ht="14.4" x14ac:dyDescent="0.3">
      <c r="A333" s="11" t="s">
        <v>5</v>
      </c>
      <c r="B333" s="12" t="s">
        <v>335</v>
      </c>
      <c r="C333" s="13">
        <v>8292075.0599999996</v>
      </c>
      <c r="D333" s="13">
        <v>8292075.0599999996</v>
      </c>
      <c r="E333" s="13">
        <v>8292075.0599999996</v>
      </c>
    </row>
    <row r="334" spans="1:5" ht="14.4" x14ac:dyDescent="0.3">
      <c r="A334" s="11" t="s">
        <v>5</v>
      </c>
      <c r="B334" s="12" t="s">
        <v>336</v>
      </c>
      <c r="C334" s="13">
        <v>151580.69</v>
      </c>
      <c r="D334" s="13">
        <v>151580.69</v>
      </c>
      <c r="E334" s="13">
        <v>151580.69</v>
      </c>
    </row>
    <row r="335" spans="1:5" ht="14.4" x14ac:dyDescent="0.3">
      <c r="A335" s="11" t="s">
        <v>5</v>
      </c>
      <c r="B335" s="12" t="s">
        <v>337</v>
      </c>
      <c r="C335" s="13">
        <v>158947.37</v>
      </c>
      <c r="D335" s="13">
        <v>158947.37</v>
      </c>
      <c r="E335" s="13">
        <v>158947.37</v>
      </c>
    </row>
    <row r="336" spans="1:5" ht="14.4" x14ac:dyDescent="0.3">
      <c r="A336" s="11" t="s">
        <v>5</v>
      </c>
      <c r="B336" s="12" t="s">
        <v>338</v>
      </c>
      <c r="C336" s="13">
        <v>26962979.739999998</v>
      </c>
      <c r="D336" s="13">
        <v>26962979.739999998</v>
      </c>
      <c r="E336" s="13">
        <v>26962979.739999998</v>
      </c>
    </row>
    <row r="337" spans="1:5" ht="14.4" x14ac:dyDescent="0.3">
      <c r="A337" s="11" t="s">
        <v>5</v>
      </c>
      <c r="B337" s="12" t="s">
        <v>339</v>
      </c>
      <c r="C337" s="13">
        <v>22781416.949999999</v>
      </c>
      <c r="D337" s="13">
        <v>22781416.949999999</v>
      </c>
      <c r="E337" s="13">
        <v>22781416.949999999</v>
      </c>
    </row>
    <row r="338" spans="1:5" ht="14.4" x14ac:dyDescent="0.3">
      <c r="A338" s="11" t="s">
        <v>5</v>
      </c>
      <c r="B338" s="12" t="s">
        <v>340</v>
      </c>
      <c r="C338" s="13">
        <v>14485597.5</v>
      </c>
      <c r="D338" s="13">
        <v>14485597.5</v>
      </c>
      <c r="E338" s="13">
        <v>14485597.5</v>
      </c>
    </row>
    <row r="339" spans="1:5" ht="14.4" x14ac:dyDescent="0.3">
      <c r="A339" s="11" t="s">
        <v>5</v>
      </c>
      <c r="B339" s="12" t="s">
        <v>341</v>
      </c>
      <c r="C339" s="13">
        <v>20589184.329999998</v>
      </c>
      <c r="D339" s="13">
        <v>20589184.329999998</v>
      </c>
      <c r="E339" s="13">
        <v>20589184.329999998</v>
      </c>
    </row>
    <row r="340" spans="1:5" ht="14.4" x14ac:dyDescent="0.3">
      <c r="A340" s="11" t="s">
        <v>5</v>
      </c>
      <c r="B340" s="12" t="s">
        <v>342</v>
      </c>
      <c r="C340" s="13">
        <v>5744097.4199999999</v>
      </c>
      <c r="D340" s="13">
        <v>5744097.4199999999</v>
      </c>
      <c r="E340" s="13">
        <v>5744097.4199999999</v>
      </c>
    </row>
    <row r="341" spans="1:5" ht="14.4" x14ac:dyDescent="0.3">
      <c r="A341" s="11" t="s">
        <v>5</v>
      </c>
      <c r="B341" s="12" t="s">
        <v>343</v>
      </c>
      <c r="C341" s="13">
        <v>1503331.22</v>
      </c>
      <c r="D341" s="13">
        <v>1503331.22</v>
      </c>
      <c r="E341" s="13">
        <v>1503331.22</v>
      </c>
    </row>
    <row r="342" spans="1:5" ht="14.4" x14ac:dyDescent="0.3">
      <c r="A342" s="11" t="s">
        <v>5</v>
      </c>
      <c r="B342" s="12" t="s">
        <v>344</v>
      </c>
      <c r="C342" s="13">
        <v>88576.95</v>
      </c>
      <c r="D342" s="13">
        <v>88576.95</v>
      </c>
      <c r="E342" s="13">
        <v>88576.95</v>
      </c>
    </row>
    <row r="343" spans="1:5" ht="14.4" x14ac:dyDescent="0.3">
      <c r="A343" s="11" t="s">
        <v>5</v>
      </c>
      <c r="B343" s="12" t="s">
        <v>345</v>
      </c>
      <c r="C343" s="13">
        <v>267.33</v>
      </c>
      <c r="D343" s="13">
        <v>267.33</v>
      </c>
      <c r="E343" s="13">
        <v>267.33</v>
      </c>
    </row>
    <row r="344" spans="1:5" ht="14.4" x14ac:dyDescent="0.3">
      <c r="A344" s="11" t="s">
        <v>5</v>
      </c>
      <c r="B344" s="12" t="s">
        <v>346</v>
      </c>
      <c r="C344" s="13">
        <v>44555</v>
      </c>
      <c r="D344" s="13">
        <v>44555</v>
      </c>
      <c r="E344" s="13">
        <v>44555</v>
      </c>
    </row>
    <row r="345" spans="1:5" ht="14.4" x14ac:dyDescent="0.3">
      <c r="A345" s="11" t="s">
        <v>5</v>
      </c>
      <c r="B345" s="12" t="s">
        <v>347</v>
      </c>
      <c r="C345" s="13">
        <v>90658307.359999999</v>
      </c>
      <c r="D345" s="13">
        <v>90658304.599999994</v>
      </c>
      <c r="E345" s="13">
        <v>90658606.730000004</v>
      </c>
    </row>
    <row r="346" spans="1:5" ht="14.4" x14ac:dyDescent="0.3">
      <c r="A346" s="11" t="s">
        <v>5</v>
      </c>
      <c r="B346" s="12" t="s">
        <v>348</v>
      </c>
      <c r="C346" s="13">
        <v>204200</v>
      </c>
      <c r="D346" s="13">
        <v>204200</v>
      </c>
      <c r="E346" s="13">
        <v>204200</v>
      </c>
    </row>
    <row r="347" spans="1:5" ht="14.4" x14ac:dyDescent="0.3">
      <c r="A347" s="11" t="s">
        <v>5</v>
      </c>
      <c r="B347" s="12" t="s">
        <v>349</v>
      </c>
      <c r="C347" s="13">
        <v>0</v>
      </c>
      <c r="D347" s="13">
        <v>0</v>
      </c>
      <c r="E347" s="13">
        <v>0</v>
      </c>
    </row>
    <row r="348" spans="1:5" ht="14.4" x14ac:dyDescent="0.3">
      <c r="A348" s="11" t="s">
        <v>5</v>
      </c>
      <c r="B348" s="12" t="s">
        <v>350</v>
      </c>
      <c r="C348" s="13">
        <v>0</v>
      </c>
      <c r="D348" s="13">
        <v>0</v>
      </c>
      <c r="E348" s="13">
        <v>0</v>
      </c>
    </row>
    <row r="349" spans="1:5" ht="14.4" x14ac:dyDescent="0.3">
      <c r="A349" s="11" t="s">
        <v>5</v>
      </c>
      <c r="B349" s="12" t="s">
        <v>351</v>
      </c>
      <c r="C349" s="13">
        <v>3516564.77</v>
      </c>
      <c r="D349" s="13">
        <v>3516564.77</v>
      </c>
      <c r="E349" s="13">
        <v>3516564.77</v>
      </c>
    </row>
    <row r="350" spans="1:5" ht="14.4" x14ac:dyDescent="0.3">
      <c r="A350" s="11" t="s">
        <v>5</v>
      </c>
      <c r="B350" s="12" t="s">
        <v>352</v>
      </c>
      <c r="C350" s="13">
        <v>678954.07000000007</v>
      </c>
      <c r="D350" s="13">
        <v>678954.07000000007</v>
      </c>
      <c r="E350" s="13">
        <v>678954.07000000007</v>
      </c>
    </row>
    <row r="351" spans="1:5" ht="14.4" x14ac:dyDescent="0.3">
      <c r="A351" s="11" t="s">
        <v>5</v>
      </c>
      <c r="B351" s="12" t="s">
        <v>353</v>
      </c>
      <c r="C351" s="13">
        <v>5509001.6799999997</v>
      </c>
      <c r="D351" s="13">
        <v>5509001.6799999997</v>
      </c>
      <c r="E351" s="13">
        <v>5509001.6799999997</v>
      </c>
    </row>
    <row r="352" spans="1:5" ht="14.4" x14ac:dyDescent="0.3">
      <c r="A352" s="11" t="s">
        <v>5</v>
      </c>
      <c r="B352" s="12" t="s">
        <v>354</v>
      </c>
      <c r="C352" s="13">
        <v>100705453.98999999</v>
      </c>
      <c r="D352" s="13">
        <v>100505775.29000001</v>
      </c>
      <c r="E352" s="13">
        <v>100698633.22</v>
      </c>
    </row>
    <row r="353" spans="1:5" ht="14.4" x14ac:dyDescent="0.3">
      <c r="A353" s="11" t="s">
        <v>5</v>
      </c>
      <c r="B353" s="12" t="s">
        <v>355</v>
      </c>
      <c r="C353" s="13">
        <v>161079698.15000001</v>
      </c>
      <c r="D353" s="13">
        <v>161079734.28999999</v>
      </c>
      <c r="E353" s="13">
        <v>161079734.28999999</v>
      </c>
    </row>
    <row r="354" spans="1:5" ht="14.4" x14ac:dyDescent="0.3">
      <c r="A354" s="11" t="s">
        <v>5</v>
      </c>
      <c r="B354" s="12" t="s">
        <v>356</v>
      </c>
      <c r="C354" s="13">
        <v>7370081.3899999997</v>
      </c>
      <c r="D354" s="13">
        <v>7370081.3899999997</v>
      </c>
      <c r="E354" s="13">
        <v>7370081.3899999997</v>
      </c>
    </row>
    <row r="355" spans="1:5" ht="14.4" x14ac:dyDescent="0.3">
      <c r="A355" s="11" t="s">
        <v>5</v>
      </c>
      <c r="B355" s="12" t="s">
        <v>357</v>
      </c>
      <c r="C355" s="13">
        <v>214026.97</v>
      </c>
      <c r="D355" s="13">
        <v>214026.97</v>
      </c>
      <c r="E355" s="13">
        <v>214026.97</v>
      </c>
    </row>
    <row r="356" spans="1:5" ht="14.4" x14ac:dyDescent="0.3">
      <c r="A356" s="11" t="s">
        <v>5</v>
      </c>
      <c r="B356" s="12" t="s">
        <v>358</v>
      </c>
      <c r="C356" s="13">
        <v>49006.68</v>
      </c>
      <c r="D356" s="13">
        <v>49006.68</v>
      </c>
      <c r="E356" s="13">
        <v>49006.68</v>
      </c>
    </row>
    <row r="357" spans="1:5" ht="14.4" x14ac:dyDescent="0.3">
      <c r="A357" s="11" t="s">
        <v>5</v>
      </c>
      <c r="B357" s="12" t="s">
        <v>359</v>
      </c>
      <c r="C357" s="13">
        <v>88691.66</v>
      </c>
      <c r="D357" s="13">
        <v>88691.66</v>
      </c>
      <c r="E357" s="13">
        <v>88691.66</v>
      </c>
    </row>
    <row r="358" spans="1:5" ht="14.4" x14ac:dyDescent="0.3">
      <c r="A358" s="11" t="s">
        <v>5</v>
      </c>
      <c r="B358" s="12" t="s">
        <v>360</v>
      </c>
      <c r="C358" s="13">
        <v>1544998.62</v>
      </c>
      <c r="D358" s="13">
        <v>1544998.62</v>
      </c>
      <c r="E358" s="13">
        <v>1544998.62</v>
      </c>
    </row>
    <row r="359" spans="1:5" ht="14.4" x14ac:dyDescent="0.3">
      <c r="A359" s="11" t="s">
        <v>5</v>
      </c>
      <c r="B359" s="12" t="s">
        <v>361</v>
      </c>
      <c r="C359" s="13">
        <v>11360.29</v>
      </c>
      <c r="D359" s="13">
        <v>11360.29</v>
      </c>
      <c r="E359" s="13">
        <v>11360.29</v>
      </c>
    </row>
    <row r="360" spans="1:5" ht="14.4" x14ac:dyDescent="0.3">
      <c r="A360" s="11" t="s">
        <v>5</v>
      </c>
      <c r="B360" s="12" t="s">
        <v>362</v>
      </c>
      <c r="C360" s="13">
        <v>935092.03</v>
      </c>
      <c r="D360" s="13">
        <v>935092.03</v>
      </c>
      <c r="E360" s="13">
        <v>935092.03</v>
      </c>
    </row>
    <row r="361" spans="1:5" ht="14.4" x14ac:dyDescent="0.3">
      <c r="A361" s="11" t="s">
        <v>5</v>
      </c>
      <c r="B361" s="12" t="s">
        <v>363</v>
      </c>
      <c r="C361" s="13">
        <v>19271.73</v>
      </c>
      <c r="D361" s="13">
        <v>19271.73</v>
      </c>
      <c r="E361" s="13">
        <v>19271.73</v>
      </c>
    </row>
    <row r="362" spans="1:5" ht="14.4" x14ac:dyDescent="0.3">
      <c r="A362" s="11" t="s">
        <v>5</v>
      </c>
      <c r="B362" s="12" t="s">
        <v>364</v>
      </c>
      <c r="C362" s="13">
        <v>235.61</v>
      </c>
      <c r="D362" s="13">
        <v>235.61</v>
      </c>
      <c r="E362" s="13">
        <v>235.61</v>
      </c>
    </row>
    <row r="363" spans="1:5" ht="14.4" x14ac:dyDescent="0.3">
      <c r="A363" s="11" t="s">
        <v>5</v>
      </c>
      <c r="B363" s="12" t="s">
        <v>365</v>
      </c>
      <c r="C363" s="13">
        <v>236934.54</v>
      </c>
      <c r="D363" s="13">
        <v>236934.54</v>
      </c>
      <c r="E363" s="13">
        <v>236934.54</v>
      </c>
    </row>
    <row r="364" spans="1:5" ht="14.4" x14ac:dyDescent="0.3">
      <c r="A364" s="11" t="s">
        <v>5</v>
      </c>
      <c r="B364" s="12" t="s">
        <v>366</v>
      </c>
      <c r="C364" s="13">
        <v>62500</v>
      </c>
      <c r="D364" s="13">
        <v>62500</v>
      </c>
      <c r="E364" s="13">
        <v>62500</v>
      </c>
    </row>
    <row r="365" spans="1:5" ht="14.4" x14ac:dyDescent="0.3">
      <c r="A365" s="11" t="s">
        <v>5</v>
      </c>
      <c r="B365" s="12" t="s">
        <v>367</v>
      </c>
      <c r="C365" s="13">
        <v>89222.27</v>
      </c>
      <c r="D365" s="13">
        <v>89222.27</v>
      </c>
      <c r="E365" s="13">
        <v>89222.27</v>
      </c>
    </row>
    <row r="366" spans="1:5" ht="14.4" x14ac:dyDescent="0.3">
      <c r="A366" s="11" t="s">
        <v>5</v>
      </c>
      <c r="B366" s="12" t="s">
        <v>368</v>
      </c>
      <c r="C366" s="13">
        <v>151699.76999999999</v>
      </c>
      <c r="D366" s="13">
        <v>151699.76999999999</v>
      </c>
      <c r="E366" s="13">
        <v>151699.76999999999</v>
      </c>
    </row>
    <row r="367" spans="1:5" ht="14.4" x14ac:dyDescent="0.3">
      <c r="A367" s="11" t="s">
        <v>5</v>
      </c>
      <c r="B367" s="12" t="s">
        <v>369</v>
      </c>
      <c r="C367" s="13">
        <v>1155954.05</v>
      </c>
      <c r="D367" s="13">
        <v>1155954.05</v>
      </c>
      <c r="E367" s="13">
        <v>1155954.05</v>
      </c>
    </row>
    <row r="368" spans="1:5" ht="14.4" x14ac:dyDescent="0.3">
      <c r="A368" s="11" t="s">
        <v>5</v>
      </c>
      <c r="B368" s="12" t="s">
        <v>370</v>
      </c>
      <c r="C368" s="13">
        <v>4534313.82</v>
      </c>
      <c r="D368" s="13">
        <v>4534313.82</v>
      </c>
      <c r="E368" s="13">
        <v>4534313.82</v>
      </c>
    </row>
    <row r="369" spans="1:5" ht="14.4" x14ac:dyDescent="0.3">
      <c r="A369" s="11" t="s">
        <v>5</v>
      </c>
      <c r="B369" s="12" t="s">
        <v>371</v>
      </c>
      <c r="C369" s="13">
        <v>23640685.219999999</v>
      </c>
      <c r="D369" s="13">
        <v>23640685.219999999</v>
      </c>
      <c r="E369" s="13">
        <v>23640685.219999999</v>
      </c>
    </row>
    <row r="370" spans="1:5" ht="14.4" x14ac:dyDescent="0.3">
      <c r="A370" s="11" t="s">
        <v>5</v>
      </c>
      <c r="B370" s="12" t="s">
        <v>372</v>
      </c>
      <c r="C370" s="13">
        <v>12903738.619999999</v>
      </c>
      <c r="D370" s="13">
        <v>12903738.619999999</v>
      </c>
      <c r="E370" s="13">
        <v>12903738.619999999</v>
      </c>
    </row>
    <row r="371" spans="1:5" ht="14.4" x14ac:dyDescent="0.3">
      <c r="A371" s="11" t="s">
        <v>5</v>
      </c>
      <c r="B371" s="12" t="s">
        <v>373</v>
      </c>
      <c r="C371" s="13">
        <v>19732280.27</v>
      </c>
      <c r="D371" s="13">
        <v>19732280.27</v>
      </c>
      <c r="E371" s="13">
        <v>19732280.27</v>
      </c>
    </row>
    <row r="372" spans="1:5" ht="14.4" x14ac:dyDescent="0.3">
      <c r="A372" s="11" t="s">
        <v>5</v>
      </c>
      <c r="B372" s="12" t="s">
        <v>374</v>
      </c>
      <c r="C372" s="13">
        <v>12700859.529999999</v>
      </c>
      <c r="D372" s="13">
        <v>12700859.529999999</v>
      </c>
      <c r="E372" s="13">
        <v>12700859.529999999</v>
      </c>
    </row>
    <row r="373" spans="1:5" ht="14.4" x14ac:dyDescent="0.3">
      <c r="A373" s="11" t="s">
        <v>5</v>
      </c>
      <c r="B373" s="12" t="s">
        <v>375</v>
      </c>
      <c r="C373" s="13">
        <v>285559.90000000002</v>
      </c>
      <c r="D373" s="13">
        <v>285559.90000000002</v>
      </c>
      <c r="E373" s="13">
        <v>285559.90000000002</v>
      </c>
    </row>
    <row r="374" spans="1:5" ht="14.4" x14ac:dyDescent="0.3">
      <c r="A374" s="11" t="s">
        <v>5</v>
      </c>
      <c r="B374" s="12" t="s">
        <v>376</v>
      </c>
      <c r="C374" s="13">
        <v>5400291.8200000003</v>
      </c>
      <c r="D374" s="13">
        <v>5400291.8200000003</v>
      </c>
      <c r="E374" s="13">
        <v>5400291.8200000003</v>
      </c>
    </row>
    <row r="375" spans="1:5" ht="14.4" x14ac:dyDescent="0.3">
      <c r="A375" s="11" t="s">
        <v>5</v>
      </c>
      <c r="B375" s="12" t="s">
        <v>377</v>
      </c>
      <c r="C375" s="13">
        <v>65501367.840000004</v>
      </c>
      <c r="D375" s="13">
        <v>65505250.649999999</v>
      </c>
      <c r="E375" s="13">
        <v>65509335</v>
      </c>
    </row>
    <row r="376" spans="1:5" ht="14.4" x14ac:dyDescent="0.3">
      <c r="A376" s="11" t="s">
        <v>5</v>
      </c>
      <c r="B376" s="12" t="s">
        <v>378</v>
      </c>
      <c r="C376" s="13">
        <v>33642889.159999996</v>
      </c>
      <c r="D376" s="13">
        <v>33971660.509999998</v>
      </c>
      <c r="E376" s="13">
        <v>33983336.530000001</v>
      </c>
    </row>
    <row r="377" spans="1:5" ht="14.4" x14ac:dyDescent="0.3">
      <c r="A377" s="11" t="s">
        <v>5</v>
      </c>
      <c r="B377" s="12" t="s">
        <v>379</v>
      </c>
      <c r="C377" s="13">
        <v>6097570.4800000004</v>
      </c>
      <c r="D377" s="13">
        <v>6097570.4800000004</v>
      </c>
      <c r="E377" s="13">
        <v>6097570.4800000004</v>
      </c>
    </row>
    <row r="378" spans="1:5" ht="14.4" x14ac:dyDescent="0.3">
      <c r="A378" s="11" t="s">
        <v>5</v>
      </c>
      <c r="B378" s="12" t="s">
        <v>380</v>
      </c>
      <c r="C378" s="13">
        <v>683462.18</v>
      </c>
      <c r="D378" s="13">
        <v>683462.18</v>
      </c>
      <c r="E378" s="13">
        <v>683462.18</v>
      </c>
    </row>
    <row r="379" spans="1:5" ht="14.4" x14ac:dyDescent="0.3">
      <c r="A379" s="11" t="s">
        <v>5</v>
      </c>
      <c r="B379" s="12" t="s">
        <v>381</v>
      </c>
      <c r="C379" s="13">
        <v>125279715.37</v>
      </c>
      <c r="D379" s="13">
        <v>125279763.52</v>
      </c>
      <c r="E379" s="13">
        <v>125279763.52</v>
      </c>
    </row>
    <row r="380" spans="1:5" ht="14.4" x14ac:dyDescent="0.3">
      <c r="A380" s="11" t="s">
        <v>5</v>
      </c>
      <c r="B380" s="12" t="s">
        <v>382</v>
      </c>
      <c r="C380" s="13">
        <v>254414.09</v>
      </c>
      <c r="D380" s="13">
        <v>254414.09</v>
      </c>
      <c r="E380" s="13">
        <v>254414.09</v>
      </c>
    </row>
    <row r="381" spans="1:5" ht="14.4" x14ac:dyDescent="0.3">
      <c r="A381" s="11" t="s">
        <v>5</v>
      </c>
      <c r="B381" s="12" t="s">
        <v>383</v>
      </c>
      <c r="C381" s="13">
        <v>268533.32</v>
      </c>
      <c r="D381" s="13">
        <v>268533.32</v>
      </c>
      <c r="E381" s="13">
        <v>268533.32</v>
      </c>
    </row>
    <row r="382" spans="1:5" ht="14.4" x14ac:dyDescent="0.3">
      <c r="A382" s="11" t="s">
        <v>5</v>
      </c>
      <c r="B382" s="12" t="s">
        <v>384</v>
      </c>
      <c r="C382" s="13">
        <v>1664798.76</v>
      </c>
      <c r="D382" s="13">
        <v>1664798.76</v>
      </c>
      <c r="E382" s="13">
        <v>1664798.76</v>
      </c>
    </row>
    <row r="383" spans="1:5" ht="14.4" x14ac:dyDescent="0.3">
      <c r="A383" s="11" t="s">
        <v>5</v>
      </c>
      <c r="B383" s="12" t="s">
        <v>385</v>
      </c>
      <c r="C383" s="13">
        <v>3336.9300000000003</v>
      </c>
      <c r="D383" s="13">
        <v>3336.9300000000003</v>
      </c>
      <c r="E383" s="13">
        <v>3336.9300000000003</v>
      </c>
    </row>
    <row r="384" spans="1:5" ht="14.4" x14ac:dyDescent="0.3">
      <c r="A384" s="11" t="s">
        <v>5</v>
      </c>
      <c r="B384" s="12" t="s">
        <v>386</v>
      </c>
      <c r="C384" s="13">
        <v>251566.45</v>
      </c>
      <c r="D384" s="13">
        <v>251566.45</v>
      </c>
      <c r="E384" s="13">
        <v>251566.45</v>
      </c>
    </row>
    <row r="385" spans="1:5" ht="14.4" x14ac:dyDescent="0.3">
      <c r="A385" s="11" t="s">
        <v>5</v>
      </c>
      <c r="B385" s="12" t="s">
        <v>387</v>
      </c>
      <c r="C385" s="13">
        <v>9387.01</v>
      </c>
      <c r="D385" s="13">
        <v>9387.01</v>
      </c>
      <c r="E385" s="13">
        <v>9387.01</v>
      </c>
    </row>
    <row r="386" spans="1:5" ht="14.4" x14ac:dyDescent="0.3">
      <c r="A386" s="11" t="s">
        <v>5</v>
      </c>
      <c r="B386" s="12" t="s">
        <v>388</v>
      </c>
      <c r="C386" s="13">
        <v>164163.29</v>
      </c>
      <c r="D386" s="13">
        <v>164163.29</v>
      </c>
      <c r="E386" s="13">
        <v>164163.29</v>
      </c>
    </row>
    <row r="387" spans="1:5" ht="14.4" x14ac:dyDescent="0.3">
      <c r="A387" s="11" t="s">
        <v>5</v>
      </c>
      <c r="B387" s="12" t="s">
        <v>389</v>
      </c>
      <c r="C387" s="13">
        <v>103400.51000000001</v>
      </c>
      <c r="D387" s="13">
        <v>103400.51000000001</v>
      </c>
      <c r="E387" s="13">
        <v>103400.51000000001</v>
      </c>
    </row>
    <row r="388" spans="1:5" ht="14.4" x14ac:dyDescent="0.3">
      <c r="A388" s="11" t="s">
        <v>5</v>
      </c>
      <c r="B388" s="12" t="s">
        <v>390</v>
      </c>
      <c r="C388" s="13">
        <v>62500</v>
      </c>
      <c r="D388" s="13">
        <v>62500</v>
      </c>
      <c r="E388" s="13">
        <v>62500</v>
      </c>
    </row>
    <row r="389" spans="1:5" ht="14.4" x14ac:dyDescent="0.3">
      <c r="A389" s="11" t="s">
        <v>5</v>
      </c>
      <c r="B389" s="12" t="s">
        <v>391</v>
      </c>
      <c r="C389" s="13">
        <v>67880.259999999995</v>
      </c>
      <c r="D389" s="13">
        <v>67880.259999999995</v>
      </c>
      <c r="E389" s="13">
        <v>67880.259999999995</v>
      </c>
    </row>
    <row r="390" spans="1:5" ht="14.4" x14ac:dyDescent="0.3">
      <c r="A390" s="11" t="s">
        <v>5</v>
      </c>
      <c r="B390" s="12" t="s">
        <v>392</v>
      </c>
      <c r="C390" s="13">
        <v>59156.700000000004</v>
      </c>
      <c r="D390" s="13">
        <v>59156.700000000004</v>
      </c>
      <c r="E390" s="13">
        <v>59156.700000000004</v>
      </c>
    </row>
    <row r="391" spans="1:5" ht="14.4" x14ac:dyDescent="0.3">
      <c r="A391" s="11" t="s">
        <v>5</v>
      </c>
      <c r="B391" s="12" t="s">
        <v>393</v>
      </c>
      <c r="C391" s="13">
        <v>377726.5</v>
      </c>
      <c r="D391" s="13">
        <v>377726.5</v>
      </c>
      <c r="E391" s="13">
        <v>377726.5</v>
      </c>
    </row>
    <row r="392" spans="1:5" ht="14.4" x14ac:dyDescent="0.3">
      <c r="A392" s="11" t="s">
        <v>5</v>
      </c>
      <c r="B392" s="12" t="s">
        <v>394</v>
      </c>
      <c r="C392" s="13">
        <v>3022875.39</v>
      </c>
      <c r="D392" s="13">
        <v>3022875.39</v>
      </c>
      <c r="E392" s="13">
        <v>3022875.39</v>
      </c>
    </row>
    <row r="393" spans="1:5" ht="14.4" x14ac:dyDescent="0.3">
      <c r="A393" s="11" t="s">
        <v>5</v>
      </c>
      <c r="B393" s="12" t="s">
        <v>395</v>
      </c>
      <c r="C393" s="13">
        <v>700574.85</v>
      </c>
      <c r="D393" s="13">
        <v>700574.85</v>
      </c>
      <c r="E393" s="13">
        <v>700574.85</v>
      </c>
    </row>
    <row r="394" spans="1:5" ht="14.4" x14ac:dyDescent="0.3">
      <c r="A394" s="11" t="s">
        <v>5</v>
      </c>
      <c r="B394" s="12" t="s">
        <v>396</v>
      </c>
      <c r="C394" s="13">
        <v>510284.37</v>
      </c>
      <c r="D394" s="13">
        <v>510284.37</v>
      </c>
      <c r="E394" s="13">
        <v>510284.37</v>
      </c>
    </row>
    <row r="395" spans="1:5" ht="14.4" x14ac:dyDescent="0.3">
      <c r="A395" s="11" t="s">
        <v>5</v>
      </c>
      <c r="B395" s="12" t="s">
        <v>397</v>
      </c>
      <c r="C395" s="13">
        <v>2932873.15</v>
      </c>
      <c r="D395" s="13">
        <v>2932873.15</v>
      </c>
      <c r="E395" s="13">
        <v>2932873.15</v>
      </c>
    </row>
    <row r="396" spans="1:5" ht="14.4" x14ac:dyDescent="0.3">
      <c r="A396" s="11" t="s">
        <v>5</v>
      </c>
      <c r="B396" s="12" t="s">
        <v>398</v>
      </c>
      <c r="C396" s="13">
        <v>3475100.76</v>
      </c>
      <c r="D396" s="13">
        <v>3475100.76</v>
      </c>
      <c r="E396" s="13">
        <v>3475100.76</v>
      </c>
    </row>
    <row r="397" spans="1:5" ht="14.4" x14ac:dyDescent="0.3">
      <c r="A397" s="11" t="s">
        <v>5</v>
      </c>
      <c r="B397" s="12" t="s">
        <v>399</v>
      </c>
      <c r="C397" s="13">
        <v>22545729.120000001</v>
      </c>
      <c r="D397" s="13">
        <v>22545729.120000001</v>
      </c>
      <c r="E397" s="13">
        <v>22545729.120000001</v>
      </c>
    </row>
    <row r="398" spans="1:5" ht="14.4" x14ac:dyDescent="0.3">
      <c r="A398" s="11" t="s">
        <v>5</v>
      </c>
      <c r="B398" s="12" t="s">
        <v>400</v>
      </c>
      <c r="C398" s="13">
        <v>3836675.65</v>
      </c>
      <c r="D398" s="13">
        <v>3836675.65</v>
      </c>
      <c r="E398" s="13">
        <v>3836675.65</v>
      </c>
    </row>
    <row r="399" spans="1:5" ht="14.4" x14ac:dyDescent="0.3">
      <c r="A399" s="11" t="s">
        <v>5</v>
      </c>
      <c r="B399" s="12" t="s">
        <v>401</v>
      </c>
      <c r="C399" s="13">
        <v>1080000.6000000001</v>
      </c>
      <c r="D399" s="13">
        <v>1080000.6000000001</v>
      </c>
      <c r="E399" s="13">
        <v>1080000.6000000001</v>
      </c>
    </row>
    <row r="400" spans="1:5" ht="14.4" x14ac:dyDescent="0.3">
      <c r="A400" s="11" t="s">
        <v>5</v>
      </c>
      <c r="B400" s="12" t="s">
        <v>402</v>
      </c>
      <c r="C400" s="13">
        <v>3086350.53</v>
      </c>
      <c r="D400" s="13">
        <v>3086350.53</v>
      </c>
      <c r="E400" s="13">
        <v>3086350.53</v>
      </c>
    </row>
    <row r="401" spans="1:5" ht="14.4" x14ac:dyDescent="0.3">
      <c r="A401" s="11" t="s">
        <v>5</v>
      </c>
      <c r="B401" s="12" t="s">
        <v>403</v>
      </c>
      <c r="C401" s="13">
        <v>819763.88</v>
      </c>
      <c r="D401" s="13">
        <v>819763.88</v>
      </c>
      <c r="E401" s="13">
        <v>819763.88</v>
      </c>
    </row>
    <row r="402" spans="1:5" ht="14.4" x14ac:dyDescent="0.3">
      <c r="A402" s="11" t="s">
        <v>5</v>
      </c>
      <c r="B402" s="12" t="s">
        <v>404</v>
      </c>
      <c r="C402" s="13">
        <v>74854.09</v>
      </c>
      <c r="D402" s="13">
        <v>74854.09</v>
      </c>
      <c r="E402" s="13">
        <v>74854.09</v>
      </c>
    </row>
    <row r="403" spans="1:5" ht="14.4" x14ac:dyDescent="0.3">
      <c r="A403" s="11" t="s">
        <v>5</v>
      </c>
      <c r="B403" s="12" t="s">
        <v>405</v>
      </c>
      <c r="C403" s="13">
        <v>113968.39</v>
      </c>
      <c r="D403" s="13">
        <v>113968.39</v>
      </c>
      <c r="E403" s="13">
        <v>113968.39</v>
      </c>
    </row>
    <row r="404" spans="1:5" ht="14.4" x14ac:dyDescent="0.3">
      <c r="A404" s="11" t="s">
        <v>5</v>
      </c>
      <c r="B404" s="12" t="s">
        <v>406</v>
      </c>
      <c r="C404" s="13">
        <v>331427.41000000003</v>
      </c>
      <c r="D404" s="13">
        <v>331427.41000000003</v>
      </c>
      <c r="E404" s="13">
        <v>331427.41000000003</v>
      </c>
    </row>
    <row r="405" spans="1:5" ht="14.4" x14ac:dyDescent="0.3">
      <c r="A405" s="11" t="s">
        <v>5</v>
      </c>
      <c r="B405" s="12" t="s">
        <v>407</v>
      </c>
      <c r="C405" s="13">
        <v>568185.43000000005</v>
      </c>
      <c r="D405" s="13">
        <v>568185.43000000005</v>
      </c>
      <c r="E405" s="13">
        <v>568185.43000000005</v>
      </c>
    </row>
    <row r="406" spans="1:5" ht="14.4" x14ac:dyDescent="0.3">
      <c r="A406" s="11" t="s">
        <v>5</v>
      </c>
      <c r="B406" s="12" t="s">
        <v>408</v>
      </c>
      <c r="C406" s="13">
        <v>3787047.0700000003</v>
      </c>
      <c r="D406" s="13">
        <v>3787047.0700000003</v>
      </c>
      <c r="E406" s="13">
        <v>3787047.0700000003</v>
      </c>
    </row>
    <row r="407" spans="1:5" ht="14.4" x14ac:dyDescent="0.3">
      <c r="A407" s="11" t="s">
        <v>5</v>
      </c>
      <c r="B407" s="12" t="s">
        <v>409</v>
      </c>
      <c r="C407" s="13">
        <v>8020.92</v>
      </c>
      <c r="D407" s="13">
        <v>8020.92</v>
      </c>
      <c r="E407" s="13">
        <v>8020.92</v>
      </c>
    </row>
    <row r="408" spans="1:5" ht="14.4" x14ac:dyDescent="0.3">
      <c r="A408" s="11" t="s">
        <v>5</v>
      </c>
      <c r="B408" s="12" t="s">
        <v>410</v>
      </c>
      <c r="C408" s="13">
        <v>33404273.43</v>
      </c>
      <c r="D408" s="13">
        <v>33415200.41</v>
      </c>
      <c r="E408" s="13">
        <v>33412321.859999999</v>
      </c>
    </row>
    <row r="409" spans="1:5" ht="14.4" x14ac:dyDescent="0.3">
      <c r="A409" s="11" t="s">
        <v>5</v>
      </c>
      <c r="B409" s="12" t="s">
        <v>411</v>
      </c>
      <c r="C409" s="13">
        <v>255811.99000000002</v>
      </c>
      <c r="D409" s="13">
        <v>255811.99000000002</v>
      </c>
      <c r="E409" s="13">
        <v>255811.99000000002</v>
      </c>
    </row>
    <row r="410" spans="1:5" ht="14.4" x14ac:dyDescent="0.3">
      <c r="A410" s="11" t="s">
        <v>5</v>
      </c>
      <c r="B410" s="12" t="s">
        <v>412</v>
      </c>
      <c r="C410" s="13">
        <v>31039.670000000002</v>
      </c>
      <c r="D410" s="13">
        <v>31039.670000000002</v>
      </c>
      <c r="E410" s="13">
        <v>31039.670000000002</v>
      </c>
    </row>
    <row r="411" spans="1:5" ht="14.4" x14ac:dyDescent="0.3">
      <c r="A411" s="11" t="s">
        <v>5</v>
      </c>
      <c r="B411" s="12" t="s">
        <v>413</v>
      </c>
      <c r="C411" s="13">
        <v>4765.68</v>
      </c>
      <c r="D411" s="13">
        <v>4765.68</v>
      </c>
      <c r="E411" s="13">
        <v>4765.68</v>
      </c>
    </row>
    <row r="412" spans="1:5" ht="14.4" x14ac:dyDescent="0.3">
      <c r="A412" s="11" t="s">
        <v>5</v>
      </c>
      <c r="B412" s="12" t="s">
        <v>414</v>
      </c>
      <c r="C412" s="13">
        <v>12336.73</v>
      </c>
      <c r="D412" s="13">
        <v>12336.73</v>
      </c>
      <c r="E412" s="13">
        <v>12336.73</v>
      </c>
    </row>
    <row r="413" spans="1:5" ht="14.4" x14ac:dyDescent="0.3">
      <c r="A413" s="11" t="s">
        <v>5</v>
      </c>
      <c r="B413" s="12" t="s">
        <v>415</v>
      </c>
      <c r="C413" s="13">
        <v>204313.85</v>
      </c>
      <c r="D413" s="13">
        <v>204313.85</v>
      </c>
      <c r="E413" s="13">
        <v>204313.85</v>
      </c>
    </row>
    <row r="414" spans="1:5" ht="14.4" x14ac:dyDescent="0.3">
      <c r="A414" s="11" t="s">
        <v>5</v>
      </c>
      <c r="B414" s="12" t="s">
        <v>416</v>
      </c>
      <c r="C414" s="13">
        <v>4493.71</v>
      </c>
      <c r="D414" s="13">
        <v>4493.71</v>
      </c>
      <c r="E414" s="13">
        <v>4493.71</v>
      </c>
    </row>
    <row r="415" spans="1:5" ht="14.4" x14ac:dyDescent="0.3">
      <c r="A415" s="11" t="s">
        <v>5</v>
      </c>
      <c r="B415" s="12" t="s">
        <v>417</v>
      </c>
      <c r="C415" s="13">
        <v>4635.37</v>
      </c>
      <c r="D415" s="13">
        <v>4635.37</v>
      </c>
      <c r="E415" s="13">
        <v>4635.37</v>
      </c>
    </row>
    <row r="416" spans="1:5" ht="14.4" x14ac:dyDescent="0.3">
      <c r="A416" s="11" t="s">
        <v>5</v>
      </c>
      <c r="B416" s="12" t="s">
        <v>418</v>
      </c>
      <c r="C416" s="13">
        <v>381411.41000000003</v>
      </c>
      <c r="D416" s="13">
        <v>381411.41000000003</v>
      </c>
      <c r="E416" s="13">
        <v>381411.41000000003</v>
      </c>
    </row>
    <row r="417" spans="1:5" ht="14.4" x14ac:dyDescent="0.3">
      <c r="A417" s="11" t="s">
        <v>5</v>
      </c>
      <c r="B417" s="12" t="s">
        <v>419</v>
      </c>
      <c r="C417" s="13">
        <v>6334702.3099999996</v>
      </c>
      <c r="D417" s="13">
        <v>6334702.3099999996</v>
      </c>
      <c r="E417" s="13">
        <v>6334702.3099999996</v>
      </c>
    </row>
    <row r="418" spans="1:5" ht="14.4" x14ac:dyDescent="0.3">
      <c r="A418" s="11" t="s">
        <v>5</v>
      </c>
      <c r="B418" s="12" t="s">
        <v>420</v>
      </c>
      <c r="C418" s="13">
        <v>8102681.4900000002</v>
      </c>
      <c r="D418" s="13">
        <v>8102681.4900000002</v>
      </c>
      <c r="E418" s="13">
        <v>8102681.4900000002</v>
      </c>
    </row>
    <row r="419" spans="1:5" ht="14.4" x14ac:dyDescent="0.3">
      <c r="A419" s="11" t="s">
        <v>5</v>
      </c>
      <c r="B419" s="12" t="s">
        <v>421</v>
      </c>
      <c r="C419" s="13">
        <v>-0.03</v>
      </c>
      <c r="D419" s="13">
        <v>-0.03</v>
      </c>
      <c r="E419" s="13">
        <v>-0.03</v>
      </c>
    </row>
    <row r="420" spans="1:5" ht="14.4" x14ac:dyDescent="0.3">
      <c r="A420" s="11" t="s">
        <v>5</v>
      </c>
      <c r="B420" s="12" t="s">
        <v>422</v>
      </c>
      <c r="C420" s="13">
        <v>180679.23</v>
      </c>
      <c r="D420" s="13">
        <v>180679.23</v>
      </c>
      <c r="E420" s="13">
        <v>180679.23</v>
      </c>
    </row>
    <row r="421" spans="1:5" ht="14.4" x14ac:dyDescent="0.3">
      <c r="A421" s="11" t="s">
        <v>5</v>
      </c>
      <c r="B421" s="12" t="s">
        <v>423</v>
      </c>
      <c r="C421" s="13">
        <v>455975650.10000002</v>
      </c>
      <c r="D421" s="13">
        <v>456023088.74000001</v>
      </c>
      <c r="E421" s="13">
        <v>456439208.61000001</v>
      </c>
    </row>
    <row r="422" spans="1:5" ht="14.4" x14ac:dyDescent="0.3">
      <c r="A422" s="11" t="s">
        <v>5</v>
      </c>
      <c r="B422" s="12" t="s">
        <v>424</v>
      </c>
      <c r="C422" s="13">
        <v>1101221.1299999999</v>
      </c>
      <c r="D422" s="13">
        <v>1101221.1299999999</v>
      </c>
      <c r="E422" s="13">
        <v>1101221.1299999999</v>
      </c>
    </row>
    <row r="423" spans="1:5" ht="14.4" x14ac:dyDescent="0.3">
      <c r="A423" s="11" t="s">
        <v>5</v>
      </c>
      <c r="B423" s="12" t="s">
        <v>425</v>
      </c>
      <c r="C423" s="13">
        <v>71312.12</v>
      </c>
      <c r="D423" s="13">
        <v>71312.12</v>
      </c>
      <c r="E423" s="13">
        <v>71312.12</v>
      </c>
    </row>
    <row r="424" spans="1:5" ht="14.4" x14ac:dyDescent="0.3">
      <c r="A424" s="11" t="s">
        <v>5</v>
      </c>
      <c r="B424" s="12" t="s">
        <v>426</v>
      </c>
      <c r="C424" s="13">
        <v>370996263.43000001</v>
      </c>
      <c r="D424" s="13">
        <v>372012732.93000001</v>
      </c>
      <c r="E424" s="13">
        <v>373211046.17000002</v>
      </c>
    </row>
    <row r="425" spans="1:5" ht="14.4" x14ac:dyDescent="0.3">
      <c r="A425" s="11" t="s">
        <v>5</v>
      </c>
      <c r="B425" s="12" t="s">
        <v>427</v>
      </c>
      <c r="C425" s="13">
        <v>75386.59</v>
      </c>
      <c r="D425" s="13">
        <v>75386.59</v>
      </c>
      <c r="E425" s="13">
        <v>75386.59</v>
      </c>
    </row>
    <row r="426" spans="1:5" ht="14.4" x14ac:dyDescent="0.3">
      <c r="A426" s="11" t="s">
        <v>5</v>
      </c>
      <c r="B426" s="12" t="s">
        <v>428</v>
      </c>
      <c r="C426" s="13">
        <v>453065030.07999998</v>
      </c>
      <c r="D426" s="13">
        <v>454560007.94</v>
      </c>
      <c r="E426" s="13">
        <v>455426144.02999997</v>
      </c>
    </row>
    <row r="427" spans="1:5" ht="14.4" x14ac:dyDescent="0.3">
      <c r="A427" s="11" t="s">
        <v>5</v>
      </c>
      <c r="B427" s="12" t="s">
        <v>429</v>
      </c>
      <c r="C427" s="13">
        <v>718473424.01999998</v>
      </c>
      <c r="D427" s="13">
        <v>722203318.55999994</v>
      </c>
      <c r="E427" s="13">
        <v>723470809.38</v>
      </c>
    </row>
    <row r="428" spans="1:5" ht="14.4" x14ac:dyDescent="0.3">
      <c r="A428" s="11" t="s">
        <v>5</v>
      </c>
      <c r="B428" s="12" t="s">
        <v>430</v>
      </c>
      <c r="C428" s="13">
        <v>0</v>
      </c>
      <c r="D428" s="13">
        <v>0</v>
      </c>
      <c r="E428" s="13">
        <v>0</v>
      </c>
    </row>
    <row r="429" spans="1:5" ht="14.4" x14ac:dyDescent="0.3">
      <c r="A429" s="11" t="s">
        <v>5</v>
      </c>
      <c r="B429" s="12" t="s">
        <v>431</v>
      </c>
      <c r="C429" s="13">
        <v>942289967.33000004</v>
      </c>
      <c r="D429" s="13">
        <v>949163730.75</v>
      </c>
      <c r="E429" s="13">
        <v>955527774.88</v>
      </c>
    </row>
    <row r="430" spans="1:5" ht="14.4" x14ac:dyDescent="0.3">
      <c r="A430" s="11" t="s">
        <v>5</v>
      </c>
      <c r="B430" s="12" t="s">
        <v>432</v>
      </c>
      <c r="C430" s="13">
        <v>491300668.89999998</v>
      </c>
      <c r="D430" s="13">
        <v>492760168.85000002</v>
      </c>
      <c r="E430" s="13">
        <v>493957110.75</v>
      </c>
    </row>
    <row r="431" spans="1:5" ht="14.4" x14ac:dyDescent="0.3">
      <c r="A431" s="11" t="s">
        <v>5</v>
      </c>
      <c r="B431" s="12" t="s">
        <v>433</v>
      </c>
      <c r="C431" s="13">
        <v>186934794.71000001</v>
      </c>
      <c r="D431" s="13">
        <v>187016542.93000001</v>
      </c>
      <c r="E431" s="13">
        <v>187275613.77000001</v>
      </c>
    </row>
    <row r="432" spans="1:5" ht="14.4" x14ac:dyDescent="0.3">
      <c r="A432" s="11" t="s">
        <v>5</v>
      </c>
      <c r="B432" s="12" t="s">
        <v>434</v>
      </c>
      <c r="C432" s="13">
        <v>153370096.74000001</v>
      </c>
      <c r="D432" s="13">
        <v>153320714.40000001</v>
      </c>
      <c r="E432" s="13">
        <v>152534229.97</v>
      </c>
    </row>
    <row r="433" spans="1:5" ht="14.4" x14ac:dyDescent="0.3">
      <c r="A433" s="11" t="s">
        <v>5</v>
      </c>
      <c r="B433" s="12" t="s">
        <v>435</v>
      </c>
      <c r="C433" s="13">
        <v>15650769.859999999</v>
      </c>
      <c r="D433" s="13">
        <v>19541797.66</v>
      </c>
      <c r="E433" s="13">
        <v>20137575.960000001</v>
      </c>
    </row>
    <row r="434" spans="1:5" ht="14.4" x14ac:dyDescent="0.3">
      <c r="A434" s="11" t="s">
        <v>5</v>
      </c>
      <c r="B434" s="12" t="s">
        <v>436</v>
      </c>
      <c r="C434" s="13">
        <v>0</v>
      </c>
      <c r="D434" s="13">
        <v>0</v>
      </c>
      <c r="E434" s="13">
        <v>0</v>
      </c>
    </row>
    <row r="435" spans="1:5" ht="14.4" x14ac:dyDescent="0.3">
      <c r="A435" s="11" t="s">
        <v>5</v>
      </c>
      <c r="B435" s="12" t="s">
        <v>437</v>
      </c>
      <c r="C435" s="13">
        <v>55284525.299999997</v>
      </c>
      <c r="D435" s="13">
        <v>55270657.579999998</v>
      </c>
      <c r="E435" s="13">
        <v>55217543.289999999</v>
      </c>
    </row>
    <row r="436" spans="1:5" ht="14.4" x14ac:dyDescent="0.3">
      <c r="A436" s="11" t="s">
        <v>5</v>
      </c>
      <c r="B436" s="12" t="s">
        <v>438</v>
      </c>
      <c r="C436" s="13">
        <v>3412300.2</v>
      </c>
      <c r="D436" s="13">
        <v>3412300.2</v>
      </c>
      <c r="E436" s="13">
        <v>3412300.2</v>
      </c>
    </row>
    <row r="437" spans="1:5" ht="14.4" x14ac:dyDescent="0.3">
      <c r="A437" s="11" t="s">
        <v>5</v>
      </c>
      <c r="B437" s="12" t="s">
        <v>439</v>
      </c>
      <c r="C437" s="13">
        <v>5116918.71</v>
      </c>
      <c r="D437" s="13">
        <v>5116918.71</v>
      </c>
      <c r="E437" s="13">
        <v>5116918.71</v>
      </c>
    </row>
    <row r="438" spans="1:5" ht="14.4" x14ac:dyDescent="0.3">
      <c r="A438" s="11" t="s">
        <v>5</v>
      </c>
      <c r="B438" s="12" t="s">
        <v>440</v>
      </c>
      <c r="C438" s="13">
        <v>20917598.129999999</v>
      </c>
      <c r="D438" s="13">
        <v>20917598.129999999</v>
      </c>
      <c r="E438" s="13">
        <v>20917598.129999999</v>
      </c>
    </row>
    <row r="439" spans="1:5" ht="14.4" x14ac:dyDescent="0.3">
      <c r="A439" s="11" t="s">
        <v>5</v>
      </c>
      <c r="B439" s="12" t="s">
        <v>441</v>
      </c>
      <c r="C439" s="13">
        <v>539295.28</v>
      </c>
      <c r="D439" s="13">
        <v>539295.28</v>
      </c>
      <c r="E439" s="13">
        <v>539295.28</v>
      </c>
    </row>
    <row r="440" spans="1:5" ht="14.4" x14ac:dyDescent="0.3">
      <c r="A440" s="11" t="s">
        <v>5</v>
      </c>
      <c r="B440" s="12" t="s">
        <v>442</v>
      </c>
      <c r="C440" s="13">
        <v>735272.54</v>
      </c>
      <c r="D440" s="13">
        <v>735272.54</v>
      </c>
      <c r="E440" s="13">
        <v>735272.54</v>
      </c>
    </row>
    <row r="441" spans="1:5" ht="14.4" x14ac:dyDescent="0.3">
      <c r="A441" s="11" t="s">
        <v>5</v>
      </c>
      <c r="B441" s="12" t="s">
        <v>443</v>
      </c>
      <c r="C441" s="13">
        <v>47123672.420000002</v>
      </c>
      <c r="D441" s="13">
        <v>47393552.039999999</v>
      </c>
      <c r="E441" s="13">
        <v>47399983.140000001</v>
      </c>
    </row>
    <row r="442" spans="1:5" ht="14.4" x14ac:dyDescent="0.3">
      <c r="A442" s="11" t="s">
        <v>5</v>
      </c>
      <c r="B442" s="12" t="s">
        <v>444</v>
      </c>
      <c r="C442" s="13">
        <v>170442.52</v>
      </c>
      <c r="D442" s="13">
        <v>170442.52</v>
      </c>
      <c r="E442" s="13">
        <v>170442.52</v>
      </c>
    </row>
    <row r="443" spans="1:5" ht="14.4" x14ac:dyDescent="0.3">
      <c r="A443" s="11" t="s">
        <v>5</v>
      </c>
      <c r="B443" s="12" t="s">
        <v>445</v>
      </c>
      <c r="C443" s="13">
        <v>14333.33</v>
      </c>
      <c r="D443" s="13">
        <v>14333.33</v>
      </c>
      <c r="E443" s="13">
        <v>14333.33</v>
      </c>
    </row>
    <row r="444" spans="1:5" ht="14.4" x14ac:dyDescent="0.3">
      <c r="A444" s="11" t="s">
        <v>5</v>
      </c>
      <c r="B444" s="12" t="s">
        <v>446</v>
      </c>
      <c r="C444" s="13">
        <v>105000</v>
      </c>
      <c r="D444" s="13"/>
      <c r="E444" s="13"/>
    </row>
    <row r="445" spans="1:5" ht="14.4" x14ac:dyDescent="0.3">
      <c r="A445" s="11" t="s">
        <v>5</v>
      </c>
      <c r="B445" s="12" t="s">
        <v>447</v>
      </c>
      <c r="C445" s="13">
        <v>470533.53</v>
      </c>
      <c r="D445" s="13">
        <v>470533.53</v>
      </c>
      <c r="E445" s="13">
        <v>470533.53</v>
      </c>
    </row>
    <row r="446" spans="1:5" ht="14.4" x14ac:dyDescent="0.3">
      <c r="A446" s="11" t="s">
        <v>5</v>
      </c>
      <c r="B446" s="12" t="s">
        <v>448</v>
      </c>
      <c r="C446" s="13">
        <v>2891.16</v>
      </c>
      <c r="D446" s="13">
        <v>2891.16</v>
      </c>
      <c r="E446" s="13">
        <v>2891.16</v>
      </c>
    </row>
    <row r="447" spans="1:5" ht="14.4" x14ac:dyDescent="0.3">
      <c r="A447" s="11" t="s">
        <v>5</v>
      </c>
      <c r="B447" s="12" t="s">
        <v>449</v>
      </c>
      <c r="C447" s="13">
        <v>6823.6100000000006</v>
      </c>
      <c r="D447" s="13">
        <v>6823.6100000000006</v>
      </c>
      <c r="E447" s="13">
        <v>6823.6100000000006</v>
      </c>
    </row>
    <row r="448" spans="1:5" ht="14.4" x14ac:dyDescent="0.3">
      <c r="A448" s="11" t="s">
        <v>5</v>
      </c>
      <c r="B448" s="12" t="s">
        <v>450</v>
      </c>
      <c r="C448" s="13">
        <v>0</v>
      </c>
      <c r="D448" s="13">
        <v>105000</v>
      </c>
      <c r="E448" s="13">
        <v>105000</v>
      </c>
    </row>
    <row r="449" spans="1:5" ht="14.4" x14ac:dyDescent="0.3">
      <c r="A449" s="11" t="s">
        <v>5</v>
      </c>
      <c r="B449" s="12" t="s">
        <v>451</v>
      </c>
      <c r="C449" s="13">
        <v>25165</v>
      </c>
      <c r="D449" s="13"/>
      <c r="E449" s="13"/>
    </row>
    <row r="450" spans="1:5" ht="14.4" x14ac:dyDescent="0.3">
      <c r="A450" s="11" t="s">
        <v>5</v>
      </c>
      <c r="B450" s="12" t="s">
        <v>452</v>
      </c>
      <c r="C450" s="13">
        <v>45505.08</v>
      </c>
      <c r="D450" s="13">
        <v>45505.08</v>
      </c>
      <c r="E450" s="13">
        <v>45505.08</v>
      </c>
    </row>
    <row r="451" spans="1:5" ht="14.4" x14ac:dyDescent="0.3">
      <c r="A451" s="11" t="s">
        <v>5</v>
      </c>
      <c r="B451" s="12" t="s">
        <v>453</v>
      </c>
      <c r="C451" s="13">
        <v>21742.799999999999</v>
      </c>
      <c r="D451" s="13">
        <v>211697.27000000002</v>
      </c>
      <c r="E451" s="13">
        <v>211697.27000000002</v>
      </c>
    </row>
    <row r="452" spans="1:5" ht="14.4" x14ac:dyDescent="0.3">
      <c r="A452" s="11" t="s">
        <v>5</v>
      </c>
      <c r="B452" s="12" t="s">
        <v>454</v>
      </c>
      <c r="C452" s="13">
        <v>20255.07</v>
      </c>
      <c r="D452" s="13">
        <v>45420.07</v>
      </c>
      <c r="E452" s="13">
        <v>45420.07</v>
      </c>
    </row>
    <row r="453" spans="1:5" ht="14.4" x14ac:dyDescent="0.3">
      <c r="A453" s="11" t="s">
        <v>5</v>
      </c>
      <c r="B453" s="12" t="s">
        <v>455</v>
      </c>
      <c r="C453" s="13">
        <v>970573.97</v>
      </c>
      <c r="D453" s="13">
        <v>3340198.82</v>
      </c>
      <c r="E453" s="13">
        <v>3340198.82</v>
      </c>
    </row>
    <row r="454" spans="1:5" ht="14.4" x14ac:dyDescent="0.3">
      <c r="A454" s="11" t="s">
        <v>5</v>
      </c>
      <c r="B454" s="12" t="s">
        <v>456</v>
      </c>
      <c r="C454" s="13">
        <v>2562600.0499999998</v>
      </c>
      <c r="D454" s="13">
        <v>0</v>
      </c>
      <c r="E454" s="13">
        <v>0</v>
      </c>
    </row>
    <row r="455" spans="1:5" ht="14.4" x14ac:dyDescent="0.3">
      <c r="A455" s="11" t="s">
        <v>5</v>
      </c>
      <c r="B455" s="12" t="s">
        <v>457</v>
      </c>
      <c r="C455" s="13">
        <v>21564.25</v>
      </c>
      <c r="D455" s="13">
        <v>24584.98</v>
      </c>
      <c r="E455" s="13">
        <v>24584.98</v>
      </c>
    </row>
    <row r="456" spans="1:5" ht="14.4" x14ac:dyDescent="0.3">
      <c r="A456" s="11" t="s">
        <v>5</v>
      </c>
      <c r="B456" s="12" t="s">
        <v>458</v>
      </c>
      <c r="C456" s="13">
        <v>1855126.65</v>
      </c>
      <c r="D456" s="13">
        <v>1855126.65</v>
      </c>
      <c r="E456" s="13">
        <v>1855126.65</v>
      </c>
    </row>
    <row r="457" spans="1:5" ht="14.4" x14ac:dyDescent="0.3">
      <c r="A457" s="11" t="s">
        <v>5</v>
      </c>
      <c r="B457" s="12" t="s">
        <v>459</v>
      </c>
      <c r="C457" s="13">
        <v>83653.790000000008</v>
      </c>
      <c r="D457" s="13">
        <v>83653.790000000008</v>
      </c>
      <c r="E457" s="13">
        <v>83653.790000000008</v>
      </c>
    </row>
    <row r="458" spans="1:5" ht="14.4" x14ac:dyDescent="0.3">
      <c r="A458" s="11" t="s">
        <v>5</v>
      </c>
      <c r="B458" s="12" t="s">
        <v>460</v>
      </c>
      <c r="C458" s="13">
        <v>1652544.6600000001</v>
      </c>
      <c r="D458" s="13">
        <v>0</v>
      </c>
      <c r="E458" s="13">
        <v>0</v>
      </c>
    </row>
    <row r="459" spans="1:5" ht="14.4" x14ac:dyDescent="0.3">
      <c r="A459" s="11" t="s">
        <v>5</v>
      </c>
      <c r="B459" s="12" t="s">
        <v>461</v>
      </c>
      <c r="C459" s="13">
        <v>235090.26</v>
      </c>
      <c r="D459" s="13">
        <v>235090.26</v>
      </c>
      <c r="E459" s="13">
        <v>235090.26</v>
      </c>
    </row>
    <row r="460" spans="1:5" ht="14.4" x14ac:dyDescent="0.3">
      <c r="A460" s="11" t="s">
        <v>5</v>
      </c>
      <c r="B460" s="12" t="s">
        <v>462</v>
      </c>
      <c r="C460" s="13">
        <v>34821.67</v>
      </c>
      <c r="D460" s="13">
        <v>34821.67</v>
      </c>
      <c r="E460" s="13">
        <v>34821.67</v>
      </c>
    </row>
    <row r="461" spans="1:5" ht="14.4" x14ac:dyDescent="0.3">
      <c r="A461" s="11" t="s">
        <v>5</v>
      </c>
      <c r="B461" s="12" t="s">
        <v>463</v>
      </c>
      <c r="C461" s="13">
        <v>27446.73</v>
      </c>
      <c r="D461" s="13">
        <v>0</v>
      </c>
      <c r="E461" s="13">
        <v>0</v>
      </c>
    </row>
    <row r="462" spans="1:5" ht="14.4" x14ac:dyDescent="0.3">
      <c r="A462" s="11" t="s">
        <v>5</v>
      </c>
      <c r="B462" s="12" t="s">
        <v>464</v>
      </c>
      <c r="C462" s="13">
        <v>3.33</v>
      </c>
      <c r="D462" s="13">
        <v>3.33</v>
      </c>
      <c r="E462" s="13">
        <v>3.33</v>
      </c>
    </row>
    <row r="463" spans="1:5" ht="14.4" x14ac:dyDescent="0.3">
      <c r="A463" s="11" t="s">
        <v>5</v>
      </c>
      <c r="B463" s="12" t="s">
        <v>465</v>
      </c>
      <c r="C463" s="13">
        <v>0</v>
      </c>
      <c r="D463" s="13">
        <v>0</v>
      </c>
      <c r="E463" s="13">
        <v>0</v>
      </c>
    </row>
    <row r="464" spans="1:5" ht="14.4" x14ac:dyDescent="0.3">
      <c r="A464" s="11" t="s">
        <v>5</v>
      </c>
      <c r="B464" s="12" t="s">
        <v>466</v>
      </c>
      <c r="C464" s="13">
        <v>4320.13</v>
      </c>
      <c r="D464" s="13">
        <v>4320.13</v>
      </c>
      <c r="E464" s="13">
        <v>0</v>
      </c>
    </row>
    <row r="465" spans="1:5" ht="14.4" x14ac:dyDescent="0.3">
      <c r="A465" s="11" t="s">
        <v>5</v>
      </c>
      <c r="B465" s="12" t="s">
        <v>467</v>
      </c>
      <c r="C465" s="13">
        <v>13228883</v>
      </c>
      <c r="D465" s="13">
        <v>13493507.960000001</v>
      </c>
      <c r="E465" s="13">
        <v>14277570.48</v>
      </c>
    </row>
    <row r="466" spans="1:5" ht="14.4" x14ac:dyDescent="0.3">
      <c r="A466" s="11" t="s">
        <v>5</v>
      </c>
      <c r="B466" s="12" t="s">
        <v>468</v>
      </c>
      <c r="C466" s="13">
        <v>61994.98</v>
      </c>
      <c r="D466" s="13">
        <v>61994.98</v>
      </c>
      <c r="E466" s="13">
        <v>61994.98</v>
      </c>
    </row>
    <row r="467" spans="1:5" ht="14.4" x14ac:dyDescent="0.3">
      <c r="A467" s="11" t="s">
        <v>5</v>
      </c>
      <c r="B467" s="12" t="s">
        <v>469</v>
      </c>
      <c r="C467" s="13">
        <v>46768.12</v>
      </c>
      <c r="D467" s="13">
        <v>46768.12</v>
      </c>
      <c r="E467" s="13">
        <v>46768.12</v>
      </c>
    </row>
    <row r="468" spans="1:5" ht="14.4" x14ac:dyDescent="0.3">
      <c r="A468" s="11" t="s">
        <v>5</v>
      </c>
      <c r="B468" s="12" t="s">
        <v>470</v>
      </c>
      <c r="C468" s="13">
        <v>0</v>
      </c>
      <c r="D468" s="13">
        <v>0</v>
      </c>
      <c r="E468" s="13">
        <v>0</v>
      </c>
    </row>
    <row r="469" spans="1:5" ht="14.4" x14ac:dyDescent="0.3">
      <c r="A469" s="11" t="s">
        <v>5</v>
      </c>
      <c r="B469" s="12" t="s">
        <v>471</v>
      </c>
      <c r="C469" s="13">
        <v>71743.63</v>
      </c>
      <c r="D469" s="13">
        <v>71743.63</v>
      </c>
      <c r="E469" s="13">
        <v>71743.63</v>
      </c>
    </row>
    <row r="470" spans="1:5" ht="14.4" x14ac:dyDescent="0.3">
      <c r="A470" s="11" t="s">
        <v>5</v>
      </c>
      <c r="B470" s="12" t="s">
        <v>472</v>
      </c>
      <c r="C470" s="13">
        <v>4880.75</v>
      </c>
      <c r="D470" s="13">
        <v>4880.75</v>
      </c>
      <c r="E470" s="13">
        <v>4880.75</v>
      </c>
    </row>
    <row r="471" spans="1:5" ht="14.4" x14ac:dyDescent="0.3">
      <c r="A471" s="11" t="s">
        <v>5</v>
      </c>
      <c r="B471" s="12" t="s">
        <v>473</v>
      </c>
      <c r="C471" s="13">
        <v>53223.950000000004</v>
      </c>
      <c r="D471" s="13">
        <v>53223.950000000004</v>
      </c>
      <c r="E471" s="13">
        <v>53223.950000000004</v>
      </c>
    </row>
    <row r="472" spans="1:5" ht="14.4" x14ac:dyDescent="0.3">
      <c r="A472" s="11" t="s">
        <v>5</v>
      </c>
      <c r="B472" s="12" t="s">
        <v>474</v>
      </c>
      <c r="C472" s="13">
        <v>555346.68000000005</v>
      </c>
      <c r="D472" s="13">
        <v>555346.68000000005</v>
      </c>
      <c r="E472" s="13">
        <v>555346.68000000005</v>
      </c>
    </row>
    <row r="473" spans="1:5" ht="14.4" x14ac:dyDescent="0.3">
      <c r="A473" s="11" t="s">
        <v>5</v>
      </c>
      <c r="B473" s="12" t="s">
        <v>475</v>
      </c>
      <c r="C473" s="13">
        <v>144868.53</v>
      </c>
      <c r="D473" s="13">
        <v>144868.53</v>
      </c>
      <c r="E473" s="13">
        <v>144868.53</v>
      </c>
    </row>
    <row r="474" spans="1:5" ht="14.4" x14ac:dyDescent="0.3">
      <c r="A474" s="11" t="s">
        <v>5</v>
      </c>
      <c r="B474" s="12" t="s">
        <v>476</v>
      </c>
      <c r="C474" s="13">
        <v>144868.53</v>
      </c>
      <c r="D474" s="13">
        <v>144868.53</v>
      </c>
      <c r="E474" s="13">
        <v>144868.53</v>
      </c>
    </row>
    <row r="475" spans="1:5" ht="14.4" x14ac:dyDescent="0.3">
      <c r="A475" s="11" t="s">
        <v>5</v>
      </c>
      <c r="B475" s="12" t="s">
        <v>477</v>
      </c>
      <c r="C475" s="13">
        <v>97175.2</v>
      </c>
      <c r="D475" s="13">
        <v>97175.2</v>
      </c>
      <c r="E475" s="13">
        <v>97175.2</v>
      </c>
    </row>
    <row r="476" spans="1:5" ht="14.4" x14ac:dyDescent="0.3">
      <c r="A476" s="11" t="s">
        <v>5</v>
      </c>
      <c r="B476" s="12" t="s">
        <v>478</v>
      </c>
      <c r="C476" s="13">
        <v>91715.8</v>
      </c>
      <c r="D476" s="13">
        <v>91715.8</v>
      </c>
      <c r="E476" s="13">
        <v>91715.8</v>
      </c>
    </row>
    <row r="477" spans="1:5" ht="14.4" x14ac:dyDescent="0.3">
      <c r="A477" s="11" t="s">
        <v>5</v>
      </c>
      <c r="B477" s="12" t="s">
        <v>479</v>
      </c>
      <c r="C477" s="13">
        <v>10462921.810000001</v>
      </c>
      <c r="D477" s="13">
        <v>10499295.16</v>
      </c>
      <c r="E477" s="13">
        <v>10499295.16</v>
      </c>
    </row>
    <row r="478" spans="1:5" ht="14.4" x14ac:dyDescent="0.3">
      <c r="A478" s="11" t="s">
        <v>5</v>
      </c>
      <c r="B478" s="12" t="s">
        <v>480</v>
      </c>
      <c r="C478" s="13">
        <v>133.6</v>
      </c>
      <c r="D478" s="13"/>
      <c r="E478" s="13"/>
    </row>
    <row r="479" spans="1:5" ht="14.4" x14ac:dyDescent="0.3">
      <c r="A479" s="11" t="s">
        <v>5</v>
      </c>
      <c r="B479" s="12" t="s">
        <v>481</v>
      </c>
      <c r="C479" s="13">
        <v>22993.91</v>
      </c>
      <c r="D479" s="13">
        <v>22993.91</v>
      </c>
      <c r="E479" s="13">
        <v>22993.91</v>
      </c>
    </row>
    <row r="480" spans="1:5" ht="14.4" x14ac:dyDescent="0.3">
      <c r="A480" s="11" t="s">
        <v>5</v>
      </c>
      <c r="B480" s="12" t="s">
        <v>482</v>
      </c>
      <c r="C480" s="13">
        <v>0</v>
      </c>
      <c r="D480" s="13">
        <v>0</v>
      </c>
      <c r="E480" s="13">
        <v>0</v>
      </c>
    </row>
    <row r="481" spans="1:5" ht="14.4" x14ac:dyDescent="0.3">
      <c r="A481" s="11" t="s">
        <v>5</v>
      </c>
      <c r="B481" s="12" t="s">
        <v>483</v>
      </c>
      <c r="C481" s="13">
        <v>170596.46</v>
      </c>
      <c r="D481" s="13">
        <v>170596.46</v>
      </c>
      <c r="E481" s="13">
        <v>170596.46</v>
      </c>
    </row>
    <row r="482" spans="1:5" ht="14.4" x14ac:dyDescent="0.3">
      <c r="A482" s="11" t="s">
        <v>5</v>
      </c>
      <c r="B482" s="12" t="s">
        <v>484</v>
      </c>
      <c r="C482" s="13">
        <v>0</v>
      </c>
      <c r="D482" s="13">
        <v>0</v>
      </c>
      <c r="E482" s="13">
        <v>0</v>
      </c>
    </row>
    <row r="483" spans="1:5" ht="14.4" x14ac:dyDescent="0.3">
      <c r="A483" s="11" t="s">
        <v>5</v>
      </c>
      <c r="B483" s="12" t="s">
        <v>485</v>
      </c>
      <c r="C483" s="13">
        <v>23785.3</v>
      </c>
      <c r="D483" s="13">
        <v>23785.3</v>
      </c>
      <c r="E483" s="13">
        <v>23785.3</v>
      </c>
    </row>
    <row r="484" spans="1:5" ht="14.4" x14ac:dyDescent="0.3">
      <c r="A484" s="11" t="s">
        <v>5</v>
      </c>
      <c r="B484" s="12" t="s">
        <v>486</v>
      </c>
      <c r="C484" s="13">
        <v>312542.48</v>
      </c>
      <c r="D484" s="13">
        <v>312542.48</v>
      </c>
      <c r="E484" s="13">
        <v>312542.48</v>
      </c>
    </row>
    <row r="485" spans="1:5" ht="14.4" x14ac:dyDescent="0.3">
      <c r="A485" s="11" t="s">
        <v>5</v>
      </c>
      <c r="B485" s="12" t="s">
        <v>487</v>
      </c>
      <c r="C485" s="13">
        <v>201468.71</v>
      </c>
      <c r="D485" s="13">
        <v>201468.71</v>
      </c>
      <c r="E485" s="13">
        <v>201468.71</v>
      </c>
    </row>
    <row r="486" spans="1:5" ht="14.4" x14ac:dyDescent="0.3">
      <c r="A486" s="11" t="s">
        <v>5</v>
      </c>
      <c r="B486" s="12" t="s">
        <v>488</v>
      </c>
      <c r="C486" s="13">
        <v>187851.84</v>
      </c>
      <c r="D486" s="13">
        <v>187851.84</v>
      </c>
      <c r="E486" s="13">
        <v>187851.84</v>
      </c>
    </row>
    <row r="487" spans="1:5" ht="14.4" x14ac:dyDescent="0.3">
      <c r="A487" s="11" t="s">
        <v>5</v>
      </c>
      <c r="B487" s="12" t="s">
        <v>489</v>
      </c>
      <c r="C487" s="13">
        <v>145512.24</v>
      </c>
      <c r="D487" s="13">
        <v>145512.24</v>
      </c>
      <c r="E487" s="13">
        <v>146725.65</v>
      </c>
    </row>
    <row r="488" spans="1:5" ht="14.4" x14ac:dyDescent="0.3">
      <c r="A488" s="11" t="s">
        <v>5</v>
      </c>
      <c r="B488" s="12" t="s">
        <v>490</v>
      </c>
      <c r="C488" s="13">
        <v>138734.28</v>
      </c>
      <c r="D488" s="13">
        <v>138734.28</v>
      </c>
      <c r="E488" s="13">
        <v>139947.69</v>
      </c>
    </row>
    <row r="489" spans="1:5" ht="14.4" x14ac:dyDescent="0.3">
      <c r="A489" s="11" t="s">
        <v>5</v>
      </c>
      <c r="B489" s="12" t="s">
        <v>491</v>
      </c>
      <c r="C489" s="13">
        <v>49485.85</v>
      </c>
      <c r="D489" s="13">
        <v>49485.85</v>
      </c>
      <c r="E489" s="13">
        <v>49485.85</v>
      </c>
    </row>
    <row r="490" spans="1:5" ht="14.4" x14ac:dyDescent="0.3">
      <c r="A490" s="11" t="s">
        <v>5</v>
      </c>
      <c r="B490" s="12" t="s">
        <v>492</v>
      </c>
      <c r="C490" s="13">
        <v>0</v>
      </c>
      <c r="D490" s="13">
        <v>0</v>
      </c>
      <c r="E490" s="13">
        <v>0</v>
      </c>
    </row>
    <row r="491" spans="1:5" ht="14.4" x14ac:dyDescent="0.3">
      <c r="A491" s="11" t="s">
        <v>5</v>
      </c>
      <c r="B491" s="12" t="s">
        <v>493</v>
      </c>
      <c r="C491" s="13">
        <v>9367312.0999999996</v>
      </c>
      <c r="D491" s="13">
        <v>10130380.01</v>
      </c>
      <c r="E491" s="13">
        <v>10130380.01</v>
      </c>
    </row>
    <row r="492" spans="1:5" ht="14.4" x14ac:dyDescent="0.3">
      <c r="A492" s="11" t="s">
        <v>5</v>
      </c>
      <c r="B492" s="12" t="s">
        <v>494</v>
      </c>
      <c r="C492" s="13">
        <v>763067.91</v>
      </c>
      <c r="D492" s="13"/>
      <c r="E492" s="13"/>
    </row>
    <row r="493" spans="1:5" ht="14.4" x14ac:dyDescent="0.3">
      <c r="A493" s="11" t="s">
        <v>5</v>
      </c>
      <c r="B493" s="12" t="s">
        <v>495</v>
      </c>
      <c r="C493" s="13">
        <v>3096511.78</v>
      </c>
      <c r="D493" s="13">
        <v>8009016.1699999999</v>
      </c>
      <c r="E493" s="13">
        <v>8009016.1699999999</v>
      </c>
    </row>
    <row r="494" spans="1:5" ht="14.4" x14ac:dyDescent="0.3">
      <c r="A494" s="11" t="s">
        <v>5</v>
      </c>
      <c r="B494" s="12" t="s">
        <v>496</v>
      </c>
      <c r="C494" s="13">
        <v>4912504.3899999997</v>
      </c>
      <c r="D494" s="13">
        <v>0</v>
      </c>
      <c r="E494" s="13">
        <v>0</v>
      </c>
    </row>
    <row r="495" spans="1:5" ht="14.4" x14ac:dyDescent="0.3">
      <c r="A495" s="11" t="s">
        <v>5</v>
      </c>
      <c r="B495" s="12" t="s">
        <v>497</v>
      </c>
      <c r="C495" s="13">
        <v>139084.03</v>
      </c>
      <c r="D495" s="13">
        <v>139084.03</v>
      </c>
      <c r="E495" s="13">
        <v>139084.03</v>
      </c>
    </row>
    <row r="496" spans="1:5" ht="14.4" x14ac:dyDescent="0.3">
      <c r="A496" s="11" t="s">
        <v>5</v>
      </c>
      <c r="B496" s="12" t="s">
        <v>498</v>
      </c>
      <c r="C496" s="13">
        <v>139083.24</v>
      </c>
      <c r="D496" s="13">
        <v>139083.24</v>
      </c>
      <c r="E496" s="13">
        <v>139083.24</v>
      </c>
    </row>
    <row r="497" spans="1:5" ht="14.4" x14ac:dyDescent="0.3">
      <c r="A497" s="11" t="s">
        <v>5</v>
      </c>
      <c r="B497" s="12" t="s">
        <v>499</v>
      </c>
      <c r="C497" s="13">
        <v>87252.33</v>
      </c>
      <c r="D497" s="13">
        <v>87252.33</v>
      </c>
      <c r="E497" s="13">
        <v>87252.33</v>
      </c>
    </row>
    <row r="498" spans="1:5" ht="14.4" x14ac:dyDescent="0.3">
      <c r="A498" s="11" t="s">
        <v>5</v>
      </c>
      <c r="B498" s="12" t="s">
        <v>500</v>
      </c>
      <c r="C498" s="13">
        <v>93769.74</v>
      </c>
      <c r="D498" s="13">
        <v>93769.74</v>
      </c>
      <c r="E498" s="13">
        <v>93769.74</v>
      </c>
    </row>
    <row r="499" spans="1:5" ht="14.4" x14ac:dyDescent="0.3">
      <c r="A499" s="11" t="s">
        <v>5</v>
      </c>
      <c r="B499" s="12" t="s">
        <v>501</v>
      </c>
      <c r="C499" s="13">
        <v>4242101.66</v>
      </c>
      <c r="D499" s="13">
        <v>4266261.51</v>
      </c>
      <c r="E499" s="13">
        <v>4266261.51</v>
      </c>
    </row>
    <row r="500" spans="1:5" ht="14.4" x14ac:dyDescent="0.3">
      <c r="A500" s="11" t="s">
        <v>5</v>
      </c>
      <c r="B500" s="12" t="s">
        <v>502</v>
      </c>
      <c r="C500" s="13">
        <v>56936105.329999998</v>
      </c>
      <c r="D500" s="13">
        <v>64012457.710000001</v>
      </c>
      <c r="E500" s="13">
        <v>64112526.369999997</v>
      </c>
    </row>
    <row r="501" spans="1:5" ht="14.4" x14ac:dyDescent="0.3">
      <c r="A501" s="11" t="s">
        <v>5</v>
      </c>
      <c r="B501" s="12" t="s">
        <v>503</v>
      </c>
      <c r="C501" s="13">
        <v>7365628.7699999996</v>
      </c>
      <c r="D501" s="13">
        <v>0</v>
      </c>
      <c r="E501" s="13">
        <v>0</v>
      </c>
    </row>
    <row r="502" spans="1:5" ht="14.4" x14ac:dyDescent="0.3">
      <c r="A502" s="11" t="s">
        <v>5</v>
      </c>
      <c r="B502" s="12" t="s">
        <v>504</v>
      </c>
      <c r="C502" s="13">
        <v>748902.69000000006</v>
      </c>
      <c r="D502" s="13">
        <v>748902.69000000006</v>
      </c>
      <c r="E502" s="13">
        <v>748902.69000000006</v>
      </c>
    </row>
    <row r="503" spans="1:5" ht="14.4" x14ac:dyDescent="0.3">
      <c r="A503" s="11" t="s">
        <v>5</v>
      </c>
      <c r="B503" s="12" t="s">
        <v>505</v>
      </c>
      <c r="C503" s="13">
        <v>85202.98</v>
      </c>
      <c r="D503" s="13">
        <v>85202.98</v>
      </c>
      <c r="E503" s="13">
        <v>85202.98</v>
      </c>
    </row>
    <row r="504" spans="1:5" ht="14.4" x14ac:dyDescent="0.3">
      <c r="A504" s="11" t="s">
        <v>5</v>
      </c>
      <c r="B504" s="12" t="s">
        <v>506</v>
      </c>
      <c r="C504" s="13">
        <v>0</v>
      </c>
      <c r="D504" s="13">
        <v>0</v>
      </c>
      <c r="E504" s="13">
        <v>0</v>
      </c>
    </row>
    <row r="505" spans="1:5" ht="14.4" x14ac:dyDescent="0.3">
      <c r="A505" s="11" t="s">
        <v>5</v>
      </c>
      <c r="B505" s="12" t="s">
        <v>507</v>
      </c>
      <c r="C505" s="13">
        <v>0</v>
      </c>
      <c r="D505" s="13">
        <v>0</v>
      </c>
      <c r="E505" s="13">
        <v>0</v>
      </c>
    </row>
    <row r="506" spans="1:5" ht="14.4" x14ac:dyDescent="0.3">
      <c r="A506" s="11" t="s">
        <v>5</v>
      </c>
      <c r="B506" s="12" t="s">
        <v>508</v>
      </c>
      <c r="C506" s="13">
        <v>1411661.8599999999</v>
      </c>
      <c r="D506" s="13">
        <v>1902286.74</v>
      </c>
      <c r="E506" s="13">
        <v>1902286.74</v>
      </c>
    </row>
    <row r="507" spans="1:5" ht="14.4" x14ac:dyDescent="0.3">
      <c r="A507" s="11" t="s">
        <v>5</v>
      </c>
      <c r="B507" s="12" t="s">
        <v>509</v>
      </c>
      <c r="C507" s="13">
        <v>490624.88</v>
      </c>
      <c r="D507" s="13">
        <v>0</v>
      </c>
      <c r="E507" s="13">
        <v>0</v>
      </c>
    </row>
    <row r="508" spans="1:5" ht="14.4" x14ac:dyDescent="0.3">
      <c r="A508" s="11" t="s">
        <v>5</v>
      </c>
      <c r="B508" s="12" t="s">
        <v>510</v>
      </c>
      <c r="C508" s="13">
        <v>0</v>
      </c>
      <c r="D508" s="13">
        <v>0</v>
      </c>
      <c r="E508" s="13">
        <v>0</v>
      </c>
    </row>
    <row r="509" spans="1:5" ht="14.4" x14ac:dyDescent="0.3">
      <c r="A509" s="11" t="s">
        <v>5</v>
      </c>
      <c r="B509" s="12" t="s">
        <v>511</v>
      </c>
      <c r="C509" s="13">
        <v>11651.42</v>
      </c>
      <c r="D509" s="13">
        <v>69064.55</v>
      </c>
      <c r="E509" s="13">
        <v>69064.55</v>
      </c>
    </row>
    <row r="510" spans="1:5" ht="14.4" x14ac:dyDescent="0.3">
      <c r="A510" s="11" t="s">
        <v>5</v>
      </c>
      <c r="B510" s="12" t="s">
        <v>512</v>
      </c>
      <c r="C510" s="13">
        <v>1087.67</v>
      </c>
      <c r="D510" s="13">
        <v>204038.9</v>
      </c>
      <c r="E510" s="13">
        <v>204038.9</v>
      </c>
    </row>
    <row r="511" spans="1:5" ht="14.4" x14ac:dyDescent="0.3">
      <c r="A511" s="11" t="s">
        <v>5</v>
      </c>
      <c r="B511" s="12" t="s">
        <v>513</v>
      </c>
      <c r="C511" s="13">
        <v>202951.23</v>
      </c>
      <c r="D511" s="13">
        <v>0</v>
      </c>
      <c r="E511" s="13">
        <v>0</v>
      </c>
    </row>
    <row r="512" spans="1:5" ht="14.4" x14ac:dyDescent="0.3">
      <c r="A512" s="11" t="s">
        <v>5</v>
      </c>
      <c r="B512" s="12" t="s">
        <v>514</v>
      </c>
      <c r="C512" s="13">
        <v>556689.61</v>
      </c>
      <c r="D512" s="13">
        <v>556689.61</v>
      </c>
      <c r="E512" s="13">
        <v>556689.61</v>
      </c>
    </row>
    <row r="513" spans="1:5" ht="14.4" x14ac:dyDescent="0.3">
      <c r="A513" s="11" t="s">
        <v>5</v>
      </c>
      <c r="B513" s="12" t="s">
        <v>515</v>
      </c>
      <c r="C513" s="13">
        <v>9243</v>
      </c>
      <c r="D513" s="13"/>
      <c r="E513" s="13"/>
    </row>
    <row r="514" spans="1:5" ht="14.4" x14ac:dyDescent="0.3">
      <c r="A514" s="11" t="s">
        <v>5</v>
      </c>
      <c r="B514" s="12" t="s">
        <v>516</v>
      </c>
      <c r="C514" s="13">
        <v>100536.76000000001</v>
      </c>
      <c r="D514" s="13">
        <v>109779.76000000001</v>
      </c>
      <c r="E514" s="13">
        <v>109779.76000000001</v>
      </c>
    </row>
    <row r="515" spans="1:5" ht="14.4" x14ac:dyDescent="0.3">
      <c r="A515" s="11" t="s">
        <v>5</v>
      </c>
      <c r="B515" s="12" t="s">
        <v>517</v>
      </c>
      <c r="C515" s="13">
        <v>32608.86</v>
      </c>
      <c r="D515" s="13">
        <v>32608.86</v>
      </c>
      <c r="E515" s="13">
        <v>32608.86</v>
      </c>
    </row>
    <row r="516" spans="1:5" ht="14.4" x14ac:dyDescent="0.3">
      <c r="A516" s="11" t="s">
        <v>5</v>
      </c>
      <c r="B516" s="12" t="s">
        <v>518</v>
      </c>
      <c r="C516" s="13">
        <v>245418.47</v>
      </c>
      <c r="D516" s="13">
        <v>2348301.9700000002</v>
      </c>
      <c r="E516" s="13">
        <v>2348301.9700000002</v>
      </c>
    </row>
    <row r="517" spans="1:5" ht="14.4" x14ac:dyDescent="0.3">
      <c r="A517" s="11" t="s">
        <v>5</v>
      </c>
      <c r="B517" s="12" t="s">
        <v>519</v>
      </c>
      <c r="C517" s="13">
        <v>2102883.5</v>
      </c>
      <c r="D517" s="13">
        <v>0</v>
      </c>
      <c r="E517" s="13">
        <v>0</v>
      </c>
    </row>
    <row r="518" spans="1:5" ht="14.4" x14ac:dyDescent="0.3">
      <c r="A518" s="11" t="s">
        <v>5</v>
      </c>
      <c r="B518" s="12" t="s">
        <v>520</v>
      </c>
      <c r="C518" s="13">
        <v>69877.240000000005</v>
      </c>
      <c r="D518" s="13">
        <v>123635.40000000001</v>
      </c>
      <c r="E518" s="13">
        <v>123635.40000000001</v>
      </c>
    </row>
    <row r="519" spans="1:5" ht="14.4" x14ac:dyDescent="0.3">
      <c r="A519" s="11" t="s">
        <v>5</v>
      </c>
      <c r="B519" s="12" t="s">
        <v>521</v>
      </c>
      <c r="C519" s="13">
        <v>1655836.72</v>
      </c>
      <c r="D519" s="13">
        <v>1655836.72</v>
      </c>
      <c r="E519" s="13">
        <v>1655836.72</v>
      </c>
    </row>
    <row r="520" spans="1:5" ht="14.4" x14ac:dyDescent="0.3">
      <c r="A520" s="11" t="s">
        <v>5</v>
      </c>
      <c r="B520" s="12" t="s">
        <v>522</v>
      </c>
      <c r="C520" s="13">
        <v>15927851.470000001</v>
      </c>
      <c r="D520" s="13">
        <v>15927851.470000001</v>
      </c>
      <c r="E520" s="13">
        <v>15927851.470000001</v>
      </c>
    </row>
    <row r="521" spans="1:5" ht="14.4" x14ac:dyDescent="0.3">
      <c r="A521" s="11" t="s">
        <v>5</v>
      </c>
      <c r="B521" s="12" t="s">
        <v>523</v>
      </c>
      <c r="C521" s="13">
        <v>2655.41</v>
      </c>
      <c r="D521" s="13">
        <v>2655.41</v>
      </c>
      <c r="E521" s="13">
        <v>2655.41</v>
      </c>
    </row>
    <row r="522" spans="1:5" ht="14.4" x14ac:dyDescent="0.3">
      <c r="A522" s="11" t="s">
        <v>5</v>
      </c>
      <c r="B522" s="12" t="s">
        <v>524</v>
      </c>
      <c r="C522" s="13">
        <v>298561.40000000002</v>
      </c>
      <c r="D522" s="13">
        <v>298561.40000000002</v>
      </c>
      <c r="E522" s="13">
        <v>298561.40000000002</v>
      </c>
    </row>
    <row r="523" spans="1:5" ht="14.4" x14ac:dyDescent="0.3">
      <c r="A523" s="11" t="s">
        <v>5</v>
      </c>
      <c r="B523" s="12" t="s">
        <v>525</v>
      </c>
      <c r="C523" s="13">
        <v>150384.59</v>
      </c>
      <c r="D523" s="13">
        <v>150384.59</v>
      </c>
      <c r="E523" s="13">
        <v>150384.59</v>
      </c>
    </row>
    <row r="524" spans="1:5" ht="14.4" x14ac:dyDescent="0.3">
      <c r="A524" s="11" t="s">
        <v>5</v>
      </c>
      <c r="B524" s="12" t="s">
        <v>526</v>
      </c>
      <c r="C524" s="13">
        <v>69830.180000000008</v>
      </c>
      <c r="D524" s="13">
        <v>425915.8</v>
      </c>
      <c r="E524" s="13">
        <v>425915.8</v>
      </c>
    </row>
    <row r="525" spans="1:5" ht="14.4" x14ac:dyDescent="0.3">
      <c r="A525" s="11" t="s">
        <v>5</v>
      </c>
      <c r="B525" s="12" t="s">
        <v>527</v>
      </c>
      <c r="C525" s="13">
        <v>805978.01</v>
      </c>
      <c r="D525" s="13">
        <v>2618640.02</v>
      </c>
      <c r="E525" s="13">
        <v>2618640.02</v>
      </c>
    </row>
    <row r="526" spans="1:5" ht="14.4" x14ac:dyDescent="0.3">
      <c r="A526" s="11" t="s">
        <v>5</v>
      </c>
      <c r="B526" s="12" t="s">
        <v>528</v>
      </c>
      <c r="C526" s="13">
        <v>1812662.01</v>
      </c>
      <c r="D526" s="13"/>
      <c r="E526" s="13"/>
    </row>
    <row r="527" spans="1:5" ht="14.4" x14ac:dyDescent="0.3">
      <c r="A527" s="11" t="s">
        <v>5</v>
      </c>
      <c r="B527" s="12" t="s">
        <v>529</v>
      </c>
      <c r="C527" s="13">
        <v>0</v>
      </c>
      <c r="D527" s="13">
        <v>617.83000000000004</v>
      </c>
      <c r="E527" s="13">
        <v>617.83000000000004</v>
      </c>
    </row>
    <row r="528" spans="1:5" ht="14.4" x14ac:dyDescent="0.3">
      <c r="A528" s="11" t="s">
        <v>5</v>
      </c>
      <c r="B528" s="12" t="s">
        <v>530</v>
      </c>
      <c r="C528" s="13">
        <v>1389.79</v>
      </c>
      <c r="D528" s="13">
        <v>1389.79</v>
      </c>
      <c r="E528" s="13">
        <v>1389.79</v>
      </c>
    </row>
    <row r="529" spans="1:6" ht="14.4" x14ac:dyDescent="0.3">
      <c r="A529" s="11" t="s">
        <v>5</v>
      </c>
      <c r="B529" s="12" t="s">
        <v>531</v>
      </c>
      <c r="C529" s="13">
        <v>230643.89</v>
      </c>
      <c r="D529" s="13">
        <v>269155.84999999998</v>
      </c>
      <c r="E529" s="13">
        <v>269155.84999999998</v>
      </c>
    </row>
    <row r="530" spans="1:6" ht="14.4" x14ac:dyDescent="0.3">
      <c r="A530" s="11" t="s">
        <v>5</v>
      </c>
      <c r="B530" s="12" t="s">
        <v>532</v>
      </c>
      <c r="C530" s="13">
        <v>43026.700000000004</v>
      </c>
      <c r="D530" s="13"/>
      <c r="E530" s="13"/>
    </row>
    <row r="531" spans="1:6" ht="14.4" x14ac:dyDescent="0.3">
      <c r="A531" s="11" t="s">
        <v>5</v>
      </c>
      <c r="B531" s="12" t="s">
        <v>533</v>
      </c>
      <c r="C531" s="13">
        <v>1306.76</v>
      </c>
      <c r="D531" s="13">
        <v>1306.76</v>
      </c>
      <c r="E531" s="13">
        <v>1306.76</v>
      </c>
    </row>
    <row r="532" spans="1:6" ht="14.4" x14ac:dyDescent="0.3">
      <c r="A532" s="11" t="s">
        <v>5</v>
      </c>
      <c r="B532" s="12" t="s">
        <v>534</v>
      </c>
      <c r="C532" s="13">
        <v>1024.92</v>
      </c>
      <c r="D532" s="13">
        <v>4921.83</v>
      </c>
      <c r="E532" s="13">
        <v>4921.83</v>
      </c>
      <c r="F532" s="14"/>
    </row>
    <row r="533" spans="1:6" ht="14.4" x14ac:dyDescent="0.3">
      <c r="A533" s="11" t="s">
        <v>535</v>
      </c>
      <c r="B533" s="12" t="s">
        <v>429</v>
      </c>
      <c r="C533" s="13">
        <v>0</v>
      </c>
      <c r="D533" s="13"/>
      <c r="E533" s="13">
        <v>15493.06</v>
      </c>
      <c r="F533" s="14"/>
    </row>
    <row r="534" spans="1:6" ht="14.4" x14ac:dyDescent="0.3">
      <c r="A534" s="11" t="s">
        <v>535</v>
      </c>
      <c r="B534" s="12" t="s">
        <v>431</v>
      </c>
      <c r="C534" s="13"/>
      <c r="D534" s="13"/>
      <c r="E534" s="13">
        <v>9046.1200000000008</v>
      </c>
      <c r="F534" s="14"/>
    </row>
    <row r="535" spans="1:6" ht="14.4" x14ac:dyDescent="0.3">
      <c r="A535" s="11" t="s">
        <v>535</v>
      </c>
      <c r="B535" s="12" t="s">
        <v>432</v>
      </c>
      <c r="C535" s="13">
        <v>1843699.12</v>
      </c>
      <c r="D535" s="13"/>
      <c r="E535" s="13">
        <v>38398.36</v>
      </c>
      <c r="F535" s="14"/>
    </row>
    <row r="536" spans="1:6" ht="14.4" x14ac:dyDescent="0.3">
      <c r="A536" s="11" t="s">
        <v>535</v>
      </c>
      <c r="B536" s="12" t="s">
        <v>435</v>
      </c>
      <c r="C536" s="13">
        <v>1661751.77</v>
      </c>
      <c r="D536" s="13"/>
      <c r="E536" s="13">
        <v>80551.14</v>
      </c>
      <c r="F536" s="14"/>
    </row>
    <row r="537" spans="1:6" ht="14.4" x14ac:dyDescent="0.3">
      <c r="A537" s="11" t="s">
        <v>535</v>
      </c>
      <c r="B537" s="12" t="s">
        <v>437</v>
      </c>
      <c r="C537" s="13"/>
      <c r="D537" s="13"/>
      <c r="E537" s="13">
        <v>14461.5</v>
      </c>
      <c r="F537" s="14"/>
    </row>
    <row r="538" spans="1:6" s="14" customFormat="1" ht="14.4" x14ac:dyDescent="0.3">
      <c r="A538" s="11" t="s">
        <v>536</v>
      </c>
      <c r="B538" s="12" t="s">
        <v>537</v>
      </c>
      <c r="C538" s="13">
        <v>22243545.989999998</v>
      </c>
      <c r="D538" s="13">
        <v>22243545.989999998</v>
      </c>
      <c r="E538" s="13">
        <v>22243545.989999998</v>
      </c>
    </row>
    <row r="539" spans="1:6" s="14" customFormat="1" ht="14.4" x14ac:dyDescent="0.3">
      <c r="A539" s="11" t="s">
        <v>536</v>
      </c>
      <c r="B539" s="12" t="s">
        <v>538</v>
      </c>
      <c r="C539" s="13">
        <v>9844.68</v>
      </c>
      <c r="D539" s="13">
        <v>9844.68</v>
      </c>
      <c r="E539" s="13">
        <v>9844.68</v>
      </c>
    </row>
    <row r="540" spans="1:6" s="14" customFormat="1" ht="14.4" x14ac:dyDescent="0.3">
      <c r="A540" s="11" t="s">
        <v>536</v>
      </c>
      <c r="B540" s="12" t="s">
        <v>539</v>
      </c>
      <c r="C540" s="13">
        <v>16762</v>
      </c>
      <c r="D540" s="13">
        <v>16762</v>
      </c>
      <c r="E540" s="13">
        <v>16762</v>
      </c>
    </row>
    <row r="541" spans="1:6" s="14" customFormat="1" ht="14.4" x14ac:dyDescent="0.3">
      <c r="A541" s="11" t="s">
        <v>536</v>
      </c>
      <c r="B541" s="12" t="s">
        <v>540</v>
      </c>
      <c r="C541" s="13">
        <v>1740817.8399999999</v>
      </c>
      <c r="D541" s="13">
        <v>1740817.8399999999</v>
      </c>
      <c r="E541" s="13">
        <v>1740817.8399999999</v>
      </c>
    </row>
    <row r="542" spans="1:6" s="14" customFormat="1" ht="14.4" x14ac:dyDescent="0.3">
      <c r="A542" s="11" t="s">
        <v>536</v>
      </c>
      <c r="B542" s="12" t="s">
        <v>541</v>
      </c>
      <c r="C542" s="13">
        <v>460720.3</v>
      </c>
      <c r="D542" s="13">
        <v>460720.3</v>
      </c>
      <c r="E542" s="13">
        <v>460720.3</v>
      </c>
    </row>
    <row r="543" spans="1:6" s="14" customFormat="1" ht="14.4" x14ac:dyDescent="0.3">
      <c r="A543" s="11" t="s">
        <v>536</v>
      </c>
      <c r="B543" s="12" t="s">
        <v>542</v>
      </c>
      <c r="C543" s="13">
        <v>2603420.41</v>
      </c>
      <c r="D543" s="13">
        <v>2603568.67</v>
      </c>
      <c r="E543" s="13">
        <v>2605346</v>
      </c>
    </row>
    <row r="544" spans="1:6" s="14" customFormat="1" ht="14.4" x14ac:dyDescent="0.3">
      <c r="A544" s="11" t="s">
        <v>536</v>
      </c>
      <c r="B544" s="12" t="s">
        <v>543</v>
      </c>
      <c r="C544" s="13">
        <v>8314304.4100000001</v>
      </c>
      <c r="D544" s="13">
        <v>8314304.4100000001</v>
      </c>
      <c r="E544" s="13">
        <v>8314304.4100000001</v>
      </c>
    </row>
    <row r="545" spans="1:5" s="14" customFormat="1" ht="14.4" x14ac:dyDescent="0.3">
      <c r="A545" s="11" t="s">
        <v>536</v>
      </c>
      <c r="B545" s="12" t="s">
        <v>544</v>
      </c>
      <c r="C545" s="13">
        <v>1005330.79</v>
      </c>
      <c r="D545" s="13">
        <v>1005330.79</v>
      </c>
      <c r="E545" s="13">
        <v>1005330.79</v>
      </c>
    </row>
    <row r="546" spans="1:5" s="14" customFormat="1" ht="14.4" x14ac:dyDescent="0.3">
      <c r="A546" s="11" t="s">
        <v>536</v>
      </c>
      <c r="B546" s="12" t="s">
        <v>545</v>
      </c>
      <c r="C546" s="13">
        <v>1875043.47</v>
      </c>
      <c r="D546" s="13">
        <v>1875043.47</v>
      </c>
      <c r="E546" s="13">
        <v>1875043.47</v>
      </c>
    </row>
    <row r="547" spans="1:5" s="14" customFormat="1" ht="14.4" x14ac:dyDescent="0.3">
      <c r="A547" s="11" t="s">
        <v>536</v>
      </c>
      <c r="B547" s="12" t="s">
        <v>546</v>
      </c>
      <c r="C547" s="13">
        <v>1314040.02</v>
      </c>
      <c r="D547" s="13">
        <v>1314040.02</v>
      </c>
      <c r="E547" s="13">
        <v>1314040.02</v>
      </c>
    </row>
    <row r="548" spans="1:5" s="14" customFormat="1" ht="14.4" x14ac:dyDescent="0.3">
      <c r="A548" s="11" t="s">
        <v>536</v>
      </c>
      <c r="B548" s="12" t="s">
        <v>547</v>
      </c>
      <c r="C548" s="13">
        <v>556598.62</v>
      </c>
      <c r="D548" s="13">
        <v>556598.62</v>
      </c>
      <c r="E548" s="13">
        <v>556598.62</v>
      </c>
    </row>
    <row r="549" spans="1:5" s="14" customFormat="1" ht="14.4" x14ac:dyDescent="0.3">
      <c r="A549" s="11" t="s">
        <v>536</v>
      </c>
      <c r="B549" s="12" t="s">
        <v>548</v>
      </c>
      <c r="C549" s="13">
        <v>8695145.2300000004</v>
      </c>
      <c r="D549" s="13">
        <v>8684493.8900000006</v>
      </c>
      <c r="E549" s="13">
        <v>8684493.8900000006</v>
      </c>
    </row>
    <row r="550" spans="1:5" s="14" customFormat="1" ht="14.4" x14ac:dyDescent="0.3">
      <c r="A550" s="11" t="s">
        <v>536</v>
      </c>
      <c r="B550" s="12" t="s">
        <v>549</v>
      </c>
      <c r="C550" s="13">
        <v>54386.44</v>
      </c>
      <c r="D550" s="13">
        <v>54386.44</v>
      </c>
      <c r="E550" s="13">
        <v>54386.44</v>
      </c>
    </row>
    <row r="551" spans="1:5" s="14" customFormat="1" ht="14.4" x14ac:dyDescent="0.3">
      <c r="A551" s="11" t="s">
        <v>536</v>
      </c>
      <c r="B551" s="12" t="s">
        <v>550</v>
      </c>
      <c r="C551" s="13">
        <v>404022.78</v>
      </c>
      <c r="D551" s="13">
        <v>404022.78</v>
      </c>
      <c r="E551" s="13">
        <v>404022.78</v>
      </c>
    </row>
    <row r="552" spans="1:5" ht="14.4" x14ac:dyDescent="0.3">
      <c r="A552" s="15" t="s">
        <v>551</v>
      </c>
      <c r="B552" s="11" t="s">
        <v>552</v>
      </c>
      <c r="C552" s="13">
        <v>-62560724.530000001</v>
      </c>
      <c r="D552" s="13">
        <v>-62724544.009999998</v>
      </c>
      <c r="E552" s="13">
        <v>-62888823.43</v>
      </c>
    </row>
    <row r="553" spans="1:5" ht="14.4" x14ac:dyDescent="0.3">
      <c r="A553" s="15" t="s">
        <v>553</v>
      </c>
      <c r="B553" s="11" t="s">
        <v>552</v>
      </c>
      <c r="C553" s="13">
        <v>-41019971.270000003</v>
      </c>
      <c r="D553" s="13">
        <v>-40929387.530000001</v>
      </c>
      <c r="E553" s="13">
        <v>-40358281.350000001</v>
      </c>
    </row>
    <row r="554" spans="1:5" ht="14.4" x14ac:dyDescent="0.3">
      <c r="A554" s="15" t="s">
        <v>554</v>
      </c>
      <c r="B554" s="16" t="s">
        <v>555</v>
      </c>
      <c r="C554" s="13">
        <v>-14169734.57</v>
      </c>
      <c r="D554" s="13">
        <v>-14209527.91</v>
      </c>
      <c r="E554" s="13">
        <v>-14249433</v>
      </c>
    </row>
    <row r="555" spans="1:5" ht="14.4" x14ac:dyDescent="0.3">
      <c r="A555" s="15" t="s">
        <v>556</v>
      </c>
      <c r="B555" s="16" t="s">
        <v>557</v>
      </c>
      <c r="C555" s="13">
        <v>-3839373.74</v>
      </c>
      <c r="D555" s="13">
        <v>-3840749.52</v>
      </c>
      <c r="E555" s="13">
        <v>-3842125.78</v>
      </c>
    </row>
    <row r="556" spans="1:5" ht="14.4" x14ac:dyDescent="0.3">
      <c r="A556" s="15" t="s">
        <v>558</v>
      </c>
      <c r="B556" s="16" t="s">
        <v>559</v>
      </c>
      <c r="C556" s="13">
        <v>-9905448.2100000009</v>
      </c>
      <c r="D556" s="13">
        <v>-9908240.1899999995</v>
      </c>
      <c r="E556" s="13">
        <v>-9911033.0500000007</v>
      </c>
    </row>
    <row r="557" spans="1:5" ht="14.4" x14ac:dyDescent="0.3">
      <c r="A557" s="15" t="s">
        <v>560</v>
      </c>
      <c r="B557" s="17" t="s">
        <v>555</v>
      </c>
      <c r="C557" s="13">
        <v>-19738081.489999998</v>
      </c>
      <c r="D557" s="13">
        <v>-19802230.25</v>
      </c>
      <c r="E557" s="13">
        <v>-19866587.489999998</v>
      </c>
    </row>
    <row r="558" spans="1:5" ht="14.4" x14ac:dyDescent="0.3">
      <c r="A558" s="15" t="s">
        <v>561</v>
      </c>
      <c r="B558" s="17" t="s">
        <v>555</v>
      </c>
      <c r="C558" s="13">
        <v>-583140.1</v>
      </c>
      <c r="D558" s="13">
        <v>-584096.93999999994</v>
      </c>
      <c r="E558" s="13">
        <v>-585055.35</v>
      </c>
    </row>
    <row r="559" spans="1:5" ht="14.4" x14ac:dyDescent="0.3">
      <c r="A559" s="15" t="s">
        <v>562</v>
      </c>
      <c r="B559" s="17" t="s">
        <v>555</v>
      </c>
      <c r="C559" s="13">
        <v>-122930.57</v>
      </c>
      <c r="D559" s="13">
        <v>-123126.95</v>
      </c>
      <c r="E559" s="13">
        <v>-123323.65</v>
      </c>
    </row>
    <row r="560" spans="1:5" ht="14.4" x14ac:dyDescent="0.3">
      <c r="A560" s="15" t="s">
        <v>563</v>
      </c>
      <c r="B560" s="17" t="s">
        <v>555</v>
      </c>
      <c r="C560" s="13">
        <v>-1271798.33</v>
      </c>
      <c r="D560" s="13">
        <v>-1275868.08</v>
      </c>
      <c r="E560" s="13">
        <v>-1279950.8600000001</v>
      </c>
    </row>
    <row r="561" spans="1:6" ht="14.4" x14ac:dyDescent="0.3">
      <c r="A561" s="15" t="s">
        <v>564</v>
      </c>
      <c r="B561" s="16" t="s">
        <v>565</v>
      </c>
      <c r="C561" s="13">
        <v>-1042537.96</v>
      </c>
      <c r="D561" s="13">
        <v>-1047834.84</v>
      </c>
      <c r="E561" s="13">
        <v>-1053158.6499999999</v>
      </c>
    </row>
    <row r="562" spans="1:6" ht="14.4" x14ac:dyDescent="0.3">
      <c r="A562" s="15" t="s">
        <v>566</v>
      </c>
      <c r="B562" s="17" t="s">
        <v>555</v>
      </c>
      <c r="C562" s="13">
        <v>-24142510.449999999</v>
      </c>
      <c r="D562" s="13">
        <v>-24210876</v>
      </c>
      <c r="E562" s="13">
        <v>-24279435.140000001</v>
      </c>
    </row>
    <row r="563" spans="1:6" ht="14.4" x14ac:dyDescent="0.3">
      <c r="A563" s="15" t="s">
        <v>567</v>
      </c>
      <c r="B563" s="16" t="s">
        <v>557</v>
      </c>
      <c r="C563" s="13">
        <v>45435.94</v>
      </c>
      <c r="D563" s="13">
        <v>45435.94</v>
      </c>
      <c r="E563" s="13">
        <v>45435.94</v>
      </c>
    </row>
    <row r="564" spans="1:6" ht="14.4" x14ac:dyDescent="0.3">
      <c r="A564" s="15" t="s">
        <v>568</v>
      </c>
      <c r="B564" s="16" t="s">
        <v>559</v>
      </c>
      <c r="C564" s="13">
        <v>284355.01</v>
      </c>
      <c r="D564" s="13">
        <v>284355.01</v>
      </c>
      <c r="E564" s="13">
        <v>284355.01</v>
      </c>
    </row>
    <row r="565" spans="1:6" ht="14.4" x14ac:dyDescent="0.3">
      <c r="A565" s="15" t="s">
        <v>569</v>
      </c>
      <c r="B565" s="17" t="s">
        <v>555</v>
      </c>
      <c r="C565" s="13">
        <v>-6134443.9500000002</v>
      </c>
      <c r="D565" s="13">
        <v>-6134443.9500000002</v>
      </c>
      <c r="E565" s="13">
        <v>-6134443.9500000002</v>
      </c>
    </row>
    <row r="566" spans="1:6" ht="14.4" x14ac:dyDescent="0.3">
      <c r="A566" s="15" t="s">
        <v>570</v>
      </c>
      <c r="B566" s="11" t="s">
        <v>552</v>
      </c>
      <c r="C566" s="13">
        <v>344380</v>
      </c>
      <c r="D566" s="13">
        <v>344380</v>
      </c>
      <c r="E566" s="13">
        <v>344380</v>
      </c>
    </row>
    <row r="567" spans="1:6" ht="14.4" x14ac:dyDescent="0.3">
      <c r="A567" s="15" t="s">
        <v>571</v>
      </c>
      <c r="B567" s="11" t="s">
        <v>552</v>
      </c>
      <c r="C567" s="13">
        <v>5460273</v>
      </c>
      <c r="D567" s="13">
        <v>5460273</v>
      </c>
      <c r="E567" s="13">
        <v>5460273</v>
      </c>
    </row>
    <row r="568" spans="1:6" x14ac:dyDescent="0.25">
      <c r="A568" s="18" t="s">
        <v>572</v>
      </c>
      <c r="B568" s="11" t="s">
        <v>573</v>
      </c>
      <c r="C568" s="19">
        <f>C624*$G$2</f>
        <v>-1925118.7096400002</v>
      </c>
      <c r="D568" s="19">
        <f t="shared" ref="D568:E568" si="0">D624*$G$2</f>
        <v>-1856366.8125100001</v>
      </c>
      <c r="E568" s="19">
        <f t="shared" si="0"/>
        <v>-1787614.9153800001</v>
      </c>
      <c r="F568" s="20" t="s">
        <v>574</v>
      </c>
    </row>
    <row r="569" spans="1:6" x14ac:dyDescent="0.25">
      <c r="A569" s="18" t="s">
        <v>575</v>
      </c>
      <c r="B569" s="11" t="s">
        <v>573</v>
      </c>
      <c r="C569" s="19">
        <f t="shared" ref="C569:E574" si="1">C625*$G$2</f>
        <v>-35531.605011</v>
      </c>
      <c r="D569" s="19">
        <f t="shared" si="1"/>
        <v>0</v>
      </c>
      <c r="E569" s="19">
        <f t="shared" si="1"/>
        <v>0</v>
      </c>
      <c r="F569" s="20" t="s">
        <v>574</v>
      </c>
    </row>
    <row r="570" spans="1:6" x14ac:dyDescent="0.25">
      <c r="A570" s="18" t="s">
        <v>576</v>
      </c>
      <c r="B570" s="11" t="s">
        <v>573</v>
      </c>
      <c r="C570" s="19">
        <f t="shared" si="1"/>
        <v>-13291.1576</v>
      </c>
      <c r="D570" s="19">
        <f t="shared" si="1"/>
        <v>0</v>
      </c>
      <c r="E570" s="19">
        <f t="shared" si="1"/>
        <v>0</v>
      </c>
      <c r="F570" s="20" t="s">
        <v>574</v>
      </c>
    </row>
    <row r="571" spans="1:6" x14ac:dyDescent="0.25">
      <c r="A571" s="18" t="s">
        <v>577</v>
      </c>
      <c r="B571" s="11" t="s">
        <v>573</v>
      </c>
      <c r="C571" s="19">
        <f t="shared" si="1"/>
        <v>-271023.00913800002</v>
      </c>
      <c r="D571" s="19">
        <f t="shared" si="1"/>
        <v>-263494.60205600003</v>
      </c>
      <c r="E571" s="19">
        <f t="shared" si="1"/>
        <v>-255966.19497400001</v>
      </c>
      <c r="F571" s="20" t="s">
        <v>574</v>
      </c>
    </row>
    <row r="572" spans="1:6" x14ac:dyDescent="0.25">
      <c r="A572" s="18" t="s">
        <v>578</v>
      </c>
      <c r="B572" s="11" t="s">
        <v>573</v>
      </c>
      <c r="C572" s="19">
        <f t="shared" si="1"/>
        <v>-63324.836232000001</v>
      </c>
      <c r="D572" s="19">
        <f t="shared" si="1"/>
        <v>-63324.836232000001</v>
      </c>
      <c r="E572" s="19">
        <f t="shared" si="1"/>
        <v>-63324.836232000001</v>
      </c>
      <c r="F572" s="20" t="s">
        <v>574</v>
      </c>
    </row>
    <row r="573" spans="1:6" x14ac:dyDescent="0.25">
      <c r="A573" s="18" t="s">
        <v>579</v>
      </c>
      <c r="B573" s="21" t="s">
        <v>573</v>
      </c>
      <c r="C573" s="19">
        <f t="shared" si="1"/>
        <v>-343009.293466</v>
      </c>
      <c r="D573" s="19">
        <f t="shared" si="1"/>
        <v>-337732.22378</v>
      </c>
      <c r="E573" s="19">
        <f t="shared" si="1"/>
        <v>-332455.154094</v>
      </c>
      <c r="F573" s="20" t="s">
        <v>574</v>
      </c>
    </row>
    <row r="574" spans="1:6" x14ac:dyDescent="0.25">
      <c r="A574" s="22" t="s">
        <v>580</v>
      </c>
      <c r="B574" s="12" t="s">
        <v>581</v>
      </c>
      <c r="C574" s="19">
        <f>C630*$G$2</f>
        <v>144017.66834</v>
      </c>
      <c r="D574" s="19">
        <f t="shared" si="1"/>
        <v>144017.66834</v>
      </c>
      <c r="E574" s="19">
        <f t="shared" si="1"/>
        <v>144017.66834</v>
      </c>
      <c r="F574" s="20" t="s">
        <v>574</v>
      </c>
    </row>
    <row r="575" spans="1:6" x14ac:dyDescent="0.25">
      <c r="A575" s="22" t="s">
        <v>580</v>
      </c>
      <c r="B575" s="12" t="s">
        <v>582</v>
      </c>
      <c r="C575" s="19">
        <f t="shared" ref="C575:E590" si="2">C631*$G$2</f>
        <v>210454515.909141</v>
      </c>
      <c r="D575" s="19">
        <f t="shared" si="2"/>
        <v>213589489.59035102</v>
      </c>
      <c r="E575" s="19">
        <f t="shared" si="2"/>
        <v>214447829.89176399</v>
      </c>
      <c r="F575" s="20" t="s">
        <v>574</v>
      </c>
    </row>
    <row r="576" spans="1:6" x14ac:dyDescent="0.25">
      <c r="A576" s="22" t="s">
        <v>580</v>
      </c>
      <c r="B576" s="12" t="s">
        <v>583</v>
      </c>
      <c r="C576" s="19">
        <f t="shared" si="2"/>
        <v>9236756.0757220015</v>
      </c>
      <c r="D576" s="19">
        <f t="shared" si="2"/>
        <v>9236756.0757220015</v>
      </c>
      <c r="E576" s="19">
        <f t="shared" si="2"/>
        <v>9236756.0757220015</v>
      </c>
      <c r="F576" s="20" t="s">
        <v>574</v>
      </c>
    </row>
    <row r="577" spans="1:11" x14ac:dyDescent="0.25">
      <c r="A577" s="22" t="s">
        <v>580</v>
      </c>
      <c r="B577" s="12" t="s">
        <v>584</v>
      </c>
      <c r="C577" s="19">
        <f t="shared" si="2"/>
        <v>21004166.753150001</v>
      </c>
      <c r="D577" s="19">
        <f t="shared" si="2"/>
        <v>21004327.225644</v>
      </c>
      <c r="E577" s="19">
        <f t="shared" si="2"/>
        <v>21004327.225644</v>
      </c>
      <c r="F577" s="20" t="s">
        <v>574</v>
      </c>
    </row>
    <row r="578" spans="1:11" x14ac:dyDescent="0.25">
      <c r="A578" s="22" t="s">
        <v>580</v>
      </c>
      <c r="B578" s="12" t="s">
        <v>585</v>
      </c>
      <c r="C578" s="19">
        <f t="shared" si="2"/>
        <v>17389061.862312</v>
      </c>
      <c r="D578" s="19">
        <f t="shared" si="2"/>
        <v>17389061.862312</v>
      </c>
      <c r="E578" s="19">
        <f t="shared" si="2"/>
        <v>17389061.862312</v>
      </c>
      <c r="F578" s="20" t="s">
        <v>574</v>
      </c>
      <c r="K578" s="23"/>
    </row>
    <row r="579" spans="1:11" x14ac:dyDescent="0.25">
      <c r="A579" s="22" t="s">
        <v>580</v>
      </c>
      <c r="B579" s="12" t="s">
        <v>586</v>
      </c>
      <c r="C579" s="19">
        <f t="shared" si="2"/>
        <v>11834904.807600001</v>
      </c>
      <c r="D579" s="19">
        <f t="shared" si="2"/>
        <v>11834904.807600001</v>
      </c>
      <c r="E579" s="19">
        <f t="shared" si="2"/>
        <v>11834904.807600001</v>
      </c>
      <c r="F579" s="20" t="s">
        <v>574</v>
      </c>
      <c r="K579" s="23"/>
    </row>
    <row r="580" spans="1:11" x14ac:dyDescent="0.25">
      <c r="A580" s="22" t="s">
        <v>580</v>
      </c>
      <c r="B580" s="12" t="s">
        <v>587</v>
      </c>
      <c r="C580" s="19">
        <f t="shared" si="2"/>
        <v>13930.155057</v>
      </c>
      <c r="D580" s="19">
        <f t="shared" si="2"/>
        <v>13930.155057</v>
      </c>
      <c r="E580" s="19">
        <f t="shared" si="2"/>
        <v>13930.155057</v>
      </c>
      <c r="F580" s="20" t="s">
        <v>574</v>
      </c>
      <c r="K580" s="23"/>
    </row>
    <row r="581" spans="1:11" x14ac:dyDescent="0.25">
      <c r="A581" s="22" t="s">
        <v>580</v>
      </c>
      <c r="B581" s="12" t="s">
        <v>588</v>
      </c>
      <c r="C581" s="19">
        <f t="shared" si="2"/>
        <v>3103913.9040140002</v>
      </c>
      <c r="D581" s="19">
        <f t="shared" si="2"/>
        <v>3103913.9040140002</v>
      </c>
      <c r="E581" s="19">
        <f t="shared" si="2"/>
        <v>3103913.9040140002</v>
      </c>
      <c r="F581" s="20" t="s">
        <v>574</v>
      </c>
      <c r="K581" s="23"/>
    </row>
    <row r="582" spans="1:11" x14ac:dyDescent="0.25">
      <c r="A582" s="22" t="s">
        <v>580</v>
      </c>
      <c r="B582" s="12" t="s">
        <v>589</v>
      </c>
      <c r="C582" s="19">
        <f t="shared" si="2"/>
        <v>634509.74328700011</v>
      </c>
      <c r="D582" s="19">
        <f t="shared" si="2"/>
        <v>634509.74328700011</v>
      </c>
      <c r="E582" s="19">
        <f t="shared" si="2"/>
        <v>634509.74328700011</v>
      </c>
      <c r="F582" s="20" t="s">
        <v>574</v>
      </c>
      <c r="K582" s="23"/>
    </row>
    <row r="583" spans="1:11" x14ac:dyDescent="0.25">
      <c r="A583" s="22" t="s">
        <v>580</v>
      </c>
      <c r="B583" s="12" t="s">
        <v>590</v>
      </c>
      <c r="C583" s="19">
        <f t="shared" si="2"/>
        <v>1946603.140475</v>
      </c>
      <c r="D583" s="19">
        <f t="shared" si="2"/>
        <v>1946603.140475</v>
      </c>
      <c r="E583" s="19">
        <f t="shared" si="2"/>
        <v>1946603.140475</v>
      </c>
      <c r="F583" s="20" t="s">
        <v>574</v>
      </c>
      <c r="K583" s="23"/>
    </row>
    <row r="584" spans="1:11" x14ac:dyDescent="0.25">
      <c r="A584" s="22" t="s">
        <v>580</v>
      </c>
      <c r="B584" s="12" t="s">
        <v>591</v>
      </c>
      <c r="C584" s="19">
        <f t="shared" si="2"/>
        <v>2268532.6934060003</v>
      </c>
      <c r="D584" s="19">
        <f t="shared" si="2"/>
        <v>2268532.6934060003</v>
      </c>
      <c r="E584" s="19">
        <f t="shared" si="2"/>
        <v>2268532.6934060003</v>
      </c>
      <c r="F584" s="20" t="s">
        <v>574</v>
      </c>
      <c r="K584" s="23"/>
    </row>
    <row r="585" spans="1:11" x14ac:dyDescent="0.25">
      <c r="A585" s="22" t="s">
        <v>580</v>
      </c>
      <c r="B585" s="12" t="s">
        <v>592</v>
      </c>
      <c r="C585" s="19">
        <f t="shared" si="2"/>
        <v>3765474.8457340002</v>
      </c>
      <c r="D585" s="19">
        <f t="shared" si="2"/>
        <v>3765474.8457340002</v>
      </c>
      <c r="E585" s="19">
        <f t="shared" si="2"/>
        <v>3765474.8457340002</v>
      </c>
      <c r="F585" s="20" t="s">
        <v>574</v>
      </c>
      <c r="K585" s="23"/>
    </row>
    <row r="586" spans="1:11" x14ac:dyDescent="0.25">
      <c r="A586" s="22" t="s">
        <v>580</v>
      </c>
      <c r="B586" s="12" t="s">
        <v>593</v>
      </c>
      <c r="C586" s="19">
        <f t="shared" si="2"/>
        <v>923138.43334300001</v>
      </c>
      <c r="D586" s="19">
        <f t="shared" si="2"/>
        <v>923138.43334300001</v>
      </c>
      <c r="E586" s="19">
        <f t="shared" si="2"/>
        <v>923138.43334300001</v>
      </c>
      <c r="F586" s="20" t="s">
        <v>574</v>
      </c>
      <c r="K586" s="23"/>
    </row>
    <row r="587" spans="1:11" x14ac:dyDescent="0.25">
      <c r="A587" s="22" t="s">
        <v>580</v>
      </c>
      <c r="B587" s="12" t="s">
        <v>594</v>
      </c>
      <c r="C587" s="19">
        <f t="shared" si="2"/>
        <v>17356614.843497999</v>
      </c>
      <c r="D587" s="19">
        <f t="shared" si="2"/>
        <v>17356666.12176</v>
      </c>
      <c r="E587" s="19">
        <f t="shared" si="2"/>
        <v>17075248.94726</v>
      </c>
      <c r="F587" s="20" t="s">
        <v>574</v>
      </c>
      <c r="K587" s="23"/>
    </row>
    <row r="588" spans="1:11" x14ac:dyDescent="0.25">
      <c r="A588" s="22" t="s">
        <v>580</v>
      </c>
      <c r="B588" s="12" t="s">
        <v>595</v>
      </c>
      <c r="C588" s="19">
        <f t="shared" si="2"/>
        <v>5598867.6850680001</v>
      </c>
      <c r="D588" s="19">
        <f t="shared" si="2"/>
        <v>5598867.6850680001</v>
      </c>
      <c r="E588" s="19">
        <f t="shared" si="2"/>
        <v>5599129.5990559999</v>
      </c>
      <c r="F588" s="20" t="s">
        <v>574</v>
      </c>
      <c r="K588" s="23"/>
    </row>
    <row r="589" spans="1:11" x14ac:dyDescent="0.25">
      <c r="A589" s="22" t="s">
        <v>580</v>
      </c>
      <c r="B589" s="12" t="s">
        <v>596</v>
      </c>
      <c r="C589" s="19">
        <f t="shared" si="2"/>
        <v>32314713.197774</v>
      </c>
      <c r="D589" s="19">
        <f t="shared" si="2"/>
        <v>32313588.034118999</v>
      </c>
      <c r="E589" s="19">
        <f t="shared" si="2"/>
        <v>32431321.323275004</v>
      </c>
      <c r="F589" s="20" t="s">
        <v>574</v>
      </c>
      <c r="K589" s="23"/>
    </row>
    <row r="590" spans="1:11" x14ac:dyDescent="0.25">
      <c r="A590" s="22" t="s">
        <v>580</v>
      </c>
      <c r="B590" s="12" t="s">
        <v>597</v>
      </c>
      <c r="C590" s="19">
        <f t="shared" si="2"/>
        <v>770474.38292999996</v>
      </c>
      <c r="D590" s="19">
        <f t="shared" si="2"/>
        <v>770474.38292999996</v>
      </c>
      <c r="E590" s="19">
        <f t="shared" si="2"/>
        <v>770474.38292999996</v>
      </c>
      <c r="F590" s="20" t="s">
        <v>574</v>
      </c>
      <c r="K590" s="23"/>
    </row>
    <row r="591" spans="1:11" x14ac:dyDescent="0.25">
      <c r="A591" s="22" t="s">
        <v>580</v>
      </c>
      <c r="B591" s="12" t="s">
        <v>598</v>
      </c>
      <c r="C591" s="19">
        <f t="shared" ref="C591:E606" si="3">C647*$G$2</f>
        <v>5821816.1429610001</v>
      </c>
      <c r="D591" s="19">
        <f t="shared" si="3"/>
        <v>5821816.1429610001</v>
      </c>
      <c r="E591" s="19">
        <f t="shared" si="3"/>
        <v>5821816.1429610001</v>
      </c>
      <c r="F591" s="20" t="s">
        <v>574</v>
      </c>
      <c r="K591" s="23"/>
    </row>
    <row r="592" spans="1:11" x14ac:dyDescent="0.25">
      <c r="A592" s="22" t="s">
        <v>580</v>
      </c>
      <c r="B592" s="12" t="s">
        <v>599</v>
      </c>
      <c r="C592" s="19">
        <f t="shared" si="3"/>
        <v>242067.42473200001</v>
      </c>
      <c r="D592" s="19">
        <f t="shared" si="3"/>
        <v>242067.42473200001</v>
      </c>
      <c r="E592" s="19">
        <f t="shared" si="3"/>
        <v>242067.42473200001</v>
      </c>
      <c r="F592" s="20" t="s">
        <v>574</v>
      </c>
      <c r="K592" s="23"/>
    </row>
    <row r="593" spans="1:11" x14ac:dyDescent="0.25">
      <c r="A593" s="22" t="s">
        <v>580</v>
      </c>
      <c r="B593" s="12" t="s">
        <v>600</v>
      </c>
      <c r="C593" s="19">
        <f t="shared" si="3"/>
        <v>74032.311906000003</v>
      </c>
      <c r="D593" s="19">
        <f t="shared" si="3"/>
        <v>74032.311906000003</v>
      </c>
      <c r="E593" s="19">
        <f t="shared" si="3"/>
        <v>74032.311906000003</v>
      </c>
      <c r="F593" s="20" t="s">
        <v>574</v>
      </c>
      <c r="K593" s="23"/>
    </row>
    <row r="594" spans="1:11" x14ac:dyDescent="0.25">
      <c r="A594" s="22" t="s">
        <v>580</v>
      </c>
      <c r="B594" s="12" t="s">
        <v>601</v>
      </c>
      <c r="C594" s="19">
        <f t="shared" si="3"/>
        <v>6245463.7698040009</v>
      </c>
      <c r="D594" s="19">
        <f t="shared" si="3"/>
        <v>0</v>
      </c>
      <c r="E594" s="19">
        <f t="shared" si="3"/>
        <v>0</v>
      </c>
      <c r="F594" s="20" t="s">
        <v>574</v>
      </c>
      <c r="K594" s="23"/>
    </row>
    <row r="595" spans="1:11" x14ac:dyDescent="0.25">
      <c r="A595" s="22" t="s">
        <v>580</v>
      </c>
      <c r="B595" s="12" t="s">
        <v>602</v>
      </c>
      <c r="C595" s="19">
        <f t="shared" si="3"/>
        <v>15022756.622090003</v>
      </c>
      <c r="D595" s="19">
        <f t="shared" si="3"/>
        <v>15022756.622090003</v>
      </c>
      <c r="E595" s="19">
        <f t="shared" si="3"/>
        <v>15022756.622090003</v>
      </c>
      <c r="F595" s="20" t="s">
        <v>574</v>
      </c>
      <c r="K595" s="23"/>
    </row>
    <row r="596" spans="1:11" x14ac:dyDescent="0.25">
      <c r="A596" s="22" t="s">
        <v>580</v>
      </c>
      <c r="B596" s="12" t="s">
        <v>603</v>
      </c>
      <c r="C596" s="19">
        <f t="shared" si="3"/>
        <v>2243789.2856820002</v>
      </c>
      <c r="D596" s="19">
        <f t="shared" si="3"/>
        <v>2243789.2856820002</v>
      </c>
      <c r="E596" s="19">
        <f t="shared" si="3"/>
        <v>2243789.2856820002</v>
      </c>
      <c r="F596" s="20" t="s">
        <v>574</v>
      </c>
      <c r="K596" s="23"/>
    </row>
    <row r="597" spans="1:11" x14ac:dyDescent="0.25">
      <c r="A597" s="22" t="s">
        <v>580</v>
      </c>
      <c r="B597" s="12" t="s">
        <v>604</v>
      </c>
      <c r="C597" s="19">
        <f t="shared" si="3"/>
        <v>8174001.6205540011</v>
      </c>
      <c r="D597" s="19">
        <f t="shared" si="3"/>
        <v>15708421.705158001</v>
      </c>
      <c r="E597" s="19">
        <f t="shared" si="3"/>
        <v>15708421.705158001</v>
      </c>
      <c r="F597" s="20" t="s">
        <v>574</v>
      </c>
      <c r="K597" s="23"/>
    </row>
    <row r="598" spans="1:11" x14ac:dyDescent="0.25">
      <c r="A598" s="22" t="s">
        <v>580</v>
      </c>
      <c r="B598" s="12" t="s">
        <v>605</v>
      </c>
      <c r="C598" s="19">
        <f t="shared" si="3"/>
        <v>7534420.0846040007</v>
      </c>
      <c r="D598" s="19">
        <f t="shared" si="3"/>
        <v>0</v>
      </c>
      <c r="E598" s="19">
        <f t="shared" si="3"/>
        <v>0</v>
      </c>
      <c r="F598" s="20" t="s">
        <v>574</v>
      </c>
      <c r="K598" s="23"/>
    </row>
    <row r="599" spans="1:11" x14ac:dyDescent="0.25">
      <c r="A599" s="22" t="s">
        <v>580</v>
      </c>
      <c r="B599" s="12" t="s">
        <v>606</v>
      </c>
      <c r="C599" s="19">
        <f t="shared" si="3"/>
        <v>55740771.076396003</v>
      </c>
      <c r="D599" s="19">
        <f t="shared" si="3"/>
        <v>56487830.058890998</v>
      </c>
      <c r="E599" s="19">
        <f t="shared" si="3"/>
        <v>58288567.447509006</v>
      </c>
      <c r="F599" s="20" t="s">
        <v>574</v>
      </c>
      <c r="K599" s="23"/>
    </row>
    <row r="600" spans="1:11" x14ac:dyDescent="0.25">
      <c r="A600" s="22" t="s">
        <v>580</v>
      </c>
      <c r="B600" s="12" t="s">
        <v>607</v>
      </c>
      <c r="C600" s="19">
        <f t="shared" si="3"/>
        <v>2561919.3607700001</v>
      </c>
      <c r="D600" s="19">
        <f t="shared" si="3"/>
        <v>2561919.3607700001</v>
      </c>
      <c r="E600" s="19">
        <f t="shared" si="3"/>
        <v>2561919.3607700001</v>
      </c>
      <c r="F600" s="20" t="s">
        <v>574</v>
      </c>
      <c r="K600" s="23"/>
    </row>
    <row r="601" spans="1:11" x14ac:dyDescent="0.25">
      <c r="A601" s="22" t="s">
        <v>580</v>
      </c>
      <c r="B601" s="12" t="s">
        <v>608</v>
      </c>
      <c r="C601" s="19">
        <f t="shared" si="3"/>
        <v>2275.3695720000001</v>
      </c>
      <c r="D601" s="19">
        <f t="shared" si="3"/>
        <v>0</v>
      </c>
      <c r="E601" s="19">
        <f t="shared" si="3"/>
        <v>0</v>
      </c>
      <c r="F601" s="20" t="s">
        <v>574</v>
      </c>
      <c r="K601" s="23"/>
    </row>
    <row r="602" spans="1:11" x14ac:dyDescent="0.25">
      <c r="A602" s="22" t="s">
        <v>580</v>
      </c>
      <c r="B602" s="12" t="s">
        <v>609</v>
      </c>
      <c r="C602" s="19">
        <f t="shared" si="3"/>
        <v>989906.63307200011</v>
      </c>
      <c r="D602" s="19">
        <f t="shared" si="3"/>
        <v>989906.63307200011</v>
      </c>
      <c r="E602" s="19">
        <f t="shared" si="3"/>
        <v>989906.63307200011</v>
      </c>
      <c r="F602" s="20" t="s">
        <v>574</v>
      </c>
      <c r="K602" s="23"/>
    </row>
    <row r="603" spans="1:11" x14ac:dyDescent="0.25">
      <c r="A603" s="22" t="s">
        <v>580</v>
      </c>
      <c r="B603" s="12" t="s">
        <v>610</v>
      </c>
      <c r="C603" s="19">
        <f t="shared" si="3"/>
        <v>546139.86403900001</v>
      </c>
      <c r="D603" s="19">
        <f t="shared" si="3"/>
        <v>546139.86403900001</v>
      </c>
      <c r="E603" s="19">
        <f t="shared" si="3"/>
        <v>546139.86403900001</v>
      </c>
      <c r="F603" s="20" t="s">
        <v>574</v>
      </c>
      <c r="K603" s="23"/>
    </row>
    <row r="604" spans="1:11" x14ac:dyDescent="0.25">
      <c r="A604" s="22" t="s">
        <v>580</v>
      </c>
      <c r="B604" s="12" t="s">
        <v>611</v>
      </c>
      <c r="C604" s="19">
        <f t="shared" si="3"/>
        <v>35204.671656000006</v>
      </c>
      <c r="D604" s="19">
        <f t="shared" si="3"/>
        <v>60720.447543000009</v>
      </c>
      <c r="E604" s="19">
        <f t="shared" si="3"/>
        <v>60720.447543000009</v>
      </c>
      <c r="F604" s="20" t="s">
        <v>574</v>
      </c>
      <c r="K604" s="23"/>
    </row>
    <row r="605" spans="1:11" x14ac:dyDescent="0.25">
      <c r="A605" s="22" t="s">
        <v>580</v>
      </c>
      <c r="B605" s="12" t="s">
        <v>612</v>
      </c>
      <c r="C605" s="19">
        <f t="shared" si="3"/>
        <v>25515.775887000003</v>
      </c>
      <c r="D605" s="19">
        <f t="shared" si="3"/>
        <v>0</v>
      </c>
      <c r="E605" s="19">
        <f t="shared" si="3"/>
        <v>0</v>
      </c>
      <c r="F605" s="20" t="s">
        <v>574</v>
      </c>
      <c r="K605" s="23"/>
    </row>
    <row r="606" spans="1:11" x14ac:dyDescent="0.25">
      <c r="A606" s="22" t="s">
        <v>580</v>
      </c>
      <c r="B606" s="12" t="s">
        <v>613</v>
      </c>
      <c r="C606" s="19">
        <f t="shared" si="3"/>
        <v>747201.85063300014</v>
      </c>
      <c r="D606" s="19">
        <f t="shared" si="3"/>
        <v>993726.69305700005</v>
      </c>
      <c r="E606" s="19">
        <f t="shared" si="3"/>
        <v>993726.69305700005</v>
      </c>
      <c r="F606" s="20" t="s">
        <v>574</v>
      </c>
      <c r="K606" s="23"/>
    </row>
    <row r="607" spans="1:11" x14ac:dyDescent="0.25">
      <c r="A607" s="22" t="s">
        <v>580</v>
      </c>
      <c r="B607" s="12" t="s">
        <v>614</v>
      </c>
      <c r="C607" s="19">
        <f t="shared" ref="C607:E608" si="4">C663*$G$2</f>
        <v>246524.842424</v>
      </c>
      <c r="D607" s="19">
        <f t="shared" si="4"/>
        <v>0</v>
      </c>
      <c r="E607" s="19">
        <f t="shared" si="4"/>
        <v>0</v>
      </c>
      <c r="F607" s="20" t="s">
        <v>574</v>
      </c>
      <c r="K607" s="23"/>
    </row>
    <row r="608" spans="1:11" x14ac:dyDescent="0.25">
      <c r="A608" s="22" t="s">
        <v>580</v>
      </c>
      <c r="B608" s="12" t="s">
        <v>615</v>
      </c>
      <c r="C608" s="19">
        <f t="shared" si="4"/>
        <v>465529.73436200008</v>
      </c>
      <c r="D608" s="19">
        <f t="shared" si="4"/>
        <v>465529.73436200008</v>
      </c>
      <c r="E608" s="19">
        <f t="shared" si="4"/>
        <v>465529.73436200008</v>
      </c>
      <c r="F608" s="20" t="s">
        <v>574</v>
      </c>
      <c r="K608" s="23"/>
    </row>
    <row r="609" spans="1:11" x14ac:dyDescent="0.25">
      <c r="A609" s="22" t="s">
        <v>580</v>
      </c>
      <c r="B609" s="12" t="s">
        <v>616</v>
      </c>
      <c r="C609" s="19">
        <f t="shared" ref="C609:E613" si="5">C666*$G$2</f>
        <v>43572036.951730005</v>
      </c>
      <c r="D609" s="19">
        <f t="shared" si="5"/>
        <v>49631426.213914998</v>
      </c>
      <c r="E609" s="19">
        <f t="shared" si="5"/>
        <v>45294766.467685007</v>
      </c>
      <c r="F609" s="20" t="s">
        <v>574</v>
      </c>
      <c r="K609" s="23"/>
    </row>
    <row r="610" spans="1:11" x14ac:dyDescent="0.25">
      <c r="A610" s="22" t="s">
        <v>580</v>
      </c>
      <c r="B610" s="12" t="s">
        <v>617</v>
      </c>
      <c r="C610" s="19">
        <f t="shared" si="5"/>
        <v>6048628.1994810002</v>
      </c>
      <c r="D610" s="19">
        <f t="shared" si="5"/>
        <v>0</v>
      </c>
      <c r="E610" s="19">
        <f t="shared" si="5"/>
        <v>0</v>
      </c>
      <c r="F610" s="20" t="s">
        <v>574</v>
      </c>
      <c r="K610" s="23"/>
    </row>
    <row r="611" spans="1:11" x14ac:dyDescent="0.25">
      <c r="A611" s="22" t="s">
        <v>580</v>
      </c>
      <c r="B611" s="12" t="s">
        <v>618</v>
      </c>
      <c r="C611" s="19">
        <f t="shared" si="5"/>
        <v>3150904.9609310003</v>
      </c>
      <c r="D611" s="19">
        <f t="shared" si="5"/>
        <v>3150904.9609310003</v>
      </c>
      <c r="E611" s="19">
        <f t="shared" si="5"/>
        <v>7787188.7605190007</v>
      </c>
      <c r="F611" s="20" t="s">
        <v>574</v>
      </c>
      <c r="K611" s="23"/>
    </row>
    <row r="612" spans="1:11" x14ac:dyDescent="0.25">
      <c r="A612" s="22" t="s">
        <v>580</v>
      </c>
      <c r="B612" s="12" t="s">
        <v>619</v>
      </c>
      <c r="C612" s="19">
        <f t="shared" si="5"/>
        <v>414740.80655700003</v>
      </c>
      <c r="D612" s="19">
        <f t="shared" si="5"/>
        <v>693915.7147580001</v>
      </c>
      <c r="E612" s="19">
        <f t="shared" si="5"/>
        <v>693915.7147580001</v>
      </c>
      <c r="F612" s="20" t="s">
        <v>574</v>
      </c>
      <c r="K612" s="23"/>
    </row>
    <row r="613" spans="1:11" x14ac:dyDescent="0.25">
      <c r="A613" s="22" t="s">
        <v>580</v>
      </c>
      <c r="B613" s="12" t="s">
        <v>620</v>
      </c>
      <c r="C613" s="19">
        <f>C670*$G$2</f>
        <v>279174.90820100001</v>
      </c>
      <c r="D613" s="19">
        <f t="shared" si="5"/>
        <v>0</v>
      </c>
      <c r="E613" s="19">
        <f t="shared" si="5"/>
        <v>0</v>
      </c>
      <c r="F613" s="20" t="s">
        <v>574</v>
      </c>
      <c r="K613" s="23"/>
    </row>
    <row r="614" spans="1:11" ht="14.4" x14ac:dyDescent="0.3">
      <c r="A614" s="24" t="s">
        <v>621</v>
      </c>
      <c r="B614" s="25" t="s">
        <v>622</v>
      </c>
      <c r="C614" s="26">
        <v>946172.25</v>
      </c>
      <c r="D614" s="26">
        <v>946172.25</v>
      </c>
      <c r="E614" s="26">
        <v>946172.25</v>
      </c>
      <c r="F614" s="20"/>
      <c r="K614" s="23"/>
    </row>
    <row r="615" spans="1:11" ht="14.4" x14ac:dyDescent="0.3">
      <c r="A615" s="24" t="s">
        <v>623</v>
      </c>
      <c r="B615" s="25" t="s">
        <v>624</v>
      </c>
      <c r="C615" s="26">
        <v>302358.01</v>
      </c>
      <c r="D615" s="26">
        <v>302358.01</v>
      </c>
      <c r="E615" s="26">
        <v>302358.01</v>
      </c>
      <c r="F615" s="20"/>
      <c r="K615" s="23"/>
    </row>
    <row r="616" spans="1:11" ht="14.4" x14ac:dyDescent="0.3">
      <c r="A616" s="24" t="s">
        <v>625</v>
      </c>
      <c r="B616" s="25" t="s">
        <v>626</v>
      </c>
      <c r="C616" s="26">
        <v>76622596.840000004</v>
      </c>
      <c r="D616" s="26">
        <v>76622596.840000004</v>
      </c>
      <c r="E616" s="26">
        <v>76622596.840000004</v>
      </c>
      <c r="F616" s="20"/>
      <c r="K616" s="23"/>
    </row>
    <row r="617" spans="1:11" ht="14.4" x14ac:dyDescent="0.3">
      <c r="A617" s="24" t="s">
        <v>627</v>
      </c>
      <c r="B617" s="25" t="s">
        <v>626</v>
      </c>
      <c r="C617" s="26">
        <v>156960790.84</v>
      </c>
      <c r="D617" s="26">
        <v>156960790.84</v>
      </c>
      <c r="E617" s="26">
        <v>156960790.84</v>
      </c>
      <c r="F617" s="20"/>
      <c r="K617" s="23"/>
    </row>
    <row r="618" spans="1:11" ht="14.4" x14ac:dyDescent="0.3">
      <c r="A618" s="27" t="s">
        <v>628</v>
      </c>
      <c r="B618" s="25" t="s">
        <v>626</v>
      </c>
      <c r="C618" s="26">
        <v>16950332.899999999</v>
      </c>
      <c r="D618" s="26">
        <v>16950332.899999999</v>
      </c>
      <c r="E618" s="26">
        <v>16950332.899999999</v>
      </c>
      <c r="F618" s="20"/>
      <c r="K618" s="23"/>
    </row>
    <row r="619" spans="1:11" ht="14.4" x14ac:dyDescent="0.3">
      <c r="A619" s="27" t="s">
        <v>629</v>
      </c>
      <c r="B619" s="25" t="s">
        <v>626</v>
      </c>
      <c r="C619" s="28">
        <v>31009424.030000001</v>
      </c>
      <c r="D619" s="28">
        <v>31009424.030000001</v>
      </c>
      <c r="E619" s="28">
        <v>31009424.030000001</v>
      </c>
      <c r="F619" s="20"/>
      <c r="K619" s="23"/>
    </row>
    <row r="620" spans="1:11" s="14" customFormat="1" ht="13.8" thickBot="1" x14ac:dyDescent="0.3">
      <c r="A620" s="29"/>
      <c r="B620" s="30" t="s">
        <v>630</v>
      </c>
      <c r="C620" s="31">
        <f>SUM(C4:C619)</f>
        <v>10542171320.507813</v>
      </c>
      <c r="D620" s="31">
        <f>SUM(D4:D619)</f>
        <v>10554713740.428446</v>
      </c>
      <c r="E620" s="31">
        <f>SUM(E4:E619)</f>
        <v>10571801779.704378</v>
      </c>
      <c r="F620" s="20"/>
      <c r="K620" s="19"/>
    </row>
    <row r="621" spans="1:11" ht="13.8" thickTop="1" x14ac:dyDescent="0.25">
      <c r="A621" s="32"/>
      <c r="B621" s="33" t="s">
        <v>631</v>
      </c>
      <c r="C621" s="34">
        <v>10542171320.51</v>
      </c>
      <c r="D621" s="34">
        <v>10554713740.43</v>
      </c>
      <c r="E621" s="34">
        <v>10571801779.700001</v>
      </c>
      <c r="F621" s="20"/>
      <c r="K621" s="23"/>
    </row>
    <row r="622" spans="1:11" x14ac:dyDescent="0.25">
      <c r="A622" s="14"/>
      <c r="B622" s="33" t="s">
        <v>632</v>
      </c>
      <c r="C622" s="35">
        <f>C620-C621</f>
        <v>-2.1877288818359375E-3</v>
      </c>
      <c r="D622" s="35">
        <f t="shared" ref="D622:E622" si="6">D620-D621</f>
        <v>-1.5544891357421875E-3</v>
      </c>
      <c r="E622" s="35">
        <f t="shared" si="6"/>
        <v>4.3773651123046875E-3</v>
      </c>
      <c r="K622" s="23"/>
    </row>
    <row r="623" spans="1:11" x14ac:dyDescent="0.25">
      <c r="A623" s="36" t="s">
        <v>633</v>
      </c>
      <c r="B623" s="37"/>
      <c r="C623" s="38"/>
      <c r="D623" s="38"/>
      <c r="E623" s="38"/>
    </row>
    <row r="624" spans="1:11" s="14" customFormat="1" x14ac:dyDescent="0.25">
      <c r="A624" s="39" t="s">
        <v>572</v>
      </c>
      <c r="B624" s="40" t="s">
        <v>573</v>
      </c>
      <c r="C624" s="41">
        <v>-2935079.6</v>
      </c>
      <c r="D624" s="41">
        <v>-2830258.9</v>
      </c>
      <c r="E624" s="41">
        <v>-2725438.2</v>
      </c>
    </row>
    <row r="625" spans="1:7" s="14" customFormat="1" ht="12.75" customHeight="1" x14ac:dyDescent="0.25">
      <c r="A625" s="39" t="s">
        <v>575</v>
      </c>
      <c r="B625" s="40" t="s">
        <v>573</v>
      </c>
      <c r="C625" s="41">
        <v>-54172.29</v>
      </c>
      <c r="D625" s="41">
        <v>0</v>
      </c>
      <c r="E625" s="41">
        <v>0</v>
      </c>
    </row>
    <row r="626" spans="1:7" s="14" customFormat="1" ht="12.75" customHeight="1" x14ac:dyDescent="0.25">
      <c r="A626" s="39" t="s">
        <v>576</v>
      </c>
      <c r="B626" s="40" t="s">
        <v>573</v>
      </c>
      <c r="C626" s="41">
        <v>-20264</v>
      </c>
      <c r="D626" s="41">
        <v>0</v>
      </c>
      <c r="E626" s="41">
        <v>0</v>
      </c>
      <c r="F626" s="19"/>
    </row>
    <row r="627" spans="1:7" s="14" customFormat="1" ht="12.75" customHeight="1" x14ac:dyDescent="0.25">
      <c r="A627" s="39" t="s">
        <v>577</v>
      </c>
      <c r="B627" s="40" t="s">
        <v>573</v>
      </c>
      <c r="C627" s="41">
        <v>-413207.82</v>
      </c>
      <c r="D627" s="41">
        <v>-401729.84</v>
      </c>
      <c r="E627" s="41">
        <v>-390251.86</v>
      </c>
      <c r="F627" s="19"/>
    </row>
    <row r="628" spans="1:7" s="14" customFormat="1" ht="12.75" customHeight="1" x14ac:dyDescent="0.25">
      <c r="A628" s="39" t="s">
        <v>578</v>
      </c>
      <c r="B628" s="40" t="s">
        <v>573</v>
      </c>
      <c r="C628" s="41">
        <v>-96546.48</v>
      </c>
      <c r="D628" s="41">
        <v>-96546.48</v>
      </c>
      <c r="E628" s="41">
        <v>-96546.48</v>
      </c>
      <c r="F628" s="19"/>
    </row>
    <row r="629" spans="1:7" s="14" customFormat="1" ht="12.75" customHeight="1" x14ac:dyDescent="0.25">
      <c r="A629" s="39" t="s">
        <v>579</v>
      </c>
      <c r="B629" s="42" t="s">
        <v>573</v>
      </c>
      <c r="C629" s="41">
        <v>-522959.74</v>
      </c>
      <c r="D629" s="41">
        <v>-514914.2</v>
      </c>
      <c r="E629" s="41">
        <v>-506868.66</v>
      </c>
      <c r="F629" s="19"/>
    </row>
    <row r="630" spans="1:7" s="14" customFormat="1" ht="12.75" customHeight="1" x14ac:dyDescent="0.3">
      <c r="A630" s="43" t="s">
        <v>580</v>
      </c>
      <c r="B630" s="44" t="s">
        <v>581</v>
      </c>
      <c r="C630" s="45">
        <v>219572.6</v>
      </c>
      <c r="D630" s="45">
        <v>219572.6</v>
      </c>
      <c r="E630" s="45">
        <v>219572.6</v>
      </c>
      <c r="F630" s="19"/>
      <c r="G630" s="23">
        <v>760702879.04999995</v>
      </c>
    </row>
    <row r="631" spans="1:7" s="14" customFormat="1" ht="12.75" customHeight="1" x14ac:dyDescent="0.3">
      <c r="A631" s="43" t="s">
        <v>580</v>
      </c>
      <c r="B631" s="44" t="s">
        <v>582</v>
      </c>
      <c r="C631" s="45">
        <v>320863722.99000001</v>
      </c>
      <c r="D631" s="45">
        <v>325643374.88999999</v>
      </c>
      <c r="E631" s="45">
        <v>326952019.95999998</v>
      </c>
      <c r="F631" s="19"/>
    </row>
    <row r="632" spans="1:7" ht="14.4" x14ac:dyDescent="0.3">
      <c r="A632" s="43" t="s">
        <v>580</v>
      </c>
      <c r="B632" s="44" t="s">
        <v>583</v>
      </c>
      <c r="C632" s="45">
        <v>14082567.58</v>
      </c>
      <c r="D632" s="45">
        <v>14082567.58</v>
      </c>
      <c r="E632" s="45">
        <v>14082567.58</v>
      </c>
      <c r="G632" s="23">
        <f>G630*G2</f>
        <v>498945018.36889499</v>
      </c>
    </row>
    <row r="633" spans="1:7" ht="14.4" x14ac:dyDescent="0.3">
      <c r="A633" s="43" t="s">
        <v>580</v>
      </c>
      <c r="B633" s="44" t="s">
        <v>584</v>
      </c>
      <c r="C633" s="45">
        <v>32023428.5</v>
      </c>
      <c r="D633" s="45">
        <v>32023673.16</v>
      </c>
      <c r="E633" s="45">
        <v>32023673.16</v>
      </c>
    </row>
    <row r="634" spans="1:7" ht="14.4" x14ac:dyDescent="0.3">
      <c r="A634" s="43" t="s">
        <v>580</v>
      </c>
      <c r="B634" s="44" t="s">
        <v>585</v>
      </c>
      <c r="C634" s="45">
        <v>26511757.68</v>
      </c>
      <c r="D634" s="45">
        <v>26511757.68</v>
      </c>
      <c r="E634" s="45">
        <v>26511757.68</v>
      </c>
    </row>
    <row r="635" spans="1:7" ht="14.4" x14ac:dyDescent="0.3">
      <c r="A635" s="43" t="s">
        <v>580</v>
      </c>
      <c r="B635" s="44" t="s">
        <v>586</v>
      </c>
      <c r="C635" s="45">
        <v>18043764</v>
      </c>
      <c r="D635" s="45">
        <v>18043764</v>
      </c>
      <c r="E635" s="45">
        <v>18043764</v>
      </c>
    </row>
    <row r="636" spans="1:7" ht="14.4" x14ac:dyDescent="0.3">
      <c r="A636" s="43" t="s">
        <v>580</v>
      </c>
      <c r="B636" s="44" t="s">
        <v>587</v>
      </c>
      <c r="C636" s="45">
        <v>21238.23</v>
      </c>
      <c r="D636" s="45">
        <v>21238.23</v>
      </c>
      <c r="E636" s="45">
        <v>21238.23</v>
      </c>
    </row>
    <row r="637" spans="1:7" ht="14.4" x14ac:dyDescent="0.3">
      <c r="A637" s="43" t="s">
        <v>580</v>
      </c>
      <c r="B637" s="44" t="s">
        <v>588</v>
      </c>
      <c r="C637" s="45">
        <v>4732297.46</v>
      </c>
      <c r="D637" s="45">
        <v>4732297.46</v>
      </c>
      <c r="E637" s="45">
        <v>4732297.46</v>
      </c>
    </row>
    <row r="638" spans="1:7" ht="14.4" x14ac:dyDescent="0.3">
      <c r="A638" s="43" t="s">
        <v>580</v>
      </c>
      <c r="B638" s="44" t="s">
        <v>589</v>
      </c>
      <c r="C638" s="45">
        <v>967387.93</v>
      </c>
      <c r="D638" s="45">
        <v>967387.93</v>
      </c>
      <c r="E638" s="45">
        <v>967387.93</v>
      </c>
    </row>
    <row r="639" spans="1:7" ht="14.4" x14ac:dyDescent="0.3">
      <c r="A639" s="43" t="s">
        <v>580</v>
      </c>
      <c r="B639" s="44" t="s">
        <v>590</v>
      </c>
      <c r="C639" s="45">
        <v>2967835.25</v>
      </c>
      <c r="D639" s="45">
        <v>2967835.25</v>
      </c>
      <c r="E639" s="45">
        <v>2967835.25</v>
      </c>
    </row>
    <row r="640" spans="1:7" ht="14.4" x14ac:dyDescent="0.3">
      <c r="A640" s="43" t="s">
        <v>580</v>
      </c>
      <c r="B640" s="44" t="s">
        <v>591</v>
      </c>
      <c r="C640" s="45">
        <v>3458656.34</v>
      </c>
      <c r="D640" s="45">
        <v>3458656.34</v>
      </c>
      <c r="E640" s="45">
        <v>3458656.34</v>
      </c>
    </row>
    <row r="641" spans="1:5" ht="14.4" x14ac:dyDescent="0.3">
      <c r="A641" s="43" t="s">
        <v>580</v>
      </c>
      <c r="B641" s="44" t="s">
        <v>592</v>
      </c>
      <c r="C641" s="45">
        <v>5740928.2599999998</v>
      </c>
      <c r="D641" s="45">
        <v>5740928.2599999998</v>
      </c>
      <c r="E641" s="45">
        <v>5740928.2599999998</v>
      </c>
    </row>
    <row r="642" spans="1:5" ht="14.4" x14ac:dyDescent="0.3">
      <c r="A642" s="43" t="s">
        <v>580</v>
      </c>
      <c r="B642" s="44" t="s">
        <v>593</v>
      </c>
      <c r="C642" s="45">
        <v>1407437.77</v>
      </c>
      <c r="D642" s="45">
        <v>1407437.77</v>
      </c>
      <c r="E642" s="45">
        <v>1407437.77</v>
      </c>
    </row>
    <row r="643" spans="1:5" ht="14.4" x14ac:dyDescent="0.3">
      <c r="A643" s="43" t="s">
        <v>580</v>
      </c>
      <c r="B643" s="44" t="s">
        <v>594</v>
      </c>
      <c r="C643" s="45">
        <v>26462288.219999999</v>
      </c>
      <c r="D643" s="45">
        <v>26462366.399999999</v>
      </c>
      <c r="E643" s="45">
        <v>26033311.399999999</v>
      </c>
    </row>
    <row r="644" spans="1:5" ht="14.4" x14ac:dyDescent="0.3">
      <c r="A644" s="43" t="s">
        <v>580</v>
      </c>
      <c r="B644" s="44" t="s">
        <v>595</v>
      </c>
      <c r="C644" s="45">
        <v>8536160.5199999996</v>
      </c>
      <c r="D644" s="45">
        <v>8536160.5199999996</v>
      </c>
      <c r="E644" s="45">
        <v>8536559.8399999999</v>
      </c>
    </row>
    <row r="645" spans="1:5" ht="14.4" x14ac:dyDescent="0.3">
      <c r="A645" s="43" t="s">
        <v>580</v>
      </c>
      <c r="B645" s="44" t="s">
        <v>596</v>
      </c>
      <c r="C645" s="45">
        <v>49267743.859999999</v>
      </c>
      <c r="D645" s="45">
        <v>49266028.409999996</v>
      </c>
      <c r="E645" s="45">
        <v>49445527.25</v>
      </c>
    </row>
    <row r="646" spans="1:5" ht="14.4" x14ac:dyDescent="0.3">
      <c r="A646" s="43" t="s">
        <v>580</v>
      </c>
      <c r="B646" s="44" t="s">
        <v>597</v>
      </c>
      <c r="C646" s="45">
        <v>1174682.7</v>
      </c>
      <c r="D646" s="45">
        <v>1174682.7</v>
      </c>
      <c r="E646" s="45">
        <v>1174682.7</v>
      </c>
    </row>
    <row r="647" spans="1:5" ht="14.4" x14ac:dyDescent="0.3">
      <c r="A647" s="43" t="s">
        <v>580</v>
      </c>
      <c r="B647" s="44" t="s">
        <v>598</v>
      </c>
      <c r="C647" s="45">
        <v>8876072.7899999991</v>
      </c>
      <c r="D647" s="45">
        <v>8876072.7899999991</v>
      </c>
      <c r="E647" s="45">
        <v>8876072.7899999991</v>
      </c>
    </row>
    <row r="648" spans="1:5" ht="14.4" x14ac:dyDescent="0.3">
      <c r="A648" s="43" t="s">
        <v>580</v>
      </c>
      <c r="B648" s="44" t="s">
        <v>599</v>
      </c>
      <c r="C648" s="45">
        <v>369061.48</v>
      </c>
      <c r="D648" s="45">
        <v>369061.48</v>
      </c>
      <c r="E648" s="45">
        <v>369061.48</v>
      </c>
    </row>
    <row r="649" spans="1:5" ht="14.4" x14ac:dyDescent="0.3">
      <c r="A649" s="43" t="s">
        <v>580</v>
      </c>
      <c r="B649" s="44" t="s">
        <v>600</v>
      </c>
      <c r="C649" s="45">
        <v>112871.34</v>
      </c>
      <c r="D649" s="45">
        <v>112871.34</v>
      </c>
      <c r="E649" s="45">
        <v>112871.34</v>
      </c>
    </row>
    <row r="650" spans="1:5" ht="14.4" x14ac:dyDescent="0.3">
      <c r="A650" s="43" t="s">
        <v>580</v>
      </c>
      <c r="B650" s="44" t="s">
        <v>601</v>
      </c>
      <c r="C650" s="45">
        <v>9521975.5600000005</v>
      </c>
      <c r="D650" s="45"/>
      <c r="E650" s="45"/>
    </row>
    <row r="651" spans="1:5" ht="14.4" x14ac:dyDescent="0.3">
      <c r="A651" s="43" t="s">
        <v>580</v>
      </c>
      <c r="B651" s="44" t="s">
        <v>602</v>
      </c>
      <c r="C651" s="45">
        <v>22904035.100000001</v>
      </c>
      <c r="D651" s="45">
        <v>22904035.100000001</v>
      </c>
      <c r="E651" s="45">
        <v>22904035.100000001</v>
      </c>
    </row>
    <row r="652" spans="1:5" ht="14.4" x14ac:dyDescent="0.3">
      <c r="A652" s="43" t="s">
        <v>580</v>
      </c>
      <c r="B652" s="44" t="s">
        <v>603</v>
      </c>
      <c r="C652" s="45">
        <v>3420931.98</v>
      </c>
      <c r="D652" s="45">
        <v>3420931.98</v>
      </c>
      <c r="E652" s="45">
        <v>3420931.98</v>
      </c>
    </row>
    <row r="653" spans="1:5" ht="14.4" x14ac:dyDescent="0.3">
      <c r="A653" s="43" t="s">
        <v>580</v>
      </c>
      <c r="B653" s="44" t="s">
        <v>604</v>
      </c>
      <c r="C653" s="45">
        <v>12462268.060000001</v>
      </c>
      <c r="D653" s="45">
        <v>23949415.620000001</v>
      </c>
      <c r="E653" s="45">
        <v>23949415.620000001</v>
      </c>
    </row>
    <row r="654" spans="1:5" ht="14.4" x14ac:dyDescent="0.3">
      <c r="A654" s="43" t="s">
        <v>580</v>
      </c>
      <c r="B654" s="44" t="s">
        <v>605</v>
      </c>
      <c r="C654" s="45">
        <v>11487147.560000001</v>
      </c>
      <c r="D654" s="45">
        <v>0</v>
      </c>
      <c r="E654" s="45">
        <v>0</v>
      </c>
    </row>
    <row r="655" spans="1:5" ht="14.4" x14ac:dyDescent="0.3">
      <c r="A655" s="43" t="s">
        <v>580</v>
      </c>
      <c r="B655" s="44" t="s">
        <v>606</v>
      </c>
      <c r="C655" s="45">
        <v>84983642.439999998</v>
      </c>
      <c r="D655" s="45">
        <v>86122625.489999995</v>
      </c>
      <c r="E655" s="45">
        <v>88868070.510000005</v>
      </c>
    </row>
    <row r="656" spans="1:5" ht="14.4" x14ac:dyDescent="0.3">
      <c r="A656" s="43" t="s">
        <v>580</v>
      </c>
      <c r="B656" s="44" t="s">
        <v>607</v>
      </c>
      <c r="C656" s="45">
        <v>3905960.3</v>
      </c>
      <c r="D656" s="45">
        <v>3905960.3</v>
      </c>
      <c r="E656" s="45">
        <v>3905960.3</v>
      </c>
    </row>
    <row r="657" spans="1:5" ht="14.4" x14ac:dyDescent="0.3">
      <c r="A657" s="43" t="s">
        <v>580</v>
      </c>
      <c r="B657" s="44" t="s">
        <v>608</v>
      </c>
      <c r="C657" s="45">
        <v>3469.08</v>
      </c>
      <c r="D657" s="45"/>
      <c r="E657" s="45"/>
    </row>
    <row r="658" spans="1:5" ht="14.4" x14ac:dyDescent="0.3">
      <c r="A658" s="43" t="s">
        <v>580</v>
      </c>
      <c r="B658" s="44" t="s">
        <v>609</v>
      </c>
      <c r="C658" s="45">
        <v>1509234.08</v>
      </c>
      <c r="D658" s="45">
        <v>1509234.08</v>
      </c>
      <c r="E658" s="45">
        <v>1509234.08</v>
      </c>
    </row>
    <row r="659" spans="1:5" ht="14.4" x14ac:dyDescent="0.3">
      <c r="A659" s="43" t="s">
        <v>580</v>
      </c>
      <c r="B659" s="44" t="s">
        <v>610</v>
      </c>
      <c r="C659" s="45">
        <v>832657.21</v>
      </c>
      <c r="D659" s="45">
        <v>832657.21</v>
      </c>
      <c r="E659" s="45">
        <v>832657.21</v>
      </c>
    </row>
    <row r="660" spans="1:5" ht="14.4" x14ac:dyDescent="0.3">
      <c r="A660" s="43" t="s">
        <v>580</v>
      </c>
      <c r="B660" s="44" t="s">
        <v>611</v>
      </c>
      <c r="C660" s="45">
        <v>53673.840000000004</v>
      </c>
      <c r="D660" s="45">
        <v>92575.77</v>
      </c>
      <c r="E660" s="45">
        <v>92575.77</v>
      </c>
    </row>
    <row r="661" spans="1:5" ht="14.4" x14ac:dyDescent="0.3">
      <c r="A661" s="43" t="s">
        <v>580</v>
      </c>
      <c r="B661" s="44" t="s">
        <v>612</v>
      </c>
      <c r="C661" s="45">
        <v>38901.93</v>
      </c>
      <c r="D661" s="45"/>
      <c r="E661" s="45"/>
    </row>
    <row r="662" spans="1:5" ht="14.4" x14ac:dyDescent="0.3">
      <c r="A662" s="43" t="s">
        <v>580</v>
      </c>
      <c r="B662" s="44" t="s">
        <v>613</v>
      </c>
      <c r="C662" s="45">
        <v>1139200.8700000001</v>
      </c>
      <c r="D662" s="45">
        <v>1515058.23</v>
      </c>
      <c r="E662" s="45">
        <v>1515058.23</v>
      </c>
    </row>
    <row r="663" spans="1:5" ht="14.4" x14ac:dyDescent="0.3">
      <c r="A663" s="43" t="s">
        <v>580</v>
      </c>
      <c r="B663" s="44" t="s">
        <v>614</v>
      </c>
      <c r="C663" s="45">
        <v>375857.36</v>
      </c>
      <c r="D663" s="45"/>
      <c r="E663" s="45"/>
    </row>
    <row r="664" spans="1:5" ht="14.4" x14ac:dyDescent="0.3">
      <c r="A664" s="43" t="s">
        <v>580</v>
      </c>
      <c r="B664" s="44" t="s">
        <v>615</v>
      </c>
      <c r="C664" s="45">
        <v>709757.18</v>
      </c>
      <c r="D664" s="45">
        <v>709757.18</v>
      </c>
      <c r="E664" s="45">
        <v>709757.18</v>
      </c>
    </row>
    <row r="665" spans="1:5" ht="14.4" x14ac:dyDescent="0.3">
      <c r="A665" s="43" t="s">
        <v>580</v>
      </c>
      <c r="B665" s="44" t="s">
        <v>634</v>
      </c>
      <c r="C665" s="45"/>
      <c r="D665" s="45"/>
      <c r="E665" s="45"/>
    </row>
    <row r="666" spans="1:5" ht="14.4" x14ac:dyDescent="0.3">
      <c r="A666" s="43" t="s">
        <v>580</v>
      </c>
      <c r="B666" s="44" t="s">
        <v>616</v>
      </c>
      <c r="C666" s="45">
        <v>66430914.700000003</v>
      </c>
      <c r="D666" s="45">
        <v>75669196.849999994</v>
      </c>
      <c r="E666" s="45">
        <v>69057427.150000006</v>
      </c>
    </row>
    <row r="667" spans="1:5" ht="14.4" x14ac:dyDescent="0.3">
      <c r="A667" s="43" t="s">
        <v>580</v>
      </c>
      <c r="B667" s="44" t="s">
        <v>617</v>
      </c>
      <c r="C667" s="45">
        <v>9221875.5899999999</v>
      </c>
      <c r="D667" s="45">
        <v>0</v>
      </c>
      <c r="E667" s="45">
        <v>0</v>
      </c>
    </row>
    <row r="668" spans="1:5" ht="14.4" x14ac:dyDescent="0.3">
      <c r="A668" s="43" t="s">
        <v>580</v>
      </c>
      <c r="B668" s="44" t="s">
        <v>618</v>
      </c>
      <c r="C668" s="45">
        <v>4803941.09</v>
      </c>
      <c r="D668" s="45">
        <v>4803941.09</v>
      </c>
      <c r="E668" s="45">
        <v>11872524.41</v>
      </c>
    </row>
    <row r="669" spans="1:5" ht="14.4" x14ac:dyDescent="0.3">
      <c r="A669" s="43" t="s">
        <v>580</v>
      </c>
      <c r="B669" s="44" t="s">
        <v>619</v>
      </c>
      <c r="C669" s="45">
        <v>632323.23</v>
      </c>
      <c r="D669" s="45">
        <v>1057959.6200000001</v>
      </c>
      <c r="E669" s="45">
        <v>1057959.6200000001</v>
      </c>
    </row>
    <row r="670" spans="1:5" ht="14.4" x14ac:dyDescent="0.3">
      <c r="A670" s="43" t="s">
        <v>580</v>
      </c>
      <c r="B670" s="44" t="s">
        <v>620</v>
      </c>
      <c r="C670" s="45">
        <v>425636.39</v>
      </c>
      <c r="D670" s="45">
        <v>0</v>
      </c>
      <c r="E670" s="45">
        <v>0</v>
      </c>
    </row>
    <row r="671" spans="1:5" ht="14.4" x14ac:dyDescent="0.3">
      <c r="A671" s="43" t="s">
        <v>580</v>
      </c>
      <c r="B671" s="44" t="s">
        <v>635</v>
      </c>
      <c r="C671" s="45">
        <v>0</v>
      </c>
      <c r="D671" s="45">
        <v>0</v>
      </c>
      <c r="E671" s="45">
        <v>0</v>
      </c>
    </row>
    <row r="672" spans="1:5" x14ac:dyDescent="0.25">
      <c r="A672" s="22"/>
      <c r="B672" s="12"/>
      <c r="C672" s="46"/>
      <c r="D672" s="46"/>
      <c r="E672" s="46"/>
    </row>
    <row r="673" spans="1:5" x14ac:dyDescent="0.25">
      <c r="A673" s="22"/>
      <c r="B673" s="12"/>
      <c r="C673" s="46"/>
      <c r="D673" s="46"/>
      <c r="E673" s="46"/>
    </row>
    <row r="674" spans="1:5" x14ac:dyDescent="0.25">
      <c r="A674" s="22"/>
      <c r="B674" s="12"/>
      <c r="C674" s="46"/>
      <c r="D674" s="46"/>
      <c r="E674" s="46"/>
    </row>
    <row r="675" spans="1:5" x14ac:dyDescent="0.25">
      <c r="A675" s="22"/>
      <c r="B675" s="12"/>
      <c r="C675" s="46"/>
      <c r="D675" s="46"/>
      <c r="E675" s="46"/>
    </row>
    <row r="735" spans="1:24" s="49" customFormat="1" x14ac:dyDescent="0.25">
      <c r="A735" s="1"/>
      <c r="B735" s="47"/>
      <c r="C735" s="48"/>
      <c r="D735" s="48"/>
      <c r="E735" s="4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s="49" customFormat="1" x14ac:dyDescent="0.25">
      <c r="A736" s="1"/>
      <c r="B736" s="50"/>
      <c r="C736" s="51"/>
      <c r="D736" s="51"/>
      <c r="E736" s="5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s="49" customFormat="1" x14ac:dyDescent="0.25">
      <c r="A737" s="1"/>
      <c r="B737" s="50"/>
      <c r="C737" s="51"/>
      <c r="D737" s="51"/>
      <c r="E737" s="5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s="49" customFormat="1" x14ac:dyDescent="0.25">
      <c r="A738" s="1"/>
      <c r="B738" s="50"/>
      <c r="C738" s="51"/>
      <c r="D738" s="51"/>
      <c r="E738" s="5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s="49" customFormat="1" x14ac:dyDescent="0.25">
      <c r="A739" s="1"/>
      <c r="B739" s="50"/>
      <c r="C739" s="51"/>
      <c r="D739" s="51"/>
      <c r="E739" s="5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s="49" customFormat="1" x14ac:dyDescent="0.25">
      <c r="A740" s="1"/>
      <c r="B740" s="50"/>
      <c r="C740" s="51"/>
      <c r="D740" s="51"/>
      <c r="E740" s="5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s="49" customFormat="1" x14ac:dyDescent="0.25">
      <c r="A741" s="1"/>
      <c r="B741" s="50"/>
      <c r="C741" s="51"/>
      <c r="D741" s="51"/>
      <c r="E741" s="5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s="49" customFormat="1" x14ac:dyDescent="0.25">
      <c r="A742" s="1"/>
      <c r="B742" s="50"/>
      <c r="C742" s="51"/>
      <c r="D742" s="51"/>
      <c r="E742" s="5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s="49" customFormat="1" x14ac:dyDescent="0.25">
      <c r="A743" s="1"/>
      <c r="B743" s="50"/>
      <c r="C743" s="51"/>
      <c r="D743" s="51"/>
      <c r="E743" s="5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s="49" customFormat="1" x14ac:dyDescent="0.25">
      <c r="A744" s="1"/>
      <c r="B744" s="50"/>
      <c r="C744" s="51"/>
      <c r="D744" s="51"/>
      <c r="E744" s="5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s="49" customFormat="1" x14ac:dyDescent="0.25">
      <c r="A745" s="1"/>
      <c r="B745" s="50"/>
      <c r="C745" s="51"/>
      <c r="D745" s="51"/>
      <c r="E745" s="5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s="49" customFormat="1" x14ac:dyDescent="0.25">
      <c r="A746" s="1"/>
      <c r="B746" s="50"/>
      <c r="C746" s="51"/>
      <c r="D746" s="51"/>
      <c r="E746" s="5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s="49" customFormat="1" x14ac:dyDescent="0.25">
      <c r="A747" s="1"/>
      <c r="B747" s="50"/>
      <c r="C747" s="51"/>
      <c r="D747" s="51"/>
      <c r="E747" s="5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s="49" customFormat="1" x14ac:dyDescent="0.25">
      <c r="A748" s="1"/>
      <c r="B748" s="50"/>
      <c r="C748" s="51"/>
      <c r="D748" s="51"/>
      <c r="E748" s="5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s="49" customFormat="1" x14ac:dyDescent="0.25">
      <c r="A749" s="1"/>
      <c r="B749" s="50"/>
      <c r="C749" s="51"/>
      <c r="D749" s="51"/>
      <c r="E749" s="5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s="49" customFormat="1" x14ac:dyDescent="0.25">
      <c r="A750" s="1"/>
      <c r="B750" s="50"/>
      <c r="C750" s="51"/>
      <c r="D750" s="51"/>
      <c r="E750" s="5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s="49" customFormat="1" x14ac:dyDescent="0.25">
      <c r="A751" s="1"/>
      <c r="B751" s="50"/>
      <c r="C751" s="51"/>
      <c r="D751" s="51"/>
      <c r="E751" s="5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s="49" customFormat="1" x14ac:dyDescent="0.25">
      <c r="A752" s="1"/>
      <c r="B752" s="50"/>
      <c r="C752" s="51"/>
      <c r="D752" s="51"/>
      <c r="E752" s="5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s="49" customFormat="1" x14ac:dyDescent="0.25">
      <c r="A753" s="1"/>
      <c r="B753" s="50"/>
      <c r="C753" s="51"/>
      <c r="D753" s="51"/>
      <c r="E753" s="5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s="49" customFormat="1" x14ac:dyDescent="0.25">
      <c r="A754" s="1"/>
      <c r="B754" s="47"/>
      <c r="C754" s="48"/>
      <c r="D754" s="48"/>
      <c r="E754" s="4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s="49" customFormat="1" x14ac:dyDescent="0.25">
      <c r="A755" s="1"/>
      <c r="B755" s="50"/>
      <c r="C755" s="51"/>
      <c r="D755" s="51"/>
      <c r="E755" s="5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s="49" customFormat="1" x14ac:dyDescent="0.25">
      <c r="A756" s="1"/>
      <c r="B756" s="50"/>
      <c r="C756" s="51"/>
      <c r="D756" s="51"/>
      <c r="E756" s="5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s="49" customFormat="1" x14ac:dyDescent="0.25">
      <c r="A757" s="1"/>
      <c r="B757" s="50"/>
      <c r="C757" s="51"/>
      <c r="D757" s="51"/>
      <c r="E757" s="5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s="49" customFormat="1" x14ac:dyDescent="0.25">
      <c r="A758" s="1"/>
      <c r="B758" s="50"/>
      <c r="C758" s="51"/>
      <c r="D758" s="51"/>
      <c r="E758" s="5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s="49" customFormat="1" x14ac:dyDescent="0.25">
      <c r="A759" s="1"/>
      <c r="B759" s="50"/>
      <c r="C759" s="51"/>
      <c r="D759" s="51"/>
      <c r="E759" s="5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s="49" customFormat="1" x14ac:dyDescent="0.25">
      <c r="A760" s="1"/>
      <c r="B760" s="50"/>
      <c r="C760" s="51"/>
      <c r="D760" s="51"/>
      <c r="E760" s="5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s="49" customFormat="1" x14ac:dyDescent="0.25">
      <c r="A761" s="1"/>
      <c r="B761" s="50"/>
      <c r="C761" s="51"/>
      <c r="D761" s="51"/>
      <c r="E761" s="5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s="49" customFormat="1" x14ac:dyDescent="0.25">
      <c r="A762" s="1"/>
      <c r="B762" s="50"/>
      <c r="C762" s="51"/>
      <c r="D762" s="51"/>
      <c r="E762" s="5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s="49" customFormat="1" x14ac:dyDescent="0.25">
      <c r="A763" s="1"/>
      <c r="B763" s="47"/>
      <c r="C763" s="48"/>
      <c r="D763" s="48"/>
      <c r="E763" s="4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s="49" customFormat="1" x14ac:dyDescent="0.25">
      <c r="A764" s="1"/>
      <c r="B764" s="50"/>
      <c r="C764" s="51"/>
      <c r="D764" s="51"/>
      <c r="E764" s="5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s="49" customFormat="1" x14ac:dyDescent="0.25">
      <c r="A765" s="1"/>
      <c r="B765" s="50"/>
      <c r="C765" s="51"/>
      <c r="D765" s="51"/>
      <c r="E765" s="5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s="49" customFormat="1" x14ac:dyDescent="0.25">
      <c r="A766" s="1"/>
      <c r="B766" s="50"/>
      <c r="C766" s="51"/>
      <c r="D766" s="51"/>
      <c r="E766" s="5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s="49" customFormat="1" x14ac:dyDescent="0.25">
      <c r="A767" s="1"/>
      <c r="B767" s="50"/>
      <c r="C767" s="51"/>
      <c r="D767" s="51"/>
      <c r="E767" s="5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s="49" customFormat="1" x14ac:dyDescent="0.25">
      <c r="A768" s="1"/>
      <c r="B768" s="47"/>
      <c r="C768" s="48"/>
      <c r="D768" s="48"/>
      <c r="E768" s="4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s="49" customFormat="1" x14ac:dyDescent="0.25">
      <c r="A769" s="1"/>
      <c r="B769" s="50"/>
      <c r="C769" s="51"/>
      <c r="D769" s="51"/>
      <c r="E769" s="5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s="49" customFormat="1" x14ac:dyDescent="0.25">
      <c r="A770" s="1"/>
      <c r="B770" s="50"/>
      <c r="C770" s="51"/>
      <c r="D770" s="51"/>
      <c r="E770" s="5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s="49" customFormat="1" x14ac:dyDescent="0.25">
      <c r="A771" s="1"/>
      <c r="B771" s="50"/>
      <c r="C771" s="51"/>
      <c r="D771" s="51"/>
      <c r="E771" s="5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s="49" customFormat="1" x14ac:dyDescent="0.25">
      <c r="A772" s="1"/>
      <c r="B772" s="47"/>
      <c r="C772" s="48"/>
      <c r="D772" s="48"/>
      <c r="E772" s="4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8"/>
  <sheetViews>
    <sheetView workbookViewId="0">
      <pane xSplit="2" ySplit="4" topLeftCell="C147" activePane="bottomRight" state="frozen"/>
      <selection activeCell="E614" sqref="E614"/>
      <selection pane="topRight" activeCell="E614" sqref="E614"/>
      <selection pane="bottomLeft" activeCell="E614" sqref="E614"/>
      <selection pane="bottomRight" activeCell="C151" sqref="C151"/>
    </sheetView>
  </sheetViews>
  <sheetFormatPr defaultColWidth="9.21875" defaultRowHeight="13.2" x14ac:dyDescent="0.25"/>
  <cols>
    <col min="1" max="1" width="33.77734375" style="14" customWidth="1"/>
    <col min="2" max="2" width="36" style="14" customWidth="1"/>
    <col min="3" max="5" width="17.77734375" style="14" bestFit="1" customWidth="1"/>
    <col min="6" max="6" width="19.44140625" style="14" customWidth="1"/>
    <col min="7" max="7" width="12" style="14" bestFit="1" customWidth="1"/>
    <col min="8" max="8" width="20.21875" style="14" bestFit="1" customWidth="1"/>
    <col min="9" max="16384" width="9.21875" style="14"/>
  </cols>
  <sheetData>
    <row r="1" spans="1:7" x14ac:dyDescent="0.25">
      <c r="A1" s="52"/>
      <c r="F1" s="3"/>
      <c r="G1" s="4" t="s">
        <v>0</v>
      </c>
    </row>
    <row r="2" spans="1:7" x14ac:dyDescent="0.25">
      <c r="F2" s="5" t="s">
        <v>1</v>
      </c>
      <c r="G2" s="6">
        <v>0.65590000000000004</v>
      </c>
    </row>
    <row r="3" spans="1:7" ht="13.8" thickBot="1" x14ac:dyDescent="0.3">
      <c r="F3" s="9" t="s">
        <v>4</v>
      </c>
      <c r="G3" s="10">
        <v>0.34410000000000002</v>
      </c>
    </row>
    <row r="4" spans="1:7" x14ac:dyDescent="0.25">
      <c r="A4" s="7" t="s">
        <v>2</v>
      </c>
      <c r="B4" s="7" t="s">
        <v>3</v>
      </c>
      <c r="C4" s="53">
        <v>43252</v>
      </c>
      <c r="D4" s="53">
        <v>43282</v>
      </c>
      <c r="E4" s="53">
        <v>43313</v>
      </c>
      <c r="F4" s="54"/>
      <c r="G4" s="55"/>
    </row>
    <row r="5" spans="1:7" x14ac:dyDescent="0.25">
      <c r="A5" s="56" t="s">
        <v>636</v>
      </c>
      <c r="B5" s="57" t="s">
        <v>637</v>
      </c>
      <c r="C5" s="58">
        <v>158691.96</v>
      </c>
      <c r="D5" s="58">
        <v>158691.96</v>
      </c>
      <c r="E5" s="58">
        <v>158691.96</v>
      </c>
      <c r="G5" s="1"/>
    </row>
    <row r="6" spans="1:7" x14ac:dyDescent="0.25">
      <c r="A6" s="56" t="s">
        <v>636</v>
      </c>
      <c r="B6" s="57" t="s">
        <v>638</v>
      </c>
      <c r="C6" s="58">
        <v>457752.08</v>
      </c>
      <c r="D6" s="58">
        <v>457752.08</v>
      </c>
      <c r="E6" s="58">
        <v>457752.08</v>
      </c>
      <c r="G6" s="1"/>
    </row>
    <row r="7" spans="1:7" x14ac:dyDescent="0.25">
      <c r="A7" s="56" t="s">
        <v>636</v>
      </c>
      <c r="B7" s="57" t="s">
        <v>639</v>
      </c>
      <c r="C7" s="58">
        <v>26294797.43</v>
      </c>
      <c r="D7" s="58">
        <v>26294797.43</v>
      </c>
      <c r="E7" s="58">
        <v>26294797.43</v>
      </c>
      <c r="G7" s="1"/>
    </row>
    <row r="8" spans="1:7" x14ac:dyDescent="0.25">
      <c r="A8" s="56" t="s">
        <v>636</v>
      </c>
      <c r="B8" s="57" t="s">
        <v>640</v>
      </c>
      <c r="C8" s="58">
        <v>153210.76999999999</v>
      </c>
      <c r="D8" s="58">
        <v>153210.76999999999</v>
      </c>
      <c r="E8" s="58">
        <v>153210.76999999999</v>
      </c>
      <c r="G8" s="1"/>
    </row>
    <row r="9" spans="1:7" x14ac:dyDescent="0.25">
      <c r="A9" s="56" t="s">
        <v>636</v>
      </c>
      <c r="B9" s="57" t="s">
        <v>641</v>
      </c>
      <c r="C9" s="58">
        <v>43406.61</v>
      </c>
      <c r="D9" s="58">
        <v>43406.61</v>
      </c>
      <c r="E9" s="58">
        <v>43406.61</v>
      </c>
      <c r="G9" s="1"/>
    </row>
    <row r="10" spans="1:7" x14ac:dyDescent="0.25">
      <c r="A10" s="56" t="s">
        <v>636</v>
      </c>
      <c r="B10" s="57" t="s">
        <v>642</v>
      </c>
      <c r="C10" s="58">
        <v>465330.71</v>
      </c>
      <c r="D10" s="58">
        <v>465330.71</v>
      </c>
      <c r="E10" s="58">
        <v>465330.71</v>
      </c>
      <c r="G10" s="1"/>
    </row>
    <row r="11" spans="1:7" x14ac:dyDescent="0.25">
      <c r="A11" s="56" t="s">
        <v>636</v>
      </c>
      <c r="B11" s="57" t="s">
        <v>643</v>
      </c>
      <c r="C11" s="58"/>
      <c r="D11" s="58"/>
      <c r="E11" s="58"/>
      <c r="G11" s="1"/>
    </row>
    <row r="12" spans="1:7" x14ac:dyDescent="0.25">
      <c r="A12" s="56" t="s">
        <v>636</v>
      </c>
      <c r="B12" s="57" t="s">
        <v>644</v>
      </c>
      <c r="C12" s="58">
        <v>685182.6</v>
      </c>
      <c r="D12" s="58">
        <v>685182.6</v>
      </c>
      <c r="E12" s="58">
        <v>685182.6</v>
      </c>
      <c r="G12" s="1"/>
    </row>
    <row r="13" spans="1:7" x14ac:dyDescent="0.25">
      <c r="A13" s="56" t="s">
        <v>636</v>
      </c>
      <c r="B13" s="57" t="s">
        <v>645</v>
      </c>
      <c r="C13" s="58">
        <v>5385099.4299999997</v>
      </c>
      <c r="D13" s="58">
        <v>5385099.4299999997</v>
      </c>
      <c r="E13" s="58">
        <v>5385099.4299999997</v>
      </c>
      <c r="G13" s="1"/>
    </row>
    <row r="14" spans="1:7" x14ac:dyDescent="0.25">
      <c r="A14" s="56" t="s">
        <v>636</v>
      </c>
      <c r="B14" s="57" t="s">
        <v>646</v>
      </c>
      <c r="C14" s="58"/>
      <c r="D14" s="58"/>
      <c r="E14" s="58"/>
      <c r="G14" s="1"/>
    </row>
    <row r="15" spans="1:7" x14ac:dyDescent="0.25">
      <c r="A15" s="56" t="s">
        <v>636</v>
      </c>
      <c r="B15" s="57" t="s">
        <v>647</v>
      </c>
      <c r="C15" s="58">
        <v>4852.88</v>
      </c>
      <c r="D15" s="58">
        <v>4852.88</v>
      </c>
      <c r="E15" s="58">
        <v>4852.88</v>
      </c>
      <c r="G15" s="1"/>
    </row>
    <row r="16" spans="1:7" x14ac:dyDescent="0.25">
      <c r="A16" s="56" t="s">
        <v>636</v>
      </c>
      <c r="B16" s="57" t="s">
        <v>648</v>
      </c>
      <c r="C16" s="58">
        <v>1342896.2</v>
      </c>
      <c r="D16" s="58">
        <v>1342896.2</v>
      </c>
      <c r="E16" s="58">
        <v>1342896.2</v>
      </c>
      <c r="G16" s="1"/>
    </row>
    <row r="17" spans="1:7" x14ac:dyDescent="0.25">
      <c r="A17" s="56" t="s">
        <v>636</v>
      </c>
      <c r="B17" s="57" t="s">
        <v>649</v>
      </c>
      <c r="C17" s="58">
        <v>3436.65</v>
      </c>
      <c r="D17" s="58">
        <v>3436.65</v>
      </c>
      <c r="E17" s="58">
        <v>3436.65</v>
      </c>
      <c r="G17" s="1"/>
    </row>
    <row r="18" spans="1:7" x14ac:dyDescent="0.25">
      <c r="A18" s="56" t="s">
        <v>636</v>
      </c>
      <c r="B18" s="57" t="s">
        <v>650</v>
      </c>
      <c r="C18" s="58">
        <v>33641.1</v>
      </c>
      <c r="D18" s="58">
        <v>33641.1</v>
      </c>
      <c r="E18" s="58">
        <v>33641.1</v>
      </c>
      <c r="G18" s="1"/>
    </row>
    <row r="19" spans="1:7" x14ac:dyDescent="0.25">
      <c r="A19" s="56" t="s">
        <v>636</v>
      </c>
      <c r="B19" s="57" t="s">
        <v>651</v>
      </c>
      <c r="C19" s="58">
        <v>230122.07</v>
      </c>
      <c r="D19" s="58">
        <v>230122.07</v>
      </c>
      <c r="E19" s="58">
        <v>230122.07</v>
      </c>
      <c r="G19" s="1"/>
    </row>
    <row r="20" spans="1:7" x14ac:dyDescent="0.25">
      <c r="A20" s="56" t="s">
        <v>636</v>
      </c>
      <c r="B20" s="57" t="s">
        <v>652</v>
      </c>
      <c r="C20" s="58">
        <v>558789.35</v>
      </c>
      <c r="D20" s="58">
        <v>558789.35</v>
      </c>
      <c r="E20" s="58">
        <v>558789.35</v>
      </c>
      <c r="G20" s="1"/>
    </row>
    <row r="21" spans="1:7" x14ac:dyDescent="0.25">
      <c r="A21" s="56" t="s">
        <v>636</v>
      </c>
      <c r="B21" s="57" t="s">
        <v>653</v>
      </c>
      <c r="C21" s="58">
        <v>2244.87</v>
      </c>
      <c r="D21" s="58">
        <v>2244.87</v>
      </c>
      <c r="E21" s="58">
        <v>2244.87</v>
      </c>
      <c r="G21" s="1"/>
    </row>
    <row r="22" spans="1:7" x14ac:dyDescent="0.25">
      <c r="A22" s="56" t="s">
        <v>636</v>
      </c>
      <c r="B22" s="57" t="s">
        <v>654</v>
      </c>
      <c r="C22" s="58">
        <v>232604.97</v>
      </c>
      <c r="D22" s="58">
        <v>232604.97</v>
      </c>
      <c r="E22" s="58">
        <v>232604.97</v>
      </c>
      <c r="G22" s="1"/>
    </row>
    <row r="23" spans="1:7" x14ac:dyDescent="0.25">
      <c r="A23" s="56" t="s">
        <v>636</v>
      </c>
      <c r="B23" s="57" t="s">
        <v>655</v>
      </c>
      <c r="C23" s="58">
        <v>12095545.58</v>
      </c>
      <c r="D23" s="58">
        <v>12095545.58</v>
      </c>
      <c r="E23" s="58">
        <v>12095545.58</v>
      </c>
      <c r="G23" s="1"/>
    </row>
    <row r="24" spans="1:7" x14ac:dyDescent="0.25">
      <c r="A24" s="56" t="s">
        <v>636</v>
      </c>
      <c r="B24" s="57" t="s">
        <v>656</v>
      </c>
      <c r="C24" s="58">
        <v>1757701.3599999999</v>
      </c>
      <c r="D24" s="58">
        <v>1757701.3599999999</v>
      </c>
      <c r="E24" s="58">
        <v>1757701.3599999999</v>
      </c>
      <c r="G24" s="1"/>
    </row>
    <row r="25" spans="1:7" x14ac:dyDescent="0.25">
      <c r="A25" s="56" t="s">
        <v>636</v>
      </c>
      <c r="B25" s="57" t="s">
        <v>657</v>
      </c>
      <c r="C25" s="58">
        <v>4185430.83</v>
      </c>
      <c r="D25" s="58">
        <v>4185430.83</v>
      </c>
      <c r="E25" s="58">
        <v>4185430.83</v>
      </c>
      <c r="G25" s="1"/>
    </row>
    <row r="26" spans="1:7" x14ac:dyDescent="0.25">
      <c r="A26" s="56" t="s">
        <v>636</v>
      </c>
      <c r="B26" s="57" t="s">
        <v>658</v>
      </c>
      <c r="C26" s="58">
        <v>3153551.68</v>
      </c>
      <c r="D26" s="58">
        <v>3153551.68</v>
      </c>
      <c r="E26" s="58">
        <v>3153551.68</v>
      </c>
      <c r="G26" s="1"/>
    </row>
    <row r="27" spans="1:7" x14ac:dyDescent="0.25">
      <c r="A27" s="56" t="s">
        <v>636</v>
      </c>
      <c r="B27" s="57" t="s">
        <v>659</v>
      </c>
      <c r="C27" s="58">
        <v>18823289.09</v>
      </c>
      <c r="D27" s="58">
        <v>18823289.09</v>
      </c>
      <c r="E27" s="58">
        <v>18823289.09</v>
      </c>
      <c r="G27" s="1"/>
    </row>
    <row r="28" spans="1:7" x14ac:dyDescent="0.25">
      <c r="A28" s="56" t="s">
        <v>636</v>
      </c>
      <c r="B28" s="57" t="s">
        <v>660</v>
      </c>
      <c r="C28" s="58">
        <v>570995.1</v>
      </c>
      <c r="D28" s="58">
        <v>570995.1</v>
      </c>
      <c r="E28" s="58">
        <v>570995.1</v>
      </c>
      <c r="G28" s="1"/>
    </row>
    <row r="29" spans="1:7" x14ac:dyDescent="0.25">
      <c r="A29" s="56" t="s">
        <v>636</v>
      </c>
      <c r="B29" s="57" t="s">
        <v>661</v>
      </c>
      <c r="C29" s="58">
        <v>2679928.46</v>
      </c>
      <c r="D29" s="58">
        <v>2679928.46</v>
      </c>
      <c r="E29" s="58">
        <v>2679928.46</v>
      </c>
      <c r="G29" s="1"/>
    </row>
    <row r="30" spans="1:7" x14ac:dyDescent="0.25">
      <c r="A30" s="56" t="s">
        <v>636</v>
      </c>
      <c r="B30" s="57" t="s">
        <v>662</v>
      </c>
      <c r="C30" s="58">
        <v>416327.76</v>
      </c>
      <c r="D30" s="58">
        <v>416327.76</v>
      </c>
      <c r="E30" s="58">
        <v>416327.76</v>
      </c>
      <c r="G30" s="1"/>
    </row>
    <row r="31" spans="1:7" x14ac:dyDescent="0.25">
      <c r="A31" s="56" t="s">
        <v>636</v>
      </c>
      <c r="B31" s="57" t="s">
        <v>663</v>
      </c>
      <c r="C31" s="58">
        <v>1704569.38</v>
      </c>
      <c r="D31" s="58">
        <v>1704569.38</v>
      </c>
      <c r="E31" s="58">
        <v>1704569.38</v>
      </c>
      <c r="G31" s="1"/>
    </row>
    <row r="32" spans="1:7" x14ac:dyDescent="0.25">
      <c r="A32" s="56" t="s">
        <v>636</v>
      </c>
      <c r="B32" s="57" t="s">
        <v>664</v>
      </c>
      <c r="C32" s="58">
        <v>4155602.12</v>
      </c>
      <c r="D32" s="58">
        <v>4155602.12</v>
      </c>
      <c r="E32" s="58">
        <v>4155602.12</v>
      </c>
      <c r="G32" s="1"/>
    </row>
    <row r="33" spans="1:7" x14ac:dyDescent="0.25">
      <c r="A33" s="56" t="s">
        <v>636</v>
      </c>
      <c r="B33" s="57" t="s">
        <v>665</v>
      </c>
      <c r="C33" s="58">
        <v>3683221.39</v>
      </c>
      <c r="D33" s="58">
        <v>3683221.39</v>
      </c>
      <c r="E33" s="58">
        <v>3683221.39</v>
      </c>
      <c r="G33" s="1"/>
    </row>
    <row r="34" spans="1:7" x14ac:dyDescent="0.25">
      <c r="A34" s="56" t="s">
        <v>636</v>
      </c>
      <c r="B34" s="57" t="s">
        <v>666</v>
      </c>
      <c r="C34" s="58">
        <v>3984038.93</v>
      </c>
      <c r="D34" s="58">
        <v>3984038.93</v>
      </c>
      <c r="E34" s="58">
        <v>3984038.93</v>
      </c>
      <c r="G34" s="1"/>
    </row>
    <row r="35" spans="1:7" x14ac:dyDescent="0.25">
      <c r="A35" s="56" t="s">
        <v>636</v>
      </c>
      <c r="B35" s="57" t="s">
        <v>667</v>
      </c>
      <c r="C35" s="58">
        <v>970580.63</v>
      </c>
      <c r="D35" s="58">
        <v>970580.63</v>
      </c>
      <c r="E35" s="58">
        <v>970580.63</v>
      </c>
      <c r="G35" s="1"/>
    </row>
    <row r="36" spans="1:7" x14ac:dyDescent="0.25">
      <c r="A36" s="56" t="s">
        <v>636</v>
      </c>
      <c r="B36" s="57" t="s">
        <v>668</v>
      </c>
      <c r="C36" s="58">
        <v>3159135.31</v>
      </c>
      <c r="D36" s="58">
        <v>3159135.31</v>
      </c>
      <c r="E36" s="58">
        <v>3159135.31</v>
      </c>
      <c r="G36" s="1"/>
    </row>
    <row r="37" spans="1:7" x14ac:dyDescent="0.25">
      <c r="A37" s="56" t="s">
        <v>636</v>
      </c>
      <c r="B37" s="57" t="s">
        <v>669</v>
      </c>
      <c r="C37" s="58">
        <v>9301633.7599999998</v>
      </c>
      <c r="D37" s="58">
        <v>9301633.7599999998</v>
      </c>
      <c r="E37" s="58">
        <v>9301633.7599999998</v>
      </c>
      <c r="G37" s="1"/>
    </row>
    <row r="38" spans="1:7" x14ac:dyDescent="0.25">
      <c r="A38" s="56" t="s">
        <v>636</v>
      </c>
      <c r="B38" s="57" t="s">
        <v>670</v>
      </c>
      <c r="C38" s="58">
        <v>125303.89</v>
      </c>
      <c r="D38" s="58">
        <v>125303.89</v>
      </c>
      <c r="E38" s="58">
        <v>125303.89</v>
      </c>
      <c r="G38" s="1"/>
    </row>
    <row r="39" spans="1:7" x14ac:dyDescent="0.25">
      <c r="A39" s="56" t="s">
        <v>636</v>
      </c>
      <c r="B39" s="57" t="s">
        <v>671</v>
      </c>
      <c r="C39" s="58">
        <v>215357.15</v>
      </c>
      <c r="D39" s="58">
        <v>215357.15</v>
      </c>
      <c r="E39" s="58">
        <v>215357.15</v>
      </c>
      <c r="G39" s="1"/>
    </row>
    <row r="40" spans="1:7" x14ac:dyDescent="0.25">
      <c r="A40" s="56" t="s">
        <v>636</v>
      </c>
      <c r="B40" s="57" t="s">
        <v>672</v>
      </c>
      <c r="C40" s="58">
        <v>5872610.5</v>
      </c>
      <c r="D40" s="58">
        <v>5872610.5</v>
      </c>
      <c r="E40" s="58">
        <v>5872610.5</v>
      </c>
      <c r="G40" s="1"/>
    </row>
    <row r="41" spans="1:7" x14ac:dyDescent="0.25">
      <c r="A41" s="56" t="s">
        <v>636</v>
      </c>
      <c r="B41" s="57" t="s">
        <v>673</v>
      </c>
      <c r="C41" s="58">
        <v>4553839.45</v>
      </c>
      <c r="D41" s="58">
        <v>4553839.45</v>
      </c>
      <c r="E41" s="58">
        <v>4553839.45</v>
      </c>
      <c r="G41" s="1"/>
    </row>
    <row r="42" spans="1:7" x14ac:dyDescent="0.25">
      <c r="A42" s="56" t="s">
        <v>636</v>
      </c>
      <c r="B42" s="57" t="s">
        <v>674</v>
      </c>
      <c r="C42" s="58">
        <v>3444976.13</v>
      </c>
      <c r="D42" s="58">
        <v>3444976.13</v>
      </c>
      <c r="E42" s="58">
        <v>3444976.13</v>
      </c>
      <c r="G42" s="1"/>
    </row>
    <row r="43" spans="1:7" x14ac:dyDescent="0.25">
      <c r="A43" s="56" t="s">
        <v>636</v>
      </c>
      <c r="B43" s="57" t="s">
        <v>675</v>
      </c>
      <c r="C43" s="58">
        <v>355786.03</v>
      </c>
      <c r="D43" s="58">
        <v>355786.03</v>
      </c>
      <c r="E43" s="58">
        <v>355786.03</v>
      </c>
      <c r="G43" s="1"/>
    </row>
    <row r="44" spans="1:7" x14ac:dyDescent="0.25">
      <c r="A44" s="56" t="s">
        <v>636</v>
      </c>
      <c r="B44" s="57" t="s">
        <v>676</v>
      </c>
      <c r="C44" s="58">
        <v>38974801.659999996</v>
      </c>
      <c r="D44" s="58">
        <v>36904387.57</v>
      </c>
      <c r="E44" s="58">
        <v>36904387.57</v>
      </c>
      <c r="G44" s="1"/>
    </row>
    <row r="45" spans="1:7" x14ac:dyDescent="0.25">
      <c r="A45" s="56" t="s">
        <v>636</v>
      </c>
      <c r="B45" s="57" t="s">
        <v>677</v>
      </c>
      <c r="C45" s="58">
        <v>410556.01</v>
      </c>
      <c r="D45" s="58">
        <v>410556.01</v>
      </c>
      <c r="E45" s="58">
        <v>410556.01</v>
      </c>
      <c r="G45" s="1"/>
    </row>
    <row r="46" spans="1:7" x14ac:dyDescent="0.25">
      <c r="A46" s="56" t="s">
        <v>636</v>
      </c>
      <c r="B46" s="57" t="s">
        <v>678</v>
      </c>
      <c r="C46" s="58">
        <v>1320156119.4300001</v>
      </c>
      <c r="D46" s="58">
        <v>1327417282.4100001</v>
      </c>
      <c r="E46" s="58">
        <v>1334945949.55</v>
      </c>
      <c r="G46" s="1"/>
    </row>
    <row r="47" spans="1:7" x14ac:dyDescent="0.25">
      <c r="A47" s="56" t="s">
        <v>636</v>
      </c>
      <c r="B47" s="57" t="s">
        <v>679</v>
      </c>
      <c r="C47" s="58">
        <v>33307946.449999999</v>
      </c>
      <c r="D47" s="58">
        <v>33307946.449999999</v>
      </c>
      <c r="E47" s="58">
        <v>33307946.449999999</v>
      </c>
      <c r="G47" s="1"/>
    </row>
    <row r="48" spans="1:7" x14ac:dyDescent="0.25">
      <c r="A48" s="56" t="s">
        <v>636</v>
      </c>
      <c r="B48" s="57" t="s">
        <v>680</v>
      </c>
      <c r="C48" s="58">
        <v>439432641.07999998</v>
      </c>
      <c r="D48" s="58">
        <v>440028207.20999998</v>
      </c>
      <c r="E48" s="58">
        <v>439785759.38999999</v>
      </c>
      <c r="G48" s="1"/>
    </row>
    <row r="49" spans="1:7" x14ac:dyDescent="0.25">
      <c r="A49" s="56" t="s">
        <v>636</v>
      </c>
      <c r="B49" s="57" t="s">
        <v>681</v>
      </c>
      <c r="C49" s="58">
        <v>37025414.259999998</v>
      </c>
      <c r="D49" s="58">
        <v>36990835.299999997</v>
      </c>
      <c r="E49" s="58">
        <v>36994740.460000001</v>
      </c>
      <c r="G49" s="1"/>
    </row>
    <row r="50" spans="1:7" x14ac:dyDescent="0.25">
      <c r="A50" s="56" t="s">
        <v>636</v>
      </c>
      <c r="B50" s="57" t="s">
        <v>682</v>
      </c>
      <c r="C50" s="58">
        <v>85658213.180000007</v>
      </c>
      <c r="D50" s="58">
        <v>85658213.180000007</v>
      </c>
      <c r="E50" s="58">
        <v>85658213.180000007</v>
      </c>
      <c r="G50" s="1"/>
    </row>
    <row r="51" spans="1:7" x14ac:dyDescent="0.25">
      <c r="A51" s="56" t="s">
        <v>636</v>
      </c>
      <c r="B51" s="57" t="s">
        <v>683</v>
      </c>
      <c r="C51" s="58">
        <v>27164307.780000001</v>
      </c>
      <c r="D51" s="58">
        <v>27164307.780000001</v>
      </c>
      <c r="E51" s="58">
        <v>27164307.780000001</v>
      </c>
      <c r="G51" s="1"/>
    </row>
    <row r="52" spans="1:7" x14ac:dyDescent="0.25">
      <c r="A52" s="56" t="s">
        <v>636</v>
      </c>
      <c r="B52" s="57" t="s">
        <v>684</v>
      </c>
      <c r="C52" s="58">
        <v>97520261.890000001</v>
      </c>
      <c r="D52" s="58">
        <v>97877169.829999998</v>
      </c>
      <c r="E52" s="58">
        <v>99013596.069999993</v>
      </c>
      <c r="G52" s="1"/>
    </row>
    <row r="53" spans="1:7" x14ac:dyDescent="0.25">
      <c r="A53" s="56" t="s">
        <v>636</v>
      </c>
      <c r="B53" s="57" t="s">
        <v>685</v>
      </c>
      <c r="C53" s="58">
        <v>24807187.93</v>
      </c>
      <c r="D53" s="58">
        <v>24807187.93</v>
      </c>
      <c r="E53" s="58">
        <v>24807187.93</v>
      </c>
      <c r="G53" s="1"/>
    </row>
    <row r="54" spans="1:7" x14ac:dyDescent="0.25">
      <c r="A54" s="56" t="s">
        <v>636</v>
      </c>
      <c r="B54" s="57" t="s">
        <v>686</v>
      </c>
      <c r="C54" s="58">
        <v>21412172.210000001</v>
      </c>
      <c r="D54" s="58">
        <v>21491753.579999998</v>
      </c>
      <c r="E54" s="58">
        <v>21512844.030000001</v>
      </c>
      <c r="G54" s="1"/>
    </row>
    <row r="55" spans="1:7" x14ac:dyDescent="0.25">
      <c r="A55" s="56" t="s">
        <v>636</v>
      </c>
      <c r="B55" s="59" t="s">
        <v>687</v>
      </c>
      <c r="C55" s="60">
        <f>1067661983.24-36221</f>
        <v>1067625762.24</v>
      </c>
      <c r="D55" s="60">
        <f>1072330728.52-29515</f>
        <v>1072301213.52</v>
      </c>
      <c r="E55" s="60">
        <f>1077831829.4-36221</f>
        <v>1077795608.4000001</v>
      </c>
    </row>
    <row r="56" spans="1:7" x14ac:dyDescent="0.25">
      <c r="A56" s="56" t="s">
        <v>636</v>
      </c>
      <c r="B56" s="57" t="s">
        <v>688</v>
      </c>
      <c r="C56" s="58">
        <v>38376083.979999997</v>
      </c>
      <c r="D56" s="58">
        <v>38465437.789999999</v>
      </c>
      <c r="E56" s="58">
        <v>38543360.340000004</v>
      </c>
      <c r="G56" s="1"/>
    </row>
    <row r="57" spans="1:7" x14ac:dyDescent="0.25">
      <c r="A57" s="56" t="s">
        <v>636</v>
      </c>
      <c r="B57" s="57" t="s">
        <v>689</v>
      </c>
      <c r="C57" s="58"/>
      <c r="D57" s="58"/>
      <c r="E57" s="58"/>
      <c r="G57" s="1"/>
    </row>
    <row r="58" spans="1:7" x14ac:dyDescent="0.25">
      <c r="A58" s="56" t="s">
        <v>636</v>
      </c>
      <c r="B58" s="57" t="s">
        <v>690</v>
      </c>
      <c r="C58" s="58">
        <v>92420564.319999993</v>
      </c>
      <c r="D58" s="58">
        <v>92901351.530000001</v>
      </c>
      <c r="E58" s="58">
        <v>76144156.409999996</v>
      </c>
      <c r="G58" s="1"/>
    </row>
    <row r="59" spans="1:7" x14ac:dyDescent="0.25">
      <c r="A59" s="56" t="s">
        <v>636</v>
      </c>
      <c r="B59" s="57" t="s">
        <v>691</v>
      </c>
      <c r="C59" s="58">
        <v>0</v>
      </c>
      <c r="D59" s="58">
        <v>4295953.8600000003</v>
      </c>
      <c r="E59" s="58">
        <v>4625543.1100000003</v>
      </c>
      <c r="G59" s="1"/>
    </row>
    <row r="60" spans="1:7" x14ac:dyDescent="0.25">
      <c r="A60" s="56" t="s">
        <v>636</v>
      </c>
      <c r="B60" s="57" t="s">
        <v>692</v>
      </c>
      <c r="C60" s="58">
        <v>0</v>
      </c>
      <c r="D60" s="58">
        <v>632526.93000000005</v>
      </c>
      <c r="E60" s="58">
        <v>17984733.780000001</v>
      </c>
      <c r="G60" s="1"/>
    </row>
    <row r="61" spans="1:7" x14ac:dyDescent="0.25">
      <c r="A61" s="56" t="s">
        <v>636</v>
      </c>
      <c r="B61" s="57" t="s">
        <v>693</v>
      </c>
      <c r="C61" s="58">
        <v>192469087.63</v>
      </c>
      <c r="D61" s="58">
        <v>193993641.31999999</v>
      </c>
      <c r="E61" s="58">
        <v>194981188.47</v>
      </c>
      <c r="G61" s="1"/>
    </row>
    <row r="62" spans="1:7" x14ac:dyDescent="0.25">
      <c r="A62" s="56" t="s">
        <v>636</v>
      </c>
      <c r="B62" s="57" t="s">
        <v>694</v>
      </c>
      <c r="C62" s="58">
        <v>0</v>
      </c>
      <c r="D62" s="58">
        <v>0</v>
      </c>
      <c r="E62" s="58">
        <v>0</v>
      </c>
      <c r="G62" s="1"/>
    </row>
    <row r="63" spans="1:7" x14ac:dyDescent="0.25">
      <c r="A63" s="56" t="s">
        <v>636</v>
      </c>
      <c r="B63" s="57" t="s">
        <v>695</v>
      </c>
      <c r="C63" s="58">
        <v>17441510.129999999</v>
      </c>
      <c r="D63" s="58">
        <v>17623858.100000001</v>
      </c>
      <c r="E63" s="58">
        <v>17576244.07</v>
      </c>
      <c r="G63" s="1"/>
    </row>
    <row r="64" spans="1:7" x14ac:dyDescent="0.25">
      <c r="A64" s="56" t="s">
        <v>636</v>
      </c>
      <c r="B64" s="57" t="s">
        <v>696</v>
      </c>
      <c r="C64" s="58">
        <v>83108617.5</v>
      </c>
      <c r="D64" s="58">
        <v>83105960.849999994</v>
      </c>
      <c r="E64" s="58">
        <v>83099482.890000001</v>
      </c>
      <c r="G64" s="1"/>
    </row>
    <row r="65" spans="1:7" x14ac:dyDescent="0.25">
      <c r="A65" s="56" t="s">
        <v>636</v>
      </c>
      <c r="B65" s="57" t="s">
        <v>697</v>
      </c>
      <c r="C65" s="58">
        <v>41170690.909999996</v>
      </c>
      <c r="D65" s="58">
        <v>41474814.770000003</v>
      </c>
      <c r="E65" s="58">
        <v>41866240.990000002</v>
      </c>
      <c r="G65" s="1"/>
    </row>
    <row r="66" spans="1:7" x14ac:dyDescent="0.25">
      <c r="A66" s="56" t="s">
        <v>636</v>
      </c>
      <c r="B66" s="57" t="s">
        <v>698</v>
      </c>
      <c r="C66" s="58">
        <v>1413480.06</v>
      </c>
      <c r="D66" s="58">
        <v>1413480.06</v>
      </c>
      <c r="E66" s="58">
        <v>1413480.06</v>
      </c>
      <c r="G66" s="1"/>
    </row>
    <row r="67" spans="1:7" x14ac:dyDescent="0.25">
      <c r="A67" s="56" t="s">
        <v>636</v>
      </c>
      <c r="B67" s="57" t="s">
        <v>699</v>
      </c>
      <c r="C67" s="58">
        <v>3022228.07</v>
      </c>
      <c r="D67" s="58">
        <v>3115217.98</v>
      </c>
      <c r="E67" s="58">
        <v>3596916.58</v>
      </c>
      <c r="G67" s="1"/>
    </row>
    <row r="68" spans="1:7" x14ac:dyDescent="0.25">
      <c r="A68" s="56" t="s">
        <v>636</v>
      </c>
      <c r="B68" s="57" t="s">
        <v>700</v>
      </c>
      <c r="C68" s="58">
        <v>0</v>
      </c>
      <c r="D68" s="58">
        <v>0</v>
      </c>
      <c r="E68" s="58">
        <v>193481.47</v>
      </c>
      <c r="G68" s="1"/>
    </row>
    <row r="69" spans="1:7" x14ac:dyDescent="0.25">
      <c r="A69" s="56" t="s">
        <v>636</v>
      </c>
      <c r="B69" s="57" t="s">
        <v>701</v>
      </c>
      <c r="C69" s="58">
        <v>11448363.869999999</v>
      </c>
      <c r="D69" s="58">
        <v>11746236.73</v>
      </c>
      <c r="E69" s="58">
        <v>13097099.33</v>
      </c>
      <c r="G69" s="1"/>
    </row>
    <row r="70" spans="1:7" x14ac:dyDescent="0.25">
      <c r="A70" s="56" t="s">
        <v>636</v>
      </c>
      <c r="B70" s="57" t="s">
        <v>702</v>
      </c>
      <c r="C70" s="58">
        <v>6.34</v>
      </c>
      <c r="D70" s="58">
        <v>2.93</v>
      </c>
      <c r="E70" s="58">
        <v>82544.930000000008</v>
      </c>
      <c r="G70" s="1"/>
    </row>
    <row r="71" spans="1:7" x14ac:dyDescent="0.25">
      <c r="A71" s="56" t="s">
        <v>636</v>
      </c>
      <c r="B71" s="57" t="s">
        <v>703</v>
      </c>
      <c r="C71" s="58">
        <v>51929.85</v>
      </c>
      <c r="D71" s="58">
        <v>51929.85</v>
      </c>
      <c r="E71" s="58">
        <v>51929.85</v>
      </c>
      <c r="G71" s="1"/>
    </row>
    <row r="72" spans="1:7" x14ac:dyDescent="0.25">
      <c r="A72" s="56" t="s">
        <v>636</v>
      </c>
      <c r="B72" s="57" t="s">
        <v>704</v>
      </c>
      <c r="C72" s="58">
        <v>0</v>
      </c>
      <c r="D72" s="58">
        <v>0</v>
      </c>
      <c r="E72" s="58">
        <v>0</v>
      </c>
      <c r="G72" s="1"/>
    </row>
    <row r="73" spans="1:7" x14ac:dyDescent="0.25">
      <c r="A73" s="56" t="s">
        <v>636</v>
      </c>
      <c r="B73" s="57" t="s">
        <v>705</v>
      </c>
      <c r="C73" s="58">
        <v>5012121.17</v>
      </c>
      <c r="D73" s="58">
        <v>5012121.17</v>
      </c>
      <c r="E73" s="58">
        <v>5012121.17</v>
      </c>
      <c r="G73" s="1"/>
    </row>
    <row r="74" spans="1:7" x14ac:dyDescent="0.25">
      <c r="A74" s="56" t="s">
        <v>636</v>
      </c>
      <c r="B74" s="57" t="s">
        <v>706</v>
      </c>
      <c r="C74" s="58">
        <v>9392895.3499999996</v>
      </c>
      <c r="D74" s="58">
        <v>9392895.3499999996</v>
      </c>
      <c r="E74" s="58">
        <v>9392895.3499999996</v>
      </c>
      <c r="G74" s="1"/>
    </row>
    <row r="75" spans="1:7" x14ac:dyDescent="0.25">
      <c r="A75" s="56" t="s">
        <v>636</v>
      </c>
      <c r="B75" s="59" t="s">
        <v>707</v>
      </c>
      <c r="C75" s="60">
        <v>121045.02</v>
      </c>
      <c r="D75" s="60">
        <v>121045.02</v>
      </c>
      <c r="E75" s="60">
        <v>121045.02</v>
      </c>
    </row>
    <row r="76" spans="1:7" x14ac:dyDescent="0.25">
      <c r="A76" s="56" t="s">
        <v>636</v>
      </c>
      <c r="B76" s="57" t="s">
        <v>708</v>
      </c>
      <c r="C76" s="58">
        <v>0</v>
      </c>
      <c r="D76" s="58">
        <v>0</v>
      </c>
      <c r="E76" s="58">
        <v>0</v>
      </c>
      <c r="F76" s="61"/>
      <c r="G76" s="1"/>
    </row>
    <row r="77" spans="1:7" x14ac:dyDescent="0.25">
      <c r="A77" s="56" t="s">
        <v>636</v>
      </c>
      <c r="B77" s="57" t="s">
        <v>709</v>
      </c>
      <c r="C77" s="58">
        <v>73994.210000000006</v>
      </c>
      <c r="D77" s="58">
        <v>2144408.2999999998</v>
      </c>
      <c r="E77" s="58">
        <v>2144408.2999999998</v>
      </c>
      <c r="G77" s="1"/>
    </row>
    <row r="78" spans="1:7" x14ac:dyDescent="0.25">
      <c r="A78" s="56" t="s">
        <v>636</v>
      </c>
      <c r="B78" s="57" t="s">
        <v>710</v>
      </c>
      <c r="C78" s="58">
        <v>3141752.43</v>
      </c>
      <c r="D78" s="58">
        <v>3141752.43</v>
      </c>
      <c r="E78" s="58">
        <v>3141752.43</v>
      </c>
      <c r="G78" s="1"/>
    </row>
    <row r="79" spans="1:7" x14ac:dyDescent="0.25">
      <c r="A79" s="56" t="s">
        <v>636</v>
      </c>
      <c r="B79" s="57" t="s">
        <v>711</v>
      </c>
      <c r="C79" s="58">
        <v>0</v>
      </c>
      <c r="D79" s="58">
        <v>0</v>
      </c>
      <c r="E79" s="58">
        <v>0</v>
      </c>
      <c r="G79" s="1"/>
    </row>
    <row r="80" spans="1:7" x14ac:dyDescent="0.25">
      <c r="A80" s="56" t="s">
        <v>636</v>
      </c>
      <c r="B80" s="57" t="s">
        <v>712</v>
      </c>
      <c r="C80" s="58">
        <v>784482.9</v>
      </c>
      <c r="D80" s="58">
        <v>784482.9</v>
      </c>
      <c r="E80" s="58">
        <v>784482.9</v>
      </c>
      <c r="G80" s="1"/>
    </row>
    <row r="81" spans="1:7" x14ac:dyDescent="0.25">
      <c r="A81" s="56" t="s">
        <v>636</v>
      </c>
      <c r="B81" s="57" t="s">
        <v>713</v>
      </c>
      <c r="C81" s="58">
        <v>6040410.2999999998</v>
      </c>
      <c r="D81" s="58">
        <v>6050876.2999999998</v>
      </c>
      <c r="E81" s="58">
        <v>6050876.2999999998</v>
      </c>
      <c r="G81" s="1"/>
    </row>
    <row r="82" spans="1:7" x14ac:dyDescent="0.25">
      <c r="A82" s="56" t="s">
        <v>636</v>
      </c>
      <c r="B82" s="57" t="s">
        <v>714</v>
      </c>
      <c r="C82" s="58">
        <v>400657.66000000003</v>
      </c>
      <c r="D82" s="58"/>
      <c r="E82" s="58"/>
      <c r="G82" s="1"/>
    </row>
    <row r="83" spans="1:7" x14ac:dyDescent="0.25">
      <c r="A83" s="56" t="s">
        <v>636</v>
      </c>
      <c r="B83" s="57" t="s">
        <v>715</v>
      </c>
      <c r="C83" s="58"/>
      <c r="D83" s="58">
        <v>0</v>
      </c>
      <c r="E83" s="58"/>
      <c r="G83" s="1"/>
    </row>
    <row r="84" spans="1:7" x14ac:dyDescent="0.25">
      <c r="A84" s="56" t="s">
        <v>636</v>
      </c>
      <c r="B84" s="57" t="s">
        <v>716</v>
      </c>
      <c r="C84" s="58">
        <v>0</v>
      </c>
      <c r="D84" s="58">
        <v>0</v>
      </c>
      <c r="E84" s="58">
        <v>0</v>
      </c>
      <c r="G84" s="1"/>
    </row>
    <row r="85" spans="1:7" x14ac:dyDescent="0.25">
      <c r="A85" s="56" t="s">
        <v>636</v>
      </c>
      <c r="B85" s="57" t="s">
        <v>717</v>
      </c>
      <c r="C85" s="58">
        <v>3799439.89</v>
      </c>
      <c r="D85" s="58">
        <v>7122347.7599999998</v>
      </c>
      <c r="E85" s="58">
        <v>7122347.7599999998</v>
      </c>
      <c r="G85" s="1"/>
    </row>
    <row r="86" spans="1:7" x14ac:dyDescent="0.25">
      <c r="A86" s="56" t="s">
        <v>636</v>
      </c>
      <c r="B86" s="57" t="s">
        <v>718</v>
      </c>
      <c r="C86" s="58">
        <v>3322907.87</v>
      </c>
      <c r="D86" s="58">
        <v>0</v>
      </c>
      <c r="E86" s="58">
        <v>0</v>
      </c>
      <c r="G86" s="1"/>
    </row>
    <row r="87" spans="1:7" x14ac:dyDescent="0.25">
      <c r="A87" s="56" t="s">
        <v>636</v>
      </c>
      <c r="B87" s="57" t="s">
        <v>719</v>
      </c>
      <c r="C87" s="58">
        <v>478091.96</v>
      </c>
      <c r="D87" s="58">
        <v>2750795.3200000003</v>
      </c>
      <c r="E87" s="58">
        <v>2750795.3200000003</v>
      </c>
      <c r="G87" s="1"/>
    </row>
    <row r="88" spans="1:7" x14ac:dyDescent="0.25">
      <c r="A88" s="56" t="s">
        <v>636</v>
      </c>
      <c r="B88" s="57" t="s">
        <v>720</v>
      </c>
      <c r="C88" s="58">
        <v>2294864.36</v>
      </c>
      <c r="D88" s="58"/>
      <c r="E88" s="58"/>
      <c r="G88" s="1"/>
    </row>
    <row r="89" spans="1:7" x14ac:dyDescent="0.25">
      <c r="A89" s="56" t="s">
        <v>636</v>
      </c>
      <c r="B89" s="57" t="s">
        <v>721</v>
      </c>
      <c r="C89" s="58">
        <v>6706.26</v>
      </c>
      <c r="D89" s="58"/>
      <c r="E89" s="58"/>
      <c r="G89" s="1"/>
    </row>
    <row r="90" spans="1:7" x14ac:dyDescent="0.25">
      <c r="A90" s="56" t="s">
        <v>636</v>
      </c>
      <c r="B90" s="57" t="s">
        <v>722</v>
      </c>
      <c r="C90" s="58">
        <v>3381951.97</v>
      </c>
      <c r="D90" s="58">
        <v>3497741.83</v>
      </c>
      <c r="E90" s="58">
        <v>3497741.83</v>
      </c>
      <c r="G90" s="1"/>
    </row>
    <row r="91" spans="1:7" x14ac:dyDescent="0.25">
      <c r="A91" s="56" t="s">
        <v>636</v>
      </c>
      <c r="B91" s="57" t="s">
        <v>723</v>
      </c>
      <c r="C91" s="58">
        <v>115789.86</v>
      </c>
      <c r="D91" s="58">
        <v>0</v>
      </c>
      <c r="E91" s="58">
        <v>0</v>
      </c>
      <c r="G91" s="1"/>
    </row>
    <row r="92" spans="1:7" x14ac:dyDescent="0.25">
      <c r="A92" s="56" t="s">
        <v>636</v>
      </c>
      <c r="B92" s="57" t="s">
        <v>724</v>
      </c>
      <c r="C92" s="58">
        <v>143333.20000000001</v>
      </c>
      <c r="D92" s="58">
        <v>155624.42000000001</v>
      </c>
      <c r="E92" s="58">
        <v>155624.42000000001</v>
      </c>
      <c r="G92" s="1"/>
    </row>
    <row r="93" spans="1:7" x14ac:dyDescent="0.25">
      <c r="A93" s="56" t="s">
        <v>636</v>
      </c>
      <c r="B93" s="57" t="s">
        <v>725</v>
      </c>
      <c r="C93" s="58">
        <v>12291.220000000001</v>
      </c>
      <c r="D93" s="58"/>
      <c r="E93" s="58"/>
      <c r="G93" s="1"/>
    </row>
    <row r="94" spans="1:7" x14ac:dyDescent="0.25">
      <c r="A94" s="62" t="s">
        <v>726</v>
      </c>
      <c r="B94" s="12" t="s">
        <v>684</v>
      </c>
      <c r="C94" s="26">
        <v>143833.79</v>
      </c>
      <c r="D94" s="26">
        <v>0</v>
      </c>
      <c r="E94" s="26">
        <v>0</v>
      </c>
    </row>
    <row r="95" spans="1:7" x14ac:dyDescent="0.25">
      <c r="A95" s="62" t="s">
        <v>726</v>
      </c>
      <c r="B95" s="12" t="s">
        <v>690</v>
      </c>
      <c r="C95" s="26">
        <v>569232.26</v>
      </c>
      <c r="D95" s="26"/>
      <c r="E95" s="26"/>
    </row>
    <row r="96" spans="1:7" x14ac:dyDescent="0.25">
      <c r="A96" s="62" t="s">
        <v>726</v>
      </c>
      <c r="B96" s="12" t="s">
        <v>691</v>
      </c>
      <c r="C96" s="26">
        <v>4295953.8600000003</v>
      </c>
      <c r="D96" s="26"/>
      <c r="E96" s="26"/>
    </row>
    <row r="97" spans="1:8" x14ac:dyDescent="0.25">
      <c r="A97" s="62" t="s">
        <v>726</v>
      </c>
      <c r="B97" s="12" t="s">
        <v>692</v>
      </c>
      <c r="C97" s="26">
        <v>373851.68</v>
      </c>
      <c r="D97" s="26"/>
      <c r="E97" s="26"/>
    </row>
    <row r="98" spans="1:8" x14ac:dyDescent="0.25">
      <c r="A98" s="63" t="s">
        <v>727</v>
      </c>
      <c r="B98" s="59" t="s">
        <v>728</v>
      </c>
      <c r="C98" s="60">
        <v>611314.14</v>
      </c>
      <c r="D98" s="60">
        <v>611314.14</v>
      </c>
      <c r="E98" s="60">
        <v>611314.14</v>
      </c>
    </row>
    <row r="99" spans="1:8" x14ac:dyDescent="0.25">
      <c r="A99" s="18" t="s">
        <v>729</v>
      </c>
      <c r="B99" s="59" t="s">
        <v>706</v>
      </c>
      <c r="C99" s="26">
        <v>-9190661.1899999995</v>
      </c>
      <c r="D99" s="26">
        <v>-9193455.2300000004</v>
      </c>
      <c r="E99" s="26">
        <v>-9196250.0999999996</v>
      </c>
    </row>
    <row r="100" spans="1:8" x14ac:dyDescent="0.25">
      <c r="A100" s="64" t="s">
        <v>730</v>
      </c>
      <c r="B100" s="59" t="s">
        <v>668</v>
      </c>
      <c r="C100" s="26">
        <v>-3232128.58</v>
      </c>
      <c r="D100" s="26">
        <v>-3243008.12</v>
      </c>
      <c r="E100" s="26">
        <v>-3253924.28</v>
      </c>
      <c r="F100" s="1"/>
      <c r="G100" s="1"/>
      <c r="H100" s="1"/>
    </row>
    <row r="101" spans="1:8" x14ac:dyDescent="0.25">
      <c r="A101" s="18" t="s">
        <v>731</v>
      </c>
      <c r="B101" s="59" t="s">
        <v>706</v>
      </c>
      <c r="C101" s="26">
        <v>31920.65</v>
      </c>
      <c r="D101" s="26">
        <v>31920.65</v>
      </c>
      <c r="E101" s="26">
        <v>31920.65</v>
      </c>
      <c r="F101" s="1"/>
      <c r="G101" s="1"/>
      <c r="H101" s="1"/>
    </row>
    <row r="102" spans="1:8" x14ac:dyDescent="0.25">
      <c r="A102" s="18" t="s">
        <v>732</v>
      </c>
      <c r="B102" s="65" t="s">
        <v>706</v>
      </c>
      <c r="C102" s="26">
        <v>-31920.65</v>
      </c>
      <c r="D102" s="26">
        <v>-31920.65</v>
      </c>
      <c r="E102" s="26">
        <v>-31920.65</v>
      </c>
      <c r="F102" s="1"/>
      <c r="G102" s="1"/>
      <c r="H102" s="1"/>
    </row>
    <row r="103" spans="1:8" x14ac:dyDescent="0.25">
      <c r="A103" s="66">
        <v>11710002</v>
      </c>
      <c r="B103" s="29" t="s">
        <v>733</v>
      </c>
      <c r="C103" s="26">
        <v>8654564.4700000007</v>
      </c>
      <c r="D103" s="26">
        <v>8654564.4700000007</v>
      </c>
      <c r="E103" s="26">
        <v>8654564.4700000007</v>
      </c>
      <c r="F103" s="1"/>
      <c r="G103" s="1"/>
      <c r="H103" s="1"/>
    </row>
    <row r="104" spans="1:8" x14ac:dyDescent="0.25">
      <c r="A104" s="56" t="s">
        <v>580</v>
      </c>
      <c r="B104" s="59" t="s">
        <v>581</v>
      </c>
      <c r="C104" s="67">
        <f>C159*$G$3</f>
        <v>75554.931660000002</v>
      </c>
      <c r="D104" s="67">
        <f t="shared" ref="D104:E104" si="0">D159*$G$3</f>
        <v>75554.931660000002</v>
      </c>
      <c r="E104" s="67">
        <f t="shared" si="0"/>
        <v>75554.931660000002</v>
      </c>
      <c r="F104" s="20" t="s">
        <v>734</v>
      </c>
      <c r="G104" s="1"/>
    </row>
    <row r="105" spans="1:8" x14ac:dyDescent="0.25">
      <c r="A105" s="56" t="s">
        <v>580</v>
      </c>
      <c r="B105" s="59" t="s">
        <v>582</v>
      </c>
      <c r="C105" s="67">
        <f t="shared" ref="C105:E120" si="1">C160*$G$3</f>
        <v>110409207.08085901</v>
      </c>
      <c r="D105" s="67">
        <f t="shared" si="1"/>
        <v>112053885.299649</v>
      </c>
      <c r="E105" s="67">
        <f t="shared" si="1"/>
        <v>112504190.06823599</v>
      </c>
      <c r="F105" s="20" t="s">
        <v>734</v>
      </c>
      <c r="G105" s="1"/>
    </row>
    <row r="106" spans="1:8" x14ac:dyDescent="0.25">
      <c r="A106" s="56" t="s">
        <v>580</v>
      </c>
      <c r="B106" s="59" t="s">
        <v>583</v>
      </c>
      <c r="C106" s="67">
        <f t="shared" si="1"/>
        <v>4845811.5042780004</v>
      </c>
      <c r="D106" s="67">
        <f t="shared" si="1"/>
        <v>4845811.5042780004</v>
      </c>
      <c r="E106" s="67">
        <f t="shared" si="1"/>
        <v>4845811.5042780004</v>
      </c>
      <c r="F106" s="20" t="s">
        <v>734</v>
      </c>
      <c r="G106" s="1"/>
    </row>
    <row r="107" spans="1:8" x14ac:dyDescent="0.25">
      <c r="A107" s="56" t="s">
        <v>580</v>
      </c>
      <c r="B107" s="59" t="s">
        <v>584</v>
      </c>
      <c r="C107" s="67">
        <f t="shared" si="1"/>
        <v>11019261.746850001</v>
      </c>
      <c r="D107" s="67">
        <f t="shared" si="1"/>
        <v>11019345.934356</v>
      </c>
      <c r="E107" s="67">
        <f t="shared" si="1"/>
        <v>11019345.934356</v>
      </c>
      <c r="F107" s="20" t="s">
        <v>734</v>
      </c>
      <c r="G107" s="1"/>
    </row>
    <row r="108" spans="1:8" x14ac:dyDescent="0.25">
      <c r="A108" s="56" t="s">
        <v>580</v>
      </c>
      <c r="B108" s="59" t="s">
        <v>585</v>
      </c>
      <c r="C108" s="67">
        <f t="shared" si="1"/>
        <v>9122695.8176879995</v>
      </c>
      <c r="D108" s="67">
        <f t="shared" si="1"/>
        <v>9122695.8176879995</v>
      </c>
      <c r="E108" s="67">
        <f t="shared" si="1"/>
        <v>9122695.8176879995</v>
      </c>
      <c r="F108" s="20" t="s">
        <v>734</v>
      </c>
      <c r="G108" s="1"/>
    </row>
    <row r="109" spans="1:8" x14ac:dyDescent="0.25">
      <c r="A109" s="56" t="s">
        <v>580</v>
      </c>
      <c r="B109" s="59" t="s">
        <v>586</v>
      </c>
      <c r="C109" s="67">
        <f t="shared" si="1"/>
        <v>6208859.1924000001</v>
      </c>
      <c r="D109" s="67">
        <f t="shared" si="1"/>
        <v>6208859.1924000001</v>
      </c>
      <c r="E109" s="67">
        <f t="shared" si="1"/>
        <v>6208859.1924000001</v>
      </c>
      <c r="F109" s="20" t="s">
        <v>734</v>
      </c>
      <c r="G109" s="1"/>
    </row>
    <row r="110" spans="1:8" x14ac:dyDescent="0.25">
      <c r="A110" s="56" t="s">
        <v>580</v>
      </c>
      <c r="B110" s="59" t="s">
        <v>587</v>
      </c>
      <c r="C110" s="67">
        <f t="shared" si="1"/>
        <v>7308.0749430000005</v>
      </c>
      <c r="D110" s="67">
        <f t="shared" si="1"/>
        <v>7308.0749430000005</v>
      </c>
      <c r="E110" s="67">
        <f t="shared" si="1"/>
        <v>7308.0749430000005</v>
      </c>
      <c r="F110" s="20" t="s">
        <v>734</v>
      </c>
      <c r="G110" s="1"/>
    </row>
    <row r="111" spans="1:8" x14ac:dyDescent="0.25">
      <c r="A111" s="56" t="s">
        <v>580</v>
      </c>
      <c r="B111" s="59" t="s">
        <v>588</v>
      </c>
      <c r="C111" s="67">
        <f t="shared" si="1"/>
        <v>1628383.555986</v>
      </c>
      <c r="D111" s="67">
        <f t="shared" si="1"/>
        <v>1628383.555986</v>
      </c>
      <c r="E111" s="67">
        <f t="shared" si="1"/>
        <v>1628383.555986</v>
      </c>
      <c r="F111" s="20" t="s">
        <v>734</v>
      </c>
      <c r="G111" s="1"/>
    </row>
    <row r="112" spans="1:8" x14ac:dyDescent="0.25">
      <c r="A112" s="56" t="s">
        <v>580</v>
      </c>
      <c r="B112" s="59" t="s">
        <v>589</v>
      </c>
      <c r="C112" s="67">
        <f t="shared" si="1"/>
        <v>332878.18671300006</v>
      </c>
      <c r="D112" s="67">
        <f t="shared" si="1"/>
        <v>332878.18671300006</v>
      </c>
      <c r="E112" s="67">
        <f t="shared" si="1"/>
        <v>332878.18671300006</v>
      </c>
      <c r="F112" s="20" t="s">
        <v>734</v>
      </c>
      <c r="G112" s="1"/>
    </row>
    <row r="113" spans="1:7" x14ac:dyDescent="0.25">
      <c r="A113" s="56" t="s">
        <v>580</v>
      </c>
      <c r="B113" s="59" t="s">
        <v>590</v>
      </c>
      <c r="C113" s="67">
        <f t="shared" si="1"/>
        <v>1021232.1095250001</v>
      </c>
      <c r="D113" s="67">
        <f t="shared" si="1"/>
        <v>1021232.1095250001</v>
      </c>
      <c r="E113" s="67">
        <f t="shared" si="1"/>
        <v>1021232.1095250001</v>
      </c>
      <c r="F113" s="20" t="s">
        <v>734</v>
      </c>
      <c r="G113" s="1"/>
    </row>
    <row r="114" spans="1:7" x14ac:dyDescent="0.25">
      <c r="A114" s="56" t="s">
        <v>580</v>
      </c>
      <c r="B114" s="59" t="s">
        <v>591</v>
      </c>
      <c r="C114" s="67">
        <f t="shared" si="1"/>
        <v>1190123.646594</v>
      </c>
      <c r="D114" s="67">
        <f t="shared" si="1"/>
        <v>1190123.646594</v>
      </c>
      <c r="E114" s="67">
        <f t="shared" si="1"/>
        <v>1190123.646594</v>
      </c>
      <c r="F114" s="20" t="s">
        <v>734</v>
      </c>
      <c r="G114" s="1"/>
    </row>
    <row r="115" spans="1:7" x14ac:dyDescent="0.25">
      <c r="A115" s="56" t="s">
        <v>580</v>
      </c>
      <c r="B115" s="59" t="s">
        <v>592</v>
      </c>
      <c r="C115" s="67">
        <f t="shared" si="1"/>
        <v>1975453.414266</v>
      </c>
      <c r="D115" s="67">
        <f t="shared" si="1"/>
        <v>1975453.414266</v>
      </c>
      <c r="E115" s="67">
        <f t="shared" si="1"/>
        <v>1975453.414266</v>
      </c>
      <c r="F115" s="20" t="s">
        <v>734</v>
      </c>
      <c r="G115" s="1"/>
    </row>
    <row r="116" spans="1:7" x14ac:dyDescent="0.25">
      <c r="A116" s="56" t="s">
        <v>580</v>
      </c>
      <c r="B116" s="59" t="s">
        <v>593</v>
      </c>
      <c r="C116" s="67">
        <f t="shared" si="1"/>
        <v>484299.33665700001</v>
      </c>
      <c r="D116" s="67">
        <f t="shared" si="1"/>
        <v>484299.33665700001</v>
      </c>
      <c r="E116" s="67">
        <f t="shared" si="1"/>
        <v>484299.33665700001</v>
      </c>
      <c r="F116" s="20" t="s">
        <v>734</v>
      </c>
      <c r="G116" s="1"/>
    </row>
    <row r="117" spans="1:7" x14ac:dyDescent="0.25">
      <c r="A117" s="56" t="s">
        <v>580</v>
      </c>
      <c r="B117" s="59" t="s">
        <v>594</v>
      </c>
      <c r="C117" s="67">
        <f t="shared" si="1"/>
        <v>9105673.3765019998</v>
      </c>
      <c r="D117" s="67">
        <f t="shared" si="1"/>
        <v>9105700.2782400008</v>
      </c>
      <c r="E117" s="67">
        <f t="shared" si="1"/>
        <v>8958062.4527400006</v>
      </c>
      <c r="F117" s="20" t="s">
        <v>734</v>
      </c>
      <c r="G117" s="1"/>
    </row>
    <row r="118" spans="1:7" x14ac:dyDescent="0.25">
      <c r="A118" s="56" t="s">
        <v>580</v>
      </c>
      <c r="B118" s="59" t="s">
        <v>595</v>
      </c>
      <c r="C118" s="67">
        <f t="shared" si="1"/>
        <v>2937292.8349319999</v>
      </c>
      <c r="D118" s="67">
        <f t="shared" si="1"/>
        <v>2937292.8349319999</v>
      </c>
      <c r="E118" s="67">
        <f t="shared" si="1"/>
        <v>2937430.240944</v>
      </c>
      <c r="F118" s="20" t="s">
        <v>734</v>
      </c>
      <c r="G118" s="1"/>
    </row>
    <row r="119" spans="1:7" x14ac:dyDescent="0.25">
      <c r="A119" s="56" t="s">
        <v>580</v>
      </c>
      <c r="B119" s="59" t="s">
        <v>596</v>
      </c>
      <c r="C119" s="67">
        <f t="shared" si="1"/>
        <v>16953030.662225999</v>
      </c>
      <c r="D119" s="67">
        <f t="shared" si="1"/>
        <v>16952440.375881001</v>
      </c>
      <c r="E119" s="67">
        <f t="shared" si="1"/>
        <v>17014205.926725</v>
      </c>
      <c r="F119" s="20" t="s">
        <v>734</v>
      </c>
      <c r="G119" s="1"/>
    </row>
    <row r="120" spans="1:7" x14ac:dyDescent="0.25">
      <c r="A120" s="56" t="s">
        <v>580</v>
      </c>
      <c r="B120" s="59" t="s">
        <v>597</v>
      </c>
      <c r="C120" s="67">
        <f t="shared" si="1"/>
        <v>404208.31706999999</v>
      </c>
      <c r="D120" s="67">
        <f t="shared" si="1"/>
        <v>404208.31706999999</v>
      </c>
      <c r="E120" s="67">
        <f t="shared" si="1"/>
        <v>404208.31706999999</v>
      </c>
      <c r="F120" s="20" t="s">
        <v>734</v>
      </c>
      <c r="G120" s="1"/>
    </row>
    <row r="121" spans="1:7" x14ac:dyDescent="0.25">
      <c r="A121" s="56" t="s">
        <v>580</v>
      </c>
      <c r="B121" s="59" t="s">
        <v>598</v>
      </c>
      <c r="C121" s="67">
        <f t="shared" ref="C121:E136" si="2">C176*$G$3</f>
        <v>3054256.6470389999</v>
      </c>
      <c r="D121" s="67">
        <f t="shared" si="2"/>
        <v>3054256.6470389999</v>
      </c>
      <c r="E121" s="67">
        <f t="shared" si="2"/>
        <v>3054256.6470389999</v>
      </c>
      <c r="F121" s="20" t="s">
        <v>734</v>
      </c>
      <c r="G121" s="1"/>
    </row>
    <row r="122" spans="1:7" x14ac:dyDescent="0.25">
      <c r="A122" s="56" t="s">
        <v>580</v>
      </c>
      <c r="B122" s="59" t="s">
        <v>599</v>
      </c>
      <c r="C122" s="67">
        <f t="shared" si="2"/>
        <v>126994.055268</v>
      </c>
      <c r="D122" s="67">
        <f t="shared" si="2"/>
        <v>126994.055268</v>
      </c>
      <c r="E122" s="67">
        <f t="shared" si="2"/>
        <v>126994.055268</v>
      </c>
      <c r="F122" s="20" t="s">
        <v>734</v>
      </c>
      <c r="G122" s="1"/>
    </row>
    <row r="123" spans="1:7" x14ac:dyDescent="0.25">
      <c r="A123" s="56" t="s">
        <v>580</v>
      </c>
      <c r="B123" s="59" t="s">
        <v>600</v>
      </c>
      <c r="C123" s="67">
        <f t="shared" si="2"/>
        <v>38839.028094000001</v>
      </c>
      <c r="D123" s="67">
        <f t="shared" si="2"/>
        <v>38839.028094000001</v>
      </c>
      <c r="E123" s="67">
        <f t="shared" si="2"/>
        <v>38839.028094000001</v>
      </c>
      <c r="F123" s="20" t="s">
        <v>734</v>
      </c>
      <c r="G123" s="1"/>
    </row>
    <row r="124" spans="1:7" x14ac:dyDescent="0.25">
      <c r="A124" s="56" t="s">
        <v>580</v>
      </c>
      <c r="B124" s="59" t="s">
        <v>601</v>
      </c>
      <c r="C124" s="67">
        <f t="shared" si="2"/>
        <v>3276511.7901960001</v>
      </c>
      <c r="D124" s="67">
        <f t="shared" si="2"/>
        <v>0</v>
      </c>
      <c r="E124" s="67">
        <f t="shared" si="2"/>
        <v>0</v>
      </c>
      <c r="F124" s="20" t="s">
        <v>734</v>
      </c>
      <c r="G124" s="1"/>
    </row>
    <row r="125" spans="1:7" x14ac:dyDescent="0.25">
      <c r="A125" s="56" t="s">
        <v>580</v>
      </c>
      <c r="B125" s="59" t="s">
        <v>602</v>
      </c>
      <c r="C125" s="67">
        <f t="shared" si="2"/>
        <v>7881278.4779100008</v>
      </c>
      <c r="D125" s="67">
        <f t="shared" si="2"/>
        <v>7881278.4779100008</v>
      </c>
      <c r="E125" s="67">
        <f t="shared" si="2"/>
        <v>7881278.4779100008</v>
      </c>
      <c r="F125" s="20" t="s">
        <v>734</v>
      </c>
      <c r="G125" s="1"/>
    </row>
    <row r="126" spans="1:7" x14ac:dyDescent="0.25">
      <c r="A126" s="56" t="s">
        <v>580</v>
      </c>
      <c r="B126" s="59" t="s">
        <v>603</v>
      </c>
      <c r="C126" s="67">
        <f t="shared" si="2"/>
        <v>1177142.694318</v>
      </c>
      <c r="D126" s="67">
        <f t="shared" si="2"/>
        <v>1177142.694318</v>
      </c>
      <c r="E126" s="67">
        <f t="shared" si="2"/>
        <v>1177142.694318</v>
      </c>
      <c r="F126" s="20" t="s">
        <v>734</v>
      </c>
      <c r="G126" s="1"/>
    </row>
    <row r="127" spans="1:7" x14ac:dyDescent="0.25">
      <c r="A127" s="56" t="s">
        <v>580</v>
      </c>
      <c r="B127" s="59" t="s">
        <v>604</v>
      </c>
      <c r="C127" s="67">
        <f t="shared" si="2"/>
        <v>4288266.4394460004</v>
      </c>
      <c r="D127" s="67">
        <f t="shared" si="2"/>
        <v>8240993.9148420012</v>
      </c>
      <c r="E127" s="67">
        <f t="shared" si="2"/>
        <v>8240993.9148420012</v>
      </c>
      <c r="F127" s="20" t="s">
        <v>734</v>
      </c>
      <c r="G127" s="1"/>
    </row>
    <row r="128" spans="1:7" x14ac:dyDescent="0.25">
      <c r="A128" s="56" t="s">
        <v>580</v>
      </c>
      <c r="B128" s="59" t="s">
        <v>605</v>
      </c>
      <c r="C128" s="67">
        <f t="shared" si="2"/>
        <v>3952727.4753960003</v>
      </c>
      <c r="D128" s="67">
        <f t="shared" si="2"/>
        <v>0</v>
      </c>
      <c r="E128" s="67">
        <f t="shared" si="2"/>
        <v>0</v>
      </c>
      <c r="F128" s="20" t="s">
        <v>734</v>
      </c>
      <c r="G128" s="1"/>
    </row>
    <row r="129" spans="1:7" x14ac:dyDescent="0.25">
      <c r="A129" s="56" t="s">
        <v>580</v>
      </c>
      <c r="B129" s="59" t="s">
        <v>606</v>
      </c>
      <c r="C129" s="67">
        <f t="shared" si="2"/>
        <v>29242871.363604002</v>
      </c>
      <c r="D129" s="67">
        <f t="shared" si="2"/>
        <v>29634795.431109</v>
      </c>
      <c r="E129" s="67">
        <f t="shared" si="2"/>
        <v>30579503.062491003</v>
      </c>
      <c r="F129" s="20" t="s">
        <v>734</v>
      </c>
      <c r="G129" s="1"/>
    </row>
    <row r="130" spans="1:7" x14ac:dyDescent="0.25">
      <c r="A130" s="56" t="s">
        <v>580</v>
      </c>
      <c r="B130" s="59" t="s">
        <v>607</v>
      </c>
      <c r="C130" s="67">
        <f t="shared" si="2"/>
        <v>1344040.9392299999</v>
      </c>
      <c r="D130" s="67">
        <f t="shared" si="2"/>
        <v>1344040.9392299999</v>
      </c>
      <c r="E130" s="67">
        <f t="shared" si="2"/>
        <v>1344040.9392299999</v>
      </c>
      <c r="F130" s="20" t="s">
        <v>734</v>
      </c>
      <c r="G130" s="1"/>
    </row>
    <row r="131" spans="1:7" x14ac:dyDescent="0.25">
      <c r="A131" s="56" t="s">
        <v>580</v>
      </c>
      <c r="B131" s="59" t="s">
        <v>608</v>
      </c>
      <c r="C131" s="67">
        <f t="shared" si="2"/>
        <v>1193.7104280000001</v>
      </c>
      <c r="D131" s="67">
        <f t="shared" si="2"/>
        <v>0</v>
      </c>
      <c r="E131" s="67">
        <f t="shared" si="2"/>
        <v>0</v>
      </c>
      <c r="F131" s="20" t="s">
        <v>734</v>
      </c>
      <c r="G131" s="1"/>
    </row>
    <row r="132" spans="1:7" x14ac:dyDescent="0.25">
      <c r="A132" s="56" t="s">
        <v>580</v>
      </c>
      <c r="B132" s="59" t="s">
        <v>609</v>
      </c>
      <c r="C132" s="67">
        <f t="shared" si="2"/>
        <v>519327.44692800008</v>
      </c>
      <c r="D132" s="67">
        <f t="shared" si="2"/>
        <v>519327.44692800008</v>
      </c>
      <c r="E132" s="67">
        <f t="shared" si="2"/>
        <v>519327.44692800008</v>
      </c>
      <c r="F132" s="20" t="s">
        <v>734</v>
      </c>
      <c r="G132" s="1"/>
    </row>
    <row r="133" spans="1:7" x14ac:dyDescent="0.25">
      <c r="A133" s="56" t="s">
        <v>580</v>
      </c>
      <c r="B133" s="59" t="s">
        <v>610</v>
      </c>
      <c r="C133" s="67">
        <f t="shared" si="2"/>
        <v>286517.34596100001</v>
      </c>
      <c r="D133" s="67">
        <f t="shared" si="2"/>
        <v>286517.34596100001</v>
      </c>
      <c r="E133" s="67">
        <f t="shared" si="2"/>
        <v>286517.34596100001</v>
      </c>
      <c r="F133" s="20" t="s">
        <v>734</v>
      </c>
      <c r="G133" s="1"/>
    </row>
    <row r="134" spans="1:7" x14ac:dyDescent="0.25">
      <c r="A134" s="56" t="s">
        <v>580</v>
      </c>
      <c r="B134" s="59" t="s">
        <v>611</v>
      </c>
      <c r="C134" s="67">
        <f t="shared" si="2"/>
        <v>18469.168344000002</v>
      </c>
      <c r="D134" s="67">
        <f t="shared" si="2"/>
        <v>31855.322457000002</v>
      </c>
      <c r="E134" s="67">
        <f t="shared" si="2"/>
        <v>31855.322457000002</v>
      </c>
      <c r="F134" s="20" t="s">
        <v>734</v>
      </c>
      <c r="G134" s="1"/>
    </row>
    <row r="135" spans="1:7" x14ac:dyDescent="0.25">
      <c r="A135" s="56" t="s">
        <v>580</v>
      </c>
      <c r="B135" s="59" t="s">
        <v>612</v>
      </c>
      <c r="C135" s="67">
        <f t="shared" si="2"/>
        <v>13386.154113000001</v>
      </c>
      <c r="D135" s="67">
        <f t="shared" si="2"/>
        <v>0</v>
      </c>
      <c r="E135" s="67">
        <f t="shared" si="2"/>
        <v>0</v>
      </c>
      <c r="F135" s="20" t="s">
        <v>734</v>
      </c>
      <c r="G135" s="1"/>
    </row>
    <row r="136" spans="1:7" x14ac:dyDescent="0.25">
      <c r="A136" s="56" t="s">
        <v>580</v>
      </c>
      <c r="B136" s="59" t="s">
        <v>613</v>
      </c>
      <c r="C136" s="67">
        <f t="shared" si="2"/>
        <v>391999.01936700003</v>
      </c>
      <c r="D136" s="67">
        <f t="shared" si="2"/>
        <v>521331.53694300004</v>
      </c>
      <c r="E136" s="67">
        <f t="shared" si="2"/>
        <v>521331.53694300004</v>
      </c>
      <c r="F136" s="20" t="s">
        <v>734</v>
      </c>
      <c r="G136" s="1"/>
    </row>
    <row r="137" spans="1:7" x14ac:dyDescent="0.25">
      <c r="A137" s="56" t="s">
        <v>580</v>
      </c>
      <c r="B137" s="59" t="s">
        <v>614</v>
      </c>
      <c r="C137" s="67">
        <f t="shared" ref="C137:E151" si="3">C192*$G$3</f>
        <v>129332.517576</v>
      </c>
      <c r="D137" s="67">
        <f t="shared" si="3"/>
        <v>0</v>
      </c>
      <c r="E137" s="67">
        <f t="shared" si="3"/>
        <v>0</v>
      </c>
      <c r="F137" s="20" t="s">
        <v>734</v>
      </c>
      <c r="G137" s="1"/>
    </row>
    <row r="138" spans="1:7" x14ac:dyDescent="0.25">
      <c r="A138" s="56" t="s">
        <v>580</v>
      </c>
      <c r="B138" s="59" t="s">
        <v>615</v>
      </c>
      <c r="C138" s="67">
        <f t="shared" si="3"/>
        <v>244227.44563800003</v>
      </c>
      <c r="D138" s="67">
        <f t="shared" si="3"/>
        <v>244227.44563800003</v>
      </c>
      <c r="E138" s="67">
        <f t="shared" si="3"/>
        <v>244227.44563800003</v>
      </c>
      <c r="F138" s="20" t="s">
        <v>734</v>
      </c>
      <c r="G138" s="1"/>
    </row>
    <row r="139" spans="1:7" x14ac:dyDescent="0.25">
      <c r="A139" s="56" t="s">
        <v>580</v>
      </c>
      <c r="B139" s="59" t="s">
        <v>634</v>
      </c>
      <c r="C139" s="67">
        <f t="shared" si="3"/>
        <v>0</v>
      </c>
      <c r="D139" s="67">
        <f t="shared" si="3"/>
        <v>0</v>
      </c>
      <c r="E139" s="67">
        <f t="shared" si="3"/>
        <v>0</v>
      </c>
      <c r="F139" s="20" t="s">
        <v>734</v>
      </c>
      <c r="G139" s="1"/>
    </row>
    <row r="140" spans="1:7" x14ac:dyDescent="0.25">
      <c r="A140" s="56" t="s">
        <v>580</v>
      </c>
      <c r="B140" s="59" t="s">
        <v>616</v>
      </c>
      <c r="C140" s="67">
        <f t="shared" si="3"/>
        <v>22858877.748270001</v>
      </c>
      <c r="D140" s="67">
        <f t="shared" si="3"/>
        <v>26037770.636085</v>
      </c>
      <c r="E140" s="67">
        <f t="shared" si="3"/>
        <v>23762660.682315003</v>
      </c>
      <c r="F140" s="20" t="s">
        <v>734</v>
      </c>
      <c r="G140" s="1"/>
    </row>
    <row r="141" spans="1:7" x14ac:dyDescent="0.25">
      <c r="A141" s="56" t="s">
        <v>580</v>
      </c>
      <c r="B141" s="59" t="s">
        <v>617</v>
      </c>
      <c r="C141" s="67">
        <f t="shared" si="3"/>
        <v>3173247.3905190001</v>
      </c>
      <c r="D141" s="67">
        <f t="shared" si="3"/>
        <v>0</v>
      </c>
      <c r="E141" s="67">
        <f t="shared" si="3"/>
        <v>0</v>
      </c>
      <c r="F141" s="20" t="s">
        <v>734</v>
      </c>
      <c r="G141" s="1"/>
    </row>
    <row r="142" spans="1:7" x14ac:dyDescent="0.25">
      <c r="A142" s="56" t="s">
        <v>580</v>
      </c>
      <c r="B142" s="59" t="s">
        <v>618</v>
      </c>
      <c r="C142" s="67">
        <f t="shared" si="3"/>
        <v>1653036.129069</v>
      </c>
      <c r="D142" s="67">
        <f t="shared" si="3"/>
        <v>1653036.129069</v>
      </c>
      <c r="E142" s="67">
        <f t="shared" si="3"/>
        <v>4085335.6494810004</v>
      </c>
      <c r="F142" s="20" t="s">
        <v>734</v>
      </c>
      <c r="G142" s="1"/>
    </row>
    <row r="143" spans="1:7" x14ac:dyDescent="0.25">
      <c r="A143" s="56" t="s">
        <v>580</v>
      </c>
      <c r="B143" s="59" t="s">
        <v>619</v>
      </c>
      <c r="C143" s="67">
        <f t="shared" si="3"/>
        <v>217582.42344300001</v>
      </c>
      <c r="D143" s="67">
        <f t="shared" si="3"/>
        <v>364043.90524200007</v>
      </c>
      <c r="E143" s="67">
        <f t="shared" si="3"/>
        <v>364043.90524200007</v>
      </c>
      <c r="F143" s="20" t="s">
        <v>734</v>
      </c>
      <c r="G143" s="1"/>
    </row>
    <row r="144" spans="1:7" x14ac:dyDescent="0.25">
      <c r="A144" s="56" t="s">
        <v>580</v>
      </c>
      <c r="B144" s="59" t="s">
        <v>620</v>
      </c>
      <c r="C144" s="67">
        <f t="shared" si="3"/>
        <v>146461.481799</v>
      </c>
      <c r="D144" s="67">
        <f t="shared" si="3"/>
        <v>0</v>
      </c>
      <c r="E144" s="67">
        <f t="shared" si="3"/>
        <v>0</v>
      </c>
      <c r="F144" s="20" t="s">
        <v>734</v>
      </c>
      <c r="G144" s="1"/>
    </row>
    <row r="145" spans="1:8" x14ac:dyDescent="0.25">
      <c r="A145" s="56" t="s">
        <v>580</v>
      </c>
      <c r="B145" s="59" t="s">
        <v>635</v>
      </c>
      <c r="C145" s="67">
        <f t="shared" si="3"/>
        <v>0</v>
      </c>
      <c r="D145" s="67">
        <f t="shared" si="3"/>
        <v>0</v>
      </c>
      <c r="E145" s="67">
        <f t="shared" si="3"/>
        <v>0</v>
      </c>
      <c r="F145" s="20" t="s">
        <v>734</v>
      </c>
      <c r="G145" s="1"/>
    </row>
    <row r="146" spans="1:8" x14ac:dyDescent="0.25">
      <c r="A146" s="18" t="s">
        <v>572</v>
      </c>
      <c r="B146" s="68" t="s">
        <v>573</v>
      </c>
      <c r="C146" s="67">
        <f t="shared" si="3"/>
        <v>-1009960.8903600001</v>
      </c>
      <c r="D146" s="67">
        <f t="shared" si="3"/>
        <v>-973892.08749000006</v>
      </c>
      <c r="E146" s="67">
        <f t="shared" si="3"/>
        <v>-937823.28462000017</v>
      </c>
      <c r="F146" s="20" t="s">
        <v>734</v>
      </c>
      <c r="G146" s="1"/>
    </row>
    <row r="147" spans="1:8" x14ac:dyDescent="0.25">
      <c r="A147" s="29" t="s">
        <v>575</v>
      </c>
      <c r="B147" s="68" t="s">
        <v>573</v>
      </c>
      <c r="C147" s="67">
        <f t="shared" si="3"/>
        <v>-18640.684989000001</v>
      </c>
      <c r="D147" s="67">
        <f t="shared" si="3"/>
        <v>0</v>
      </c>
      <c r="E147" s="67">
        <f t="shared" si="3"/>
        <v>0</v>
      </c>
      <c r="F147" s="20" t="s">
        <v>734</v>
      </c>
      <c r="G147" s="1"/>
    </row>
    <row r="148" spans="1:8" x14ac:dyDescent="0.25">
      <c r="A148" s="29" t="s">
        <v>735</v>
      </c>
      <c r="B148" s="68" t="s">
        <v>573</v>
      </c>
      <c r="C148" s="67">
        <f t="shared" si="3"/>
        <v>-6972.8424000000005</v>
      </c>
      <c r="D148" s="67">
        <f t="shared" si="3"/>
        <v>0</v>
      </c>
      <c r="E148" s="67">
        <f t="shared" si="3"/>
        <v>0</v>
      </c>
      <c r="F148" s="20" t="s">
        <v>734</v>
      </c>
      <c r="G148" s="1"/>
    </row>
    <row r="149" spans="1:8" x14ac:dyDescent="0.25">
      <c r="A149" s="29" t="s">
        <v>577</v>
      </c>
      <c r="B149" s="68" t="s">
        <v>573</v>
      </c>
      <c r="C149" s="67">
        <f t="shared" si="3"/>
        <v>-142184.81086200001</v>
      </c>
      <c r="D149" s="67">
        <f t="shared" si="3"/>
        <v>-138235.23794400002</v>
      </c>
      <c r="E149" s="67">
        <f t="shared" si="3"/>
        <v>-134285.665026</v>
      </c>
      <c r="F149" s="20" t="s">
        <v>734</v>
      </c>
      <c r="G149" s="1"/>
    </row>
    <row r="150" spans="1:8" x14ac:dyDescent="0.25">
      <c r="A150" s="29" t="s">
        <v>578</v>
      </c>
      <c r="B150" s="68" t="s">
        <v>573</v>
      </c>
      <c r="C150" s="67">
        <f t="shared" si="3"/>
        <v>-33221.643768000002</v>
      </c>
      <c r="D150" s="67">
        <f t="shared" si="3"/>
        <v>-33221.643768000002</v>
      </c>
      <c r="E150" s="67">
        <f t="shared" si="3"/>
        <v>-33221.643768000002</v>
      </c>
      <c r="F150" s="20" t="s">
        <v>734</v>
      </c>
      <c r="G150" s="1"/>
    </row>
    <row r="151" spans="1:8" x14ac:dyDescent="0.25">
      <c r="A151" s="29" t="s">
        <v>579</v>
      </c>
      <c r="B151" s="68" t="s">
        <v>573</v>
      </c>
      <c r="C151" s="67">
        <f t="shared" si="3"/>
        <v>-179950.44653400002</v>
      </c>
      <c r="D151" s="67">
        <f t="shared" si="3"/>
        <v>-177181.97622000001</v>
      </c>
      <c r="E151" s="67">
        <f t="shared" si="3"/>
        <v>-174413.50590600001</v>
      </c>
      <c r="F151" s="20" t="s">
        <v>734</v>
      </c>
      <c r="G151" s="1"/>
    </row>
    <row r="152" spans="1:8" x14ac:dyDescent="0.25">
      <c r="A152" s="18"/>
      <c r="B152" s="16"/>
      <c r="C152" s="69"/>
      <c r="D152" s="69"/>
      <c r="E152" s="69"/>
      <c r="F152" s="20"/>
      <c r="G152" s="1"/>
    </row>
    <row r="153" spans="1:8" ht="13.8" thickBot="1" x14ac:dyDescent="0.3">
      <c r="C153" s="31">
        <f>SUM(C5:C152)</f>
        <v>4096795056.4121933</v>
      </c>
      <c r="D153" s="31">
        <f>SUM(D5:D152)</f>
        <v>4110643856.5615501</v>
      </c>
      <c r="E153" s="31">
        <f>SUM(E5:E152)</f>
        <v>4130517425.105618</v>
      </c>
      <c r="F153" s="20"/>
      <c r="G153" s="1"/>
    </row>
    <row r="154" spans="1:8" ht="13.8" thickTop="1" x14ac:dyDescent="0.25">
      <c r="A154" s="22"/>
      <c r="B154" s="33" t="s">
        <v>736</v>
      </c>
      <c r="C154" s="70">
        <v>4096795056.4099998</v>
      </c>
      <c r="D154" s="70">
        <v>4110643856.5599999</v>
      </c>
      <c r="E154" s="71">
        <v>4130517425.1100001</v>
      </c>
      <c r="F154" s="20"/>
      <c r="G154" s="1"/>
    </row>
    <row r="155" spans="1:8" x14ac:dyDescent="0.25">
      <c r="A155" s="22"/>
      <c r="B155" s="33" t="s">
        <v>632</v>
      </c>
      <c r="C155" s="72">
        <f>C153-C154</f>
        <v>2.193450927734375E-3</v>
      </c>
      <c r="D155" s="72">
        <f t="shared" ref="D155:E155" si="4">D153-D154</f>
        <v>1.5501976013183594E-3</v>
      </c>
      <c r="E155" s="72">
        <f t="shared" si="4"/>
        <v>-4.3821334838867188E-3</v>
      </c>
      <c r="F155" s="73"/>
      <c r="G155" s="1"/>
      <c r="H155" s="20"/>
    </row>
    <row r="156" spans="1:8" x14ac:dyDescent="0.25">
      <c r="C156" s="74"/>
      <c r="D156" s="74"/>
      <c r="E156" s="74"/>
      <c r="F156" s="74"/>
      <c r="G156" s="75"/>
      <c r="H156" s="20"/>
    </row>
    <row r="157" spans="1:8" x14ac:dyDescent="0.25">
      <c r="F157" s="74"/>
      <c r="G157" s="75"/>
      <c r="H157" s="20"/>
    </row>
    <row r="158" spans="1:8" x14ac:dyDescent="0.25">
      <c r="A158" s="124" t="s">
        <v>633</v>
      </c>
      <c r="B158" s="125"/>
      <c r="C158" s="125"/>
      <c r="D158" s="125"/>
      <c r="E158" s="125"/>
    </row>
    <row r="159" spans="1:8" ht="14.4" x14ac:dyDescent="0.3">
      <c r="A159" s="43" t="s">
        <v>580</v>
      </c>
      <c r="B159" s="44" t="s">
        <v>581</v>
      </c>
      <c r="C159" s="45">
        <v>219572.6</v>
      </c>
      <c r="D159" s="45">
        <v>219572.6</v>
      </c>
      <c r="E159" s="45">
        <v>219572.6</v>
      </c>
    </row>
    <row r="160" spans="1:8" ht="14.4" x14ac:dyDescent="0.3">
      <c r="A160" s="43" t="s">
        <v>580</v>
      </c>
      <c r="B160" s="44" t="s">
        <v>582</v>
      </c>
      <c r="C160" s="45">
        <v>320863722.99000001</v>
      </c>
      <c r="D160" s="45">
        <v>325643374.88999999</v>
      </c>
      <c r="E160" s="45">
        <v>326952019.95999998</v>
      </c>
    </row>
    <row r="161" spans="1:5" ht="14.4" x14ac:dyDescent="0.3">
      <c r="A161" s="43" t="s">
        <v>580</v>
      </c>
      <c r="B161" s="44" t="s">
        <v>583</v>
      </c>
      <c r="C161" s="45">
        <v>14082567.58</v>
      </c>
      <c r="D161" s="45">
        <v>14082567.58</v>
      </c>
      <c r="E161" s="45">
        <v>14082567.58</v>
      </c>
    </row>
    <row r="162" spans="1:5" ht="14.4" x14ac:dyDescent="0.3">
      <c r="A162" s="43" t="s">
        <v>580</v>
      </c>
      <c r="B162" s="44" t="s">
        <v>584</v>
      </c>
      <c r="C162" s="45">
        <v>32023428.5</v>
      </c>
      <c r="D162" s="45">
        <v>32023673.16</v>
      </c>
      <c r="E162" s="45">
        <v>32023673.16</v>
      </c>
    </row>
    <row r="163" spans="1:5" ht="14.4" x14ac:dyDescent="0.3">
      <c r="A163" s="43" t="s">
        <v>580</v>
      </c>
      <c r="B163" s="44" t="s">
        <v>585</v>
      </c>
      <c r="C163" s="45">
        <v>26511757.68</v>
      </c>
      <c r="D163" s="45">
        <v>26511757.68</v>
      </c>
      <c r="E163" s="45">
        <v>26511757.68</v>
      </c>
    </row>
    <row r="164" spans="1:5" ht="14.4" x14ac:dyDescent="0.3">
      <c r="A164" s="43" t="s">
        <v>580</v>
      </c>
      <c r="B164" s="44" t="s">
        <v>586</v>
      </c>
      <c r="C164" s="45">
        <v>18043764</v>
      </c>
      <c r="D164" s="45">
        <v>18043764</v>
      </c>
      <c r="E164" s="45">
        <v>18043764</v>
      </c>
    </row>
    <row r="165" spans="1:5" ht="14.4" x14ac:dyDescent="0.3">
      <c r="A165" s="43" t="s">
        <v>580</v>
      </c>
      <c r="B165" s="44" t="s">
        <v>587</v>
      </c>
      <c r="C165" s="45">
        <v>21238.23</v>
      </c>
      <c r="D165" s="45">
        <v>21238.23</v>
      </c>
      <c r="E165" s="45">
        <v>21238.23</v>
      </c>
    </row>
    <row r="166" spans="1:5" ht="14.4" x14ac:dyDescent="0.3">
      <c r="A166" s="43" t="s">
        <v>580</v>
      </c>
      <c r="B166" s="44" t="s">
        <v>588</v>
      </c>
      <c r="C166" s="45">
        <v>4732297.46</v>
      </c>
      <c r="D166" s="45">
        <v>4732297.46</v>
      </c>
      <c r="E166" s="45">
        <v>4732297.46</v>
      </c>
    </row>
    <row r="167" spans="1:5" ht="14.4" x14ac:dyDescent="0.3">
      <c r="A167" s="43" t="s">
        <v>580</v>
      </c>
      <c r="B167" s="44" t="s">
        <v>589</v>
      </c>
      <c r="C167" s="45">
        <v>967387.93</v>
      </c>
      <c r="D167" s="45">
        <v>967387.93</v>
      </c>
      <c r="E167" s="45">
        <v>967387.93</v>
      </c>
    </row>
    <row r="168" spans="1:5" ht="14.4" x14ac:dyDescent="0.3">
      <c r="A168" s="43" t="s">
        <v>580</v>
      </c>
      <c r="B168" s="44" t="s">
        <v>590</v>
      </c>
      <c r="C168" s="45">
        <v>2967835.25</v>
      </c>
      <c r="D168" s="45">
        <v>2967835.25</v>
      </c>
      <c r="E168" s="45">
        <v>2967835.25</v>
      </c>
    </row>
    <row r="169" spans="1:5" ht="14.4" x14ac:dyDescent="0.3">
      <c r="A169" s="43" t="s">
        <v>580</v>
      </c>
      <c r="B169" s="44" t="s">
        <v>591</v>
      </c>
      <c r="C169" s="45">
        <v>3458656.34</v>
      </c>
      <c r="D169" s="45">
        <v>3458656.34</v>
      </c>
      <c r="E169" s="45">
        <v>3458656.34</v>
      </c>
    </row>
    <row r="170" spans="1:5" ht="14.4" x14ac:dyDescent="0.3">
      <c r="A170" s="43" t="s">
        <v>580</v>
      </c>
      <c r="B170" s="44" t="s">
        <v>592</v>
      </c>
      <c r="C170" s="45">
        <v>5740928.2599999998</v>
      </c>
      <c r="D170" s="45">
        <v>5740928.2599999998</v>
      </c>
      <c r="E170" s="45">
        <v>5740928.2599999998</v>
      </c>
    </row>
    <row r="171" spans="1:5" ht="14.4" x14ac:dyDescent="0.3">
      <c r="A171" s="43" t="s">
        <v>580</v>
      </c>
      <c r="B171" s="44" t="s">
        <v>593</v>
      </c>
      <c r="C171" s="45">
        <v>1407437.77</v>
      </c>
      <c r="D171" s="45">
        <v>1407437.77</v>
      </c>
      <c r="E171" s="45">
        <v>1407437.77</v>
      </c>
    </row>
    <row r="172" spans="1:5" ht="14.4" x14ac:dyDescent="0.3">
      <c r="A172" s="43" t="s">
        <v>580</v>
      </c>
      <c r="B172" s="44" t="s">
        <v>594</v>
      </c>
      <c r="C172" s="45">
        <v>26462288.219999999</v>
      </c>
      <c r="D172" s="45">
        <v>26462366.399999999</v>
      </c>
      <c r="E172" s="45">
        <v>26033311.399999999</v>
      </c>
    </row>
    <row r="173" spans="1:5" ht="14.4" x14ac:dyDescent="0.3">
      <c r="A173" s="43" t="s">
        <v>580</v>
      </c>
      <c r="B173" s="44" t="s">
        <v>595</v>
      </c>
      <c r="C173" s="45">
        <v>8536160.5199999996</v>
      </c>
      <c r="D173" s="45">
        <v>8536160.5199999996</v>
      </c>
      <c r="E173" s="45">
        <v>8536559.8399999999</v>
      </c>
    </row>
    <row r="174" spans="1:5" ht="14.4" x14ac:dyDescent="0.3">
      <c r="A174" s="43" t="s">
        <v>580</v>
      </c>
      <c r="B174" s="44" t="s">
        <v>596</v>
      </c>
      <c r="C174" s="45">
        <v>49267743.859999999</v>
      </c>
      <c r="D174" s="45">
        <v>49266028.409999996</v>
      </c>
      <c r="E174" s="45">
        <v>49445527.25</v>
      </c>
    </row>
    <row r="175" spans="1:5" ht="14.4" x14ac:dyDescent="0.3">
      <c r="A175" s="43" t="s">
        <v>580</v>
      </c>
      <c r="B175" s="44" t="s">
        <v>597</v>
      </c>
      <c r="C175" s="45">
        <v>1174682.7</v>
      </c>
      <c r="D175" s="45">
        <v>1174682.7</v>
      </c>
      <c r="E175" s="45">
        <v>1174682.7</v>
      </c>
    </row>
    <row r="176" spans="1:5" ht="14.4" x14ac:dyDescent="0.3">
      <c r="A176" s="43" t="s">
        <v>580</v>
      </c>
      <c r="B176" s="44" t="s">
        <v>598</v>
      </c>
      <c r="C176" s="45">
        <v>8876072.7899999991</v>
      </c>
      <c r="D176" s="45">
        <v>8876072.7899999991</v>
      </c>
      <c r="E176" s="45">
        <v>8876072.7899999991</v>
      </c>
    </row>
    <row r="177" spans="1:5" ht="14.4" x14ac:dyDescent="0.3">
      <c r="A177" s="43" t="s">
        <v>580</v>
      </c>
      <c r="B177" s="44" t="s">
        <v>599</v>
      </c>
      <c r="C177" s="45">
        <v>369061.48</v>
      </c>
      <c r="D177" s="45">
        <v>369061.48</v>
      </c>
      <c r="E177" s="45">
        <v>369061.48</v>
      </c>
    </row>
    <row r="178" spans="1:5" ht="14.4" x14ac:dyDescent="0.3">
      <c r="A178" s="43" t="s">
        <v>580</v>
      </c>
      <c r="B178" s="44" t="s">
        <v>600</v>
      </c>
      <c r="C178" s="45">
        <v>112871.34</v>
      </c>
      <c r="D178" s="45">
        <v>112871.34</v>
      </c>
      <c r="E178" s="45">
        <v>112871.34</v>
      </c>
    </row>
    <row r="179" spans="1:5" ht="14.4" x14ac:dyDescent="0.3">
      <c r="A179" s="43" t="s">
        <v>580</v>
      </c>
      <c r="B179" s="44" t="s">
        <v>601</v>
      </c>
      <c r="C179" s="45">
        <v>9521975.5600000005</v>
      </c>
      <c r="D179" s="45"/>
      <c r="E179" s="45"/>
    </row>
    <row r="180" spans="1:5" ht="14.4" x14ac:dyDescent="0.3">
      <c r="A180" s="43" t="s">
        <v>580</v>
      </c>
      <c r="B180" s="44" t="s">
        <v>602</v>
      </c>
      <c r="C180" s="45">
        <v>22904035.100000001</v>
      </c>
      <c r="D180" s="45">
        <v>22904035.100000001</v>
      </c>
      <c r="E180" s="45">
        <v>22904035.100000001</v>
      </c>
    </row>
    <row r="181" spans="1:5" ht="14.4" x14ac:dyDescent="0.3">
      <c r="A181" s="43" t="s">
        <v>580</v>
      </c>
      <c r="B181" s="44" t="s">
        <v>603</v>
      </c>
      <c r="C181" s="45">
        <v>3420931.98</v>
      </c>
      <c r="D181" s="45">
        <v>3420931.98</v>
      </c>
      <c r="E181" s="45">
        <v>3420931.98</v>
      </c>
    </row>
    <row r="182" spans="1:5" ht="14.4" x14ac:dyDescent="0.3">
      <c r="A182" s="43" t="s">
        <v>580</v>
      </c>
      <c r="B182" s="44" t="s">
        <v>604</v>
      </c>
      <c r="C182" s="45">
        <v>12462268.060000001</v>
      </c>
      <c r="D182" s="45">
        <v>23949415.620000001</v>
      </c>
      <c r="E182" s="45">
        <v>23949415.620000001</v>
      </c>
    </row>
    <row r="183" spans="1:5" ht="14.4" x14ac:dyDescent="0.3">
      <c r="A183" s="43" t="s">
        <v>580</v>
      </c>
      <c r="B183" s="44" t="s">
        <v>605</v>
      </c>
      <c r="C183" s="45">
        <v>11487147.560000001</v>
      </c>
      <c r="D183" s="45">
        <v>0</v>
      </c>
      <c r="E183" s="45">
        <v>0</v>
      </c>
    </row>
    <row r="184" spans="1:5" ht="14.4" x14ac:dyDescent="0.3">
      <c r="A184" s="43" t="s">
        <v>580</v>
      </c>
      <c r="B184" s="44" t="s">
        <v>606</v>
      </c>
      <c r="C184" s="45">
        <v>84983642.439999998</v>
      </c>
      <c r="D184" s="45">
        <v>86122625.489999995</v>
      </c>
      <c r="E184" s="45">
        <v>88868070.510000005</v>
      </c>
    </row>
    <row r="185" spans="1:5" ht="14.4" x14ac:dyDescent="0.3">
      <c r="A185" s="43" t="s">
        <v>580</v>
      </c>
      <c r="B185" s="44" t="s">
        <v>607</v>
      </c>
      <c r="C185" s="45">
        <v>3905960.3</v>
      </c>
      <c r="D185" s="45">
        <v>3905960.3</v>
      </c>
      <c r="E185" s="45">
        <v>3905960.3</v>
      </c>
    </row>
    <row r="186" spans="1:5" ht="14.4" x14ac:dyDescent="0.3">
      <c r="A186" s="43" t="s">
        <v>580</v>
      </c>
      <c r="B186" s="44" t="s">
        <v>608</v>
      </c>
      <c r="C186" s="45">
        <v>3469.08</v>
      </c>
      <c r="D186" s="45"/>
      <c r="E186" s="45"/>
    </row>
    <row r="187" spans="1:5" ht="14.4" x14ac:dyDescent="0.3">
      <c r="A187" s="43" t="s">
        <v>580</v>
      </c>
      <c r="B187" s="44" t="s">
        <v>609</v>
      </c>
      <c r="C187" s="45">
        <v>1509234.08</v>
      </c>
      <c r="D187" s="45">
        <v>1509234.08</v>
      </c>
      <c r="E187" s="45">
        <v>1509234.08</v>
      </c>
    </row>
    <row r="188" spans="1:5" ht="14.4" x14ac:dyDescent="0.3">
      <c r="A188" s="43" t="s">
        <v>580</v>
      </c>
      <c r="B188" s="44" t="s">
        <v>610</v>
      </c>
      <c r="C188" s="45">
        <v>832657.21</v>
      </c>
      <c r="D188" s="45">
        <v>832657.21</v>
      </c>
      <c r="E188" s="45">
        <v>832657.21</v>
      </c>
    </row>
    <row r="189" spans="1:5" ht="14.4" x14ac:dyDescent="0.3">
      <c r="A189" s="43" t="s">
        <v>580</v>
      </c>
      <c r="B189" s="44" t="s">
        <v>611</v>
      </c>
      <c r="C189" s="45">
        <v>53673.840000000004</v>
      </c>
      <c r="D189" s="45">
        <v>92575.77</v>
      </c>
      <c r="E189" s="45">
        <v>92575.77</v>
      </c>
    </row>
    <row r="190" spans="1:5" ht="14.4" x14ac:dyDescent="0.3">
      <c r="A190" s="43" t="s">
        <v>580</v>
      </c>
      <c r="B190" s="44" t="s">
        <v>612</v>
      </c>
      <c r="C190" s="45">
        <v>38901.93</v>
      </c>
      <c r="D190" s="45"/>
      <c r="E190" s="45"/>
    </row>
    <row r="191" spans="1:5" ht="14.4" x14ac:dyDescent="0.3">
      <c r="A191" s="43" t="s">
        <v>580</v>
      </c>
      <c r="B191" s="44" t="s">
        <v>613</v>
      </c>
      <c r="C191" s="45">
        <v>1139200.8700000001</v>
      </c>
      <c r="D191" s="45">
        <v>1515058.23</v>
      </c>
      <c r="E191" s="45">
        <v>1515058.23</v>
      </c>
    </row>
    <row r="192" spans="1:5" ht="14.4" x14ac:dyDescent="0.3">
      <c r="A192" s="43" t="s">
        <v>580</v>
      </c>
      <c r="B192" s="44" t="s">
        <v>614</v>
      </c>
      <c r="C192" s="45">
        <v>375857.36</v>
      </c>
      <c r="D192" s="45"/>
      <c r="E192" s="45"/>
    </row>
    <row r="193" spans="1:7" ht="14.4" x14ac:dyDescent="0.3">
      <c r="A193" s="43" t="s">
        <v>580</v>
      </c>
      <c r="B193" s="44" t="s">
        <v>615</v>
      </c>
      <c r="C193" s="45">
        <v>709757.18</v>
      </c>
      <c r="D193" s="45">
        <v>709757.18</v>
      </c>
      <c r="E193" s="45">
        <v>709757.18</v>
      </c>
    </row>
    <row r="194" spans="1:7" ht="14.4" x14ac:dyDescent="0.3">
      <c r="A194" s="43" t="s">
        <v>580</v>
      </c>
      <c r="B194" s="44" t="s">
        <v>634</v>
      </c>
      <c r="C194" s="45"/>
      <c r="D194" s="45"/>
      <c r="E194" s="45"/>
    </row>
    <row r="195" spans="1:7" ht="14.4" x14ac:dyDescent="0.3">
      <c r="A195" s="43" t="s">
        <v>580</v>
      </c>
      <c r="B195" s="44" t="s">
        <v>616</v>
      </c>
      <c r="C195" s="45">
        <v>66430914.700000003</v>
      </c>
      <c r="D195" s="45">
        <v>75669196.849999994</v>
      </c>
      <c r="E195" s="45">
        <v>69057427.150000006</v>
      </c>
    </row>
    <row r="196" spans="1:7" ht="14.4" x14ac:dyDescent="0.3">
      <c r="A196" s="43" t="s">
        <v>580</v>
      </c>
      <c r="B196" s="44" t="s">
        <v>617</v>
      </c>
      <c r="C196" s="45">
        <v>9221875.5899999999</v>
      </c>
      <c r="D196" s="45">
        <v>0</v>
      </c>
      <c r="E196" s="45">
        <v>0</v>
      </c>
    </row>
    <row r="197" spans="1:7" ht="14.4" x14ac:dyDescent="0.3">
      <c r="A197" s="43" t="s">
        <v>580</v>
      </c>
      <c r="B197" s="44" t="s">
        <v>618</v>
      </c>
      <c r="C197" s="45">
        <v>4803941.09</v>
      </c>
      <c r="D197" s="45">
        <v>4803941.09</v>
      </c>
      <c r="E197" s="45">
        <v>11872524.41</v>
      </c>
    </row>
    <row r="198" spans="1:7" ht="14.4" x14ac:dyDescent="0.3">
      <c r="A198" s="43" t="s">
        <v>580</v>
      </c>
      <c r="B198" s="44" t="s">
        <v>619</v>
      </c>
      <c r="C198" s="45">
        <v>632323.23</v>
      </c>
      <c r="D198" s="45">
        <v>1057959.6200000001</v>
      </c>
      <c r="E198" s="45">
        <v>1057959.6200000001</v>
      </c>
    </row>
    <row r="199" spans="1:7" ht="14.4" x14ac:dyDescent="0.3">
      <c r="A199" s="43" t="s">
        <v>580</v>
      </c>
      <c r="B199" s="44" t="s">
        <v>620</v>
      </c>
      <c r="C199" s="45">
        <v>425636.39</v>
      </c>
      <c r="D199" s="45">
        <v>0</v>
      </c>
      <c r="E199" s="45">
        <v>0</v>
      </c>
    </row>
    <row r="200" spans="1:7" ht="14.4" x14ac:dyDescent="0.3">
      <c r="A200" s="43" t="s">
        <v>580</v>
      </c>
      <c r="B200" s="44" t="s">
        <v>635</v>
      </c>
      <c r="C200" s="45">
        <v>0</v>
      </c>
      <c r="D200" s="45">
        <v>0</v>
      </c>
      <c r="E200" s="45">
        <v>0</v>
      </c>
    </row>
    <row r="201" spans="1:7" x14ac:dyDescent="0.25">
      <c r="A201" s="39" t="s">
        <v>572</v>
      </c>
      <c r="B201" s="40" t="s">
        <v>573</v>
      </c>
      <c r="C201" s="41">
        <v>-2935079.6</v>
      </c>
      <c r="D201" s="41">
        <v>-2830258.9</v>
      </c>
      <c r="E201" s="41">
        <v>-2725438.2</v>
      </c>
    </row>
    <row r="202" spans="1:7" x14ac:dyDescent="0.25">
      <c r="A202" s="76" t="s">
        <v>575</v>
      </c>
      <c r="B202" s="40" t="s">
        <v>573</v>
      </c>
      <c r="C202" s="41">
        <v>-54172.29</v>
      </c>
      <c r="D202" s="41">
        <v>0</v>
      </c>
      <c r="E202" s="41">
        <v>0</v>
      </c>
    </row>
    <row r="203" spans="1:7" x14ac:dyDescent="0.25">
      <c r="A203" s="76" t="s">
        <v>735</v>
      </c>
      <c r="B203" s="40" t="s">
        <v>573</v>
      </c>
      <c r="C203" s="41">
        <v>-20264</v>
      </c>
      <c r="D203" s="41">
        <v>0</v>
      </c>
      <c r="E203" s="41">
        <v>0</v>
      </c>
    </row>
    <row r="204" spans="1:7" x14ac:dyDescent="0.25">
      <c r="A204" s="76" t="s">
        <v>577</v>
      </c>
      <c r="B204" s="40" t="s">
        <v>573</v>
      </c>
      <c r="C204" s="41">
        <v>-413207.82</v>
      </c>
      <c r="D204" s="41">
        <v>-401729.84</v>
      </c>
      <c r="E204" s="41">
        <v>-390251.86</v>
      </c>
    </row>
    <row r="205" spans="1:7" x14ac:dyDescent="0.25">
      <c r="A205" s="76" t="s">
        <v>578</v>
      </c>
      <c r="B205" s="40" t="s">
        <v>573</v>
      </c>
      <c r="C205" s="41">
        <v>-96546.48</v>
      </c>
      <c r="D205" s="41">
        <v>-96546.48</v>
      </c>
      <c r="E205" s="41">
        <v>-96546.48</v>
      </c>
    </row>
    <row r="206" spans="1:7" x14ac:dyDescent="0.25">
      <c r="A206" s="76" t="s">
        <v>579</v>
      </c>
      <c r="B206" s="40" t="s">
        <v>573</v>
      </c>
      <c r="C206" s="41">
        <v>-522959.74</v>
      </c>
      <c r="D206" s="41">
        <v>-514914.2</v>
      </c>
      <c r="E206" s="41">
        <v>-506868.66</v>
      </c>
    </row>
    <row r="207" spans="1:7" s="1" customFormat="1" x14ac:dyDescent="0.25">
      <c r="A207" s="14"/>
      <c r="B207" s="14"/>
      <c r="C207" s="14"/>
      <c r="D207" s="14"/>
      <c r="E207" s="14"/>
      <c r="F207" s="14"/>
      <c r="G207" s="14"/>
    </row>
    <row r="208" spans="1:7" s="1" customFormat="1" x14ac:dyDescent="0.25">
      <c r="A208" s="14"/>
      <c r="B208" s="14"/>
      <c r="C208" s="14"/>
      <c r="D208" s="14"/>
      <c r="E208" s="14"/>
      <c r="F208" s="14"/>
      <c r="G208" s="14"/>
    </row>
    <row r="209" spans="1:7" s="1" customFormat="1" x14ac:dyDescent="0.25">
      <c r="A209" s="14"/>
      <c r="B209" s="14"/>
      <c r="C209" s="14"/>
      <c r="D209" s="14"/>
      <c r="E209" s="14"/>
      <c r="F209" s="14"/>
      <c r="G209" s="14"/>
    </row>
    <row r="210" spans="1:7" s="1" customFormat="1" x14ac:dyDescent="0.25">
      <c r="A210" s="14"/>
      <c r="B210" s="14"/>
      <c r="C210" s="14"/>
      <c r="D210" s="14"/>
      <c r="E210" s="14"/>
      <c r="F210" s="14"/>
      <c r="G210" s="14"/>
    </row>
    <row r="211" spans="1:7" s="1" customFormat="1" x14ac:dyDescent="0.25">
      <c r="A211" s="14"/>
      <c r="B211" s="14"/>
      <c r="C211" s="14"/>
      <c r="D211" s="14"/>
      <c r="E211" s="14"/>
      <c r="F211" s="14"/>
      <c r="G211" s="14"/>
    </row>
    <row r="212" spans="1:7" s="1" customFormat="1" x14ac:dyDescent="0.25">
      <c r="A212" s="14"/>
      <c r="B212" s="14"/>
      <c r="C212" s="14"/>
      <c r="D212" s="14"/>
      <c r="E212" s="14"/>
      <c r="F212" s="14"/>
      <c r="G212" s="14"/>
    </row>
    <row r="213" spans="1:7" s="1" customFormat="1" x14ac:dyDescent="0.25"/>
    <row r="214" spans="1:7" s="1" customFormat="1" x14ac:dyDescent="0.25"/>
    <row r="215" spans="1:7" s="1" customFormat="1" x14ac:dyDescent="0.25"/>
    <row r="216" spans="1:7" s="1" customFormat="1" x14ac:dyDescent="0.25"/>
    <row r="217" spans="1:7" s="1" customFormat="1" x14ac:dyDescent="0.25"/>
    <row r="218" spans="1:7" x14ac:dyDescent="0.25">
      <c r="B218" s="1"/>
      <c r="C218" s="1"/>
      <c r="D218" s="1"/>
      <c r="E218" s="1"/>
      <c r="F218" s="1"/>
      <c r="G218" s="1"/>
    </row>
    <row r="219" spans="1:7" x14ac:dyDescent="0.25">
      <c r="B219" s="22"/>
      <c r="C219" s="19"/>
      <c r="D219" s="19"/>
      <c r="E219" s="19"/>
    </row>
    <row r="220" spans="1:7" x14ac:dyDescent="0.25">
      <c r="B220" s="12"/>
      <c r="C220" s="19"/>
      <c r="D220" s="19"/>
      <c r="E220" s="19"/>
    </row>
    <row r="221" spans="1:7" x14ac:dyDescent="0.25">
      <c r="B221" s="22"/>
      <c r="C221" s="19"/>
      <c r="D221" s="19"/>
      <c r="E221" s="19"/>
    </row>
    <row r="222" spans="1:7" x14ac:dyDescent="0.25">
      <c r="B222" s="12"/>
      <c r="C222" s="19"/>
      <c r="D222" s="19"/>
      <c r="E222" s="19"/>
    </row>
    <row r="223" spans="1:7" x14ac:dyDescent="0.25">
      <c r="B223" s="12"/>
      <c r="C223" s="19"/>
      <c r="D223" s="19"/>
      <c r="E223" s="19"/>
    </row>
    <row r="224" spans="1:7" x14ac:dyDescent="0.25">
      <c r="B224" s="12"/>
      <c r="C224" s="19"/>
      <c r="D224" s="19"/>
      <c r="E224" s="19"/>
    </row>
    <row r="225" spans="2:5" x14ac:dyDescent="0.25">
      <c r="B225" s="12"/>
      <c r="C225" s="19"/>
      <c r="D225" s="19"/>
      <c r="E225" s="19"/>
    </row>
    <row r="226" spans="2:5" x14ac:dyDescent="0.25">
      <c r="B226" s="22"/>
      <c r="C226" s="19"/>
      <c r="D226" s="19"/>
      <c r="E226" s="19"/>
    </row>
    <row r="235" spans="2:5" x14ac:dyDescent="0.25">
      <c r="B235" s="22"/>
      <c r="C235" s="19"/>
      <c r="D235" s="19"/>
      <c r="E235" s="19"/>
    </row>
    <row r="236" spans="2:5" x14ac:dyDescent="0.25">
      <c r="B236" s="12"/>
      <c r="C236" s="19"/>
      <c r="D236" s="19"/>
      <c r="E236" s="19"/>
    </row>
    <row r="237" spans="2:5" x14ac:dyDescent="0.25">
      <c r="B237" s="12"/>
      <c r="C237" s="19"/>
      <c r="D237" s="19"/>
      <c r="E237" s="19"/>
    </row>
    <row r="238" spans="2:5" x14ac:dyDescent="0.25">
      <c r="B238" s="12"/>
      <c r="C238" s="19"/>
      <c r="D238" s="19"/>
      <c r="E238" s="19"/>
    </row>
    <row r="239" spans="2:5" x14ac:dyDescent="0.25">
      <c r="B239" s="12"/>
      <c r="C239" s="19"/>
      <c r="D239" s="19"/>
      <c r="E239" s="19"/>
    </row>
    <row r="240" spans="2:5" x14ac:dyDescent="0.25">
      <c r="B240" s="22"/>
      <c r="C240" s="19"/>
      <c r="D240" s="19"/>
      <c r="E240" s="19"/>
    </row>
    <row r="241" spans="1:8" x14ac:dyDescent="0.25">
      <c r="B241" s="12"/>
      <c r="C241" s="19"/>
      <c r="D241" s="19"/>
      <c r="E241" s="19"/>
    </row>
    <row r="242" spans="1:8" x14ac:dyDescent="0.25">
      <c r="B242" s="12"/>
      <c r="C242" s="19"/>
      <c r="D242" s="19"/>
      <c r="E242" s="19"/>
    </row>
    <row r="243" spans="1:8" x14ac:dyDescent="0.25">
      <c r="B243" s="12"/>
      <c r="C243" s="19"/>
      <c r="D243" s="19"/>
      <c r="E243" s="19"/>
    </row>
    <row r="244" spans="1:8" x14ac:dyDescent="0.25">
      <c r="B244" s="22"/>
      <c r="C244" s="19"/>
      <c r="D244" s="19"/>
      <c r="E244" s="19"/>
    </row>
    <row r="245" spans="1:8" x14ac:dyDescent="0.25">
      <c r="A245" s="62"/>
      <c r="B245" s="26"/>
      <c r="C245" s="26"/>
      <c r="D245" s="26"/>
      <c r="E245" s="26"/>
    </row>
    <row r="248" spans="1:8" s="77" customFormat="1" x14ac:dyDescent="0.25">
      <c r="A248" s="14"/>
      <c r="B248" s="14"/>
      <c r="C248" s="19"/>
      <c r="D248" s="19"/>
      <c r="E248" s="19"/>
      <c r="F248" s="14"/>
      <c r="G248" s="14"/>
      <c r="H248" s="14"/>
    </row>
  </sheetData>
  <mergeCells count="1">
    <mergeCell ref="A158:E15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93"/>
  <sheetViews>
    <sheetView workbookViewId="0">
      <pane xSplit="2" ySplit="3" topLeftCell="O623" activePane="bottomRight" state="frozen"/>
      <selection activeCell="M3" sqref="M3"/>
      <selection pane="topRight" activeCell="M3" sqref="M3"/>
      <selection pane="bottomLeft" activeCell="M3" sqref="M3"/>
      <selection pane="bottomRight" activeCell="Q639" sqref="Q639"/>
    </sheetView>
  </sheetViews>
  <sheetFormatPr defaultColWidth="9.21875" defaultRowHeight="13.2" x14ac:dyDescent="0.25"/>
  <cols>
    <col min="1" max="1" width="32" style="1" customWidth="1"/>
    <col min="2" max="2" width="38.77734375" style="1" bestFit="1" customWidth="1"/>
    <col min="3" max="3" width="16.6640625" style="1" customWidth="1"/>
    <col min="4" max="5" width="17.109375" style="1" customWidth="1"/>
    <col min="6" max="16" width="17.77734375" style="1" customWidth="1"/>
    <col min="17" max="17" width="20.77734375" style="1" customWidth="1"/>
    <col min="18" max="18" width="17.77734375" style="1" bestFit="1" customWidth="1"/>
    <col min="19" max="19" width="22.5546875" style="1" bestFit="1" customWidth="1"/>
    <col min="20" max="20" width="14.21875" style="1" bestFit="1" customWidth="1"/>
    <col min="21" max="21" width="9.21875" style="1"/>
    <col min="22" max="22" width="14.21875" style="1" bestFit="1" customWidth="1"/>
    <col min="23" max="23" width="11.5546875" style="1" bestFit="1" customWidth="1"/>
    <col min="24" max="24" width="13.21875" style="1" bestFit="1" customWidth="1"/>
    <col min="25" max="25" width="10.5546875" style="1" bestFit="1" customWidth="1"/>
    <col min="26" max="16384" width="9.21875" style="1"/>
  </cols>
  <sheetData>
    <row r="1" spans="1:20" x14ac:dyDescent="0.25">
      <c r="A1" s="130" t="s">
        <v>779</v>
      </c>
      <c r="B1" s="130"/>
      <c r="S1" s="3"/>
      <c r="T1" s="78" t="s">
        <v>737</v>
      </c>
    </row>
    <row r="2" spans="1:20" x14ac:dyDescent="0.25">
      <c r="S2" s="5" t="s">
        <v>1</v>
      </c>
      <c r="T2" s="79">
        <v>0.66190000000000004</v>
      </c>
    </row>
    <row r="3" spans="1:20" ht="13.8" thickBot="1" x14ac:dyDescent="0.3">
      <c r="A3" s="7" t="s">
        <v>2</v>
      </c>
      <c r="B3" s="7" t="s">
        <v>3</v>
      </c>
      <c r="C3" s="126">
        <v>43252</v>
      </c>
      <c r="D3" s="126">
        <v>43282</v>
      </c>
      <c r="E3" s="126">
        <v>43313</v>
      </c>
      <c r="F3" s="53">
        <v>43344</v>
      </c>
      <c r="G3" s="53">
        <v>43374</v>
      </c>
      <c r="H3" s="53">
        <v>43405</v>
      </c>
      <c r="I3" s="53">
        <v>43435</v>
      </c>
      <c r="J3" s="53">
        <v>43466</v>
      </c>
      <c r="K3" s="53">
        <v>43497</v>
      </c>
      <c r="L3" s="53">
        <v>43525</v>
      </c>
      <c r="M3" s="53">
        <v>43556</v>
      </c>
      <c r="N3" s="53">
        <v>43586</v>
      </c>
      <c r="O3" s="53">
        <v>43617</v>
      </c>
      <c r="P3" s="53">
        <v>43647</v>
      </c>
      <c r="Q3" s="53">
        <v>43678</v>
      </c>
      <c r="R3" s="53">
        <v>43709</v>
      </c>
      <c r="S3" s="9" t="s">
        <v>4</v>
      </c>
      <c r="T3" s="80">
        <v>0.33810000000000001</v>
      </c>
    </row>
    <row r="4" spans="1:20" x14ac:dyDescent="0.25">
      <c r="A4" s="11" t="s">
        <v>5</v>
      </c>
      <c r="B4" s="12" t="s">
        <v>6</v>
      </c>
      <c r="C4" s="12"/>
      <c r="D4" s="12"/>
      <c r="E4" s="12"/>
      <c r="F4" s="19">
        <v>114201.76000000001</v>
      </c>
      <c r="G4" s="19">
        <v>114201.76000000001</v>
      </c>
      <c r="H4" s="19">
        <v>114201.76000000001</v>
      </c>
      <c r="I4" s="117">
        <v>114201.76000000001</v>
      </c>
      <c r="J4" s="19">
        <v>114201.76000000001</v>
      </c>
      <c r="K4" s="19">
        <v>114201.76000000001</v>
      </c>
      <c r="L4" s="19">
        <v>114201.76000000001</v>
      </c>
      <c r="M4" s="19">
        <v>114201.76000000001</v>
      </c>
      <c r="N4" s="19">
        <v>114201.76000000001</v>
      </c>
      <c r="O4" s="19">
        <v>114201.76000000001</v>
      </c>
      <c r="P4" s="19">
        <v>114201.76000000001</v>
      </c>
      <c r="Q4" s="19">
        <v>114201.76000000001</v>
      </c>
      <c r="R4" s="19">
        <v>114201.76000000001</v>
      </c>
    </row>
    <row r="5" spans="1:20" x14ac:dyDescent="0.25">
      <c r="A5" s="11" t="s">
        <v>5</v>
      </c>
      <c r="B5" s="12" t="s">
        <v>7</v>
      </c>
      <c r="C5" s="12"/>
      <c r="D5" s="12"/>
      <c r="E5" s="12"/>
      <c r="F5" s="19">
        <v>1688853.85</v>
      </c>
      <c r="G5" s="19">
        <v>1688853.85</v>
      </c>
      <c r="H5" s="19">
        <v>1688853.85</v>
      </c>
      <c r="I5" s="118">
        <v>1688853.85</v>
      </c>
      <c r="J5" s="19">
        <v>1641910.75</v>
      </c>
      <c r="K5" s="19">
        <v>1611165.17</v>
      </c>
      <c r="L5" s="19">
        <v>1611165.17</v>
      </c>
      <c r="M5" s="19">
        <v>511223.88</v>
      </c>
      <c r="N5" s="19">
        <v>511223.88</v>
      </c>
      <c r="O5" s="19">
        <v>510527.75</v>
      </c>
      <c r="P5" s="19">
        <v>510527.75</v>
      </c>
      <c r="Q5" s="19">
        <v>510527.75</v>
      </c>
      <c r="R5" s="19">
        <v>510527.75</v>
      </c>
    </row>
    <row r="6" spans="1:20" x14ac:dyDescent="0.25">
      <c r="A6" s="11" t="s">
        <v>5</v>
      </c>
      <c r="B6" s="12" t="s">
        <v>8</v>
      </c>
      <c r="C6" s="12"/>
      <c r="D6" s="12"/>
      <c r="E6" s="12"/>
      <c r="F6" s="19">
        <v>40009841.810000002</v>
      </c>
      <c r="G6" s="19">
        <v>40009841.810000002</v>
      </c>
      <c r="H6" s="19">
        <v>40009841.810000002</v>
      </c>
      <c r="I6" s="118">
        <v>40009841.810000002</v>
      </c>
      <c r="J6" s="19">
        <v>40009841.810000002</v>
      </c>
      <c r="K6" s="19">
        <v>40009841.810000002</v>
      </c>
      <c r="L6" s="19">
        <v>40009841.810000002</v>
      </c>
      <c r="M6" s="19">
        <v>40120313.93</v>
      </c>
      <c r="N6" s="19">
        <v>40125297.420000002</v>
      </c>
      <c r="O6" s="19">
        <v>40125297.420000002</v>
      </c>
      <c r="P6" s="19">
        <v>40125297.420000002</v>
      </c>
      <c r="Q6" s="19">
        <v>40300144.130000003</v>
      </c>
      <c r="R6" s="19">
        <v>40300144.130000003</v>
      </c>
    </row>
    <row r="7" spans="1:20" x14ac:dyDescent="0.25">
      <c r="A7" s="11" t="s">
        <v>5</v>
      </c>
      <c r="B7" s="12" t="s">
        <v>9</v>
      </c>
      <c r="C7" s="12"/>
      <c r="D7" s="12"/>
      <c r="E7" s="12"/>
      <c r="F7" s="19">
        <v>14988060.27</v>
      </c>
      <c r="G7" s="19">
        <v>14988060.27</v>
      </c>
      <c r="H7" s="19">
        <v>14988060.27</v>
      </c>
      <c r="I7" s="118">
        <v>14988060.27</v>
      </c>
      <c r="J7" s="19">
        <v>14988060.27</v>
      </c>
      <c r="K7" s="19">
        <v>14988060.27</v>
      </c>
      <c r="L7" s="19">
        <v>14988060.27</v>
      </c>
      <c r="M7" s="19">
        <v>14988060.27</v>
      </c>
      <c r="N7" s="19">
        <v>14988060.27</v>
      </c>
      <c r="O7" s="19">
        <v>14988060.27</v>
      </c>
      <c r="P7" s="19">
        <v>14988060.27</v>
      </c>
      <c r="Q7" s="19">
        <v>14988060.27</v>
      </c>
      <c r="R7" s="19">
        <v>14988060.27</v>
      </c>
    </row>
    <row r="8" spans="1:20" x14ac:dyDescent="0.25">
      <c r="A8" s="11" t="s">
        <v>5</v>
      </c>
      <c r="B8" s="12" t="s">
        <v>10</v>
      </c>
      <c r="C8" s="12"/>
      <c r="D8" s="12"/>
      <c r="E8" s="12"/>
      <c r="F8" s="19">
        <v>81857305.060000002</v>
      </c>
      <c r="G8" s="19">
        <v>82066752.370000005</v>
      </c>
      <c r="H8" s="19">
        <v>82232771.870000005</v>
      </c>
      <c r="I8" s="118">
        <v>82438392.590000004</v>
      </c>
      <c r="J8" s="19">
        <v>81250762.519999996</v>
      </c>
      <c r="K8" s="19">
        <v>90585258.890000001</v>
      </c>
      <c r="L8" s="19">
        <v>90908770.519999996</v>
      </c>
      <c r="M8" s="19">
        <v>90880384.180000007</v>
      </c>
      <c r="N8" s="19">
        <v>91262251.650000006</v>
      </c>
      <c r="O8" s="19">
        <v>91206365.760000005</v>
      </c>
      <c r="P8" s="19">
        <v>91316559.980000004</v>
      </c>
      <c r="Q8" s="19">
        <v>91300785.480000004</v>
      </c>
      <c r="R8" s="19">
        <v>91397540.400000006</v>
      </c>
    </row>
    <row r="9" spans="1:20" x14ac:dyDescent="0.25">
      <c r="A9" s="11" t="s">
        <v>5</v>
      </c>
      <c r="B9" s="12" t="s">
        <v>11</v>
      </c>
      <c r="C9" s="12"/>
      <c r="D9" s="12"/>
      <c r="E9" s="12"/>
      <c r="F9" s="19">
        <v>98622.32</v>
      </c>
      <c r="G9" s="19">
        <v>98622.32</v>
      </c>
      <c r="H9" s="19">
        <v>98622.32</v>
      </c>
      <c r="I9" s="118">
        <v>98622.32</v>
      </c>
      <c r="J9" s="19">
        <v>98622.32</v>
      </c>
      <c r="K9" s="19">
        <v>98622.32</v>
      </c>
      <c r="L9" s="19">
        <v>98622.32</v>
      </c>
      <c r="M9" s="19">
        <v>98622.32</v>
      </c>
      <c r="N9" s="19">
        <v>98622.32</v>
      </c>
      <c r="O9" s="19">
        <v>98622.32</v>
      </c>
      <c r="P9" s="19">
        <v>98622.32</v>
      </c>
      <c r="Q9" s="19">
        <v>98622.32</v>
      </c>
      <c r="R9" s="19">
        <v>98622.32</v>
      </c>
    </row>
    <row r="10" spans="1:20" x14ac:dyDescent="0.25">
      <c r="A10" s="11" t="s">
        <v>5</v>
      </c>
      <c r="B10" s="12" t="s">
        <v>12</v>
      </c>
      <c r="C10" s="12"/>
      <c r="D10" s="12"/>
      <c r="E10" s="12"/>
      <c r="F10" s="19">
        <v>28925.39</v>
      </c>
      <c r="G10" s="19">
        <v>28925.39</v>
      </c>
      <c r="H10" s="19">
        <v>28925.39</v>
      </c>
      <c r="I10" s="118">
        <v>28925.39</v>
      </c>
      <c r="J10" s="19">
        <v>28925.39</v>
      </c>
      <c r="K10" s="19">
        <v>28925.39</v>
      </c>
      <c r="L10" s="19">
        <v>28925.39</v>
      </c>
      <c r="M10" s="19">
        <v>28925.39</v>
      </c>
      <c r="N10" s="19">
        <v>28925.39</v>
      </c>
      <c r="O10" s="19">
        <v>28925.39</v>
      </c>
      <c r="P10" s="19">
        <v>28925.39</v>
      </c>
      <c r="Q10" s="19">
        <v>28925.39</v>
      </c>
      <c r="R10" s="19">
        <v>28925.39</v>
      </c>
    </row>
    <row r="11" spans="1:20" x14ac:dyDescent="0.25">
      <c r="A11" s="11" t="s">
        <v>5</v>
      </c>
      <c r="B11" s="12" t="s">
        <v>13</v>
      </c>
      <c r="C11" s="12"/>
      <c r="D11" s="12"/>
      <c r="E11" s="12"/>
      <c r="F11" s="19">
        <v>948317.19000000006</v>
      </c>
      <c r="G11" s="19">
        <v>948317.19000000006</v>
      </c>
      <c r="H11" s="19">
        <v>948317.19000000006</v>
      </c>
      <c r="I11" s="118">
        <v>948317.19000000006</v>
      </c>
      <c r="J11" s="19">
        <v>948317.19000000006</v>
      </c>
      <c r="K11" s="19">
        <v>948317.19000000006</v>
      </c>
      <c r="L11" s="19">
        <v>948317.19000000006</v>
      </c>
      <c r="M11" s="19">
        <v>948317.19000000006</v>
      </c>
      <c r="N11" s="19">
        <v>948317.19000000006</v>
      </c>
      <c r="O11" s="19">
        <v>948317.19000000006</v>
      </c>
      <c r="P11" s="19">
        <v>948317.19000000006</v>
      </c>
      <c r="Q11" s="19">
        <v>948317.19000000006</v>
      </c>
      <c r="R11" s="19">
        <v>948317.19000000006</v>
      </c>
    </row>
    <row r="12" spans="1:20" x14ac:dyDescent="0.25">
      <c r="A12" s="11" t="s">
        <v>5</v>
      </c>
      <c r="B12" s="12" t="s">
        <v>14</v>
      </c>
      <c r="C12" s="12"/>
      <c r="D12" s="12"/>
      <c r="E12" s="12"/>
      <c r="F12" s="19">
        <v>28925.39</v>
      </c>
      <c r="G12" s="19">
        <v>28925.39</v>
      </c>
      <c r="H12" s="19">
        <v>28925.39</v>
      </c>
      <c r="I12" s="118">
        <v>28925.39</v>
      </c>
      <c r="J12" s="19">
        <v>28925.39</v>
      </c>
      <c r="K12" s="19">
        <v>28925.39</v>
      </c>
      <c r="L12" s="19">
        <v>28925.39</v>
      </c>
      <c r="M12" s="19">
        <v>28925.39</v>
      </c>
      <c r="N12" s="19">
        <v>28925.39</v>
      </c>
      <c r="O12" s="19">
        <v>28925.39</v>
      </c>
      <c r="P12" s="19">
        <v>28925.39</v>
      </c>
      <c r="Q12" s="19">
        <v>28925.39</v>
      </c>
      <c r="R12" s="19">
        <v>28925.39</v>
      </c>
    </row>
    <row r="13" spans="1:20" x14ac:dyDescent="0.25">
      <c r="A13" s="11" t="s">
        <v>5</v>
      </c>
      <c r="B13" s="12" t="s">
        <v>15</v>
      </c>
      <c r="C13" s="12"/>
      <c r="D13" s="12"/>
      <c r="E13" s="12"/>
      <c r="F13" s="19">
        <v>2787158.5300000003</v>
      </c>
      <c r="G13" s="19">
        <v>2787158.5300000003</v>
      </c>
      <c r="H13" s="19">
        <v>2787158.5300000003</v>
      </c>
      <c r="I13" s="118">
        <v>2787158.5300000003</v>
      </c>
      <c r="J13" s="19">
        <v>2787158.5300000003</v>
      </c>
      <c r="K13" s="19">
        <v>2787158.5300000003</v>
      </c>
      <c r="L13" s="19">
        <v>2787158.5300000003</v>
      </c>
      <c r="M13" s="19">
        <v>2787158.5300000003</v>
      </c>
      <c r="N13" s="19">
        <v>2787158.5300000003</v>
      </c>
      <c r="O13" s="19">
        <v>2787158.5300000003</v>
      </c>
      <c r="P13" s="19">
        <v>2787158.5300000003</v>
      </c>
      <c r="Q13" s="19">
        <v>2787158.5300000003</v>
      </c>
      <c r="R13" s="19">
        <v>2787158.5300000003</v>
      </c>
    </row>
    <row r="14" spans="1:20" x14ac:dyDescent="0.25">
      <c r="A14" s="11" t="s">
        <v>5</v>
      </c>
      <c r="B14" s="12" t="s">
        <v>16</v>
      </c>
      <c r="C14" s="12"/>
      <c r="D14" s="12"/>
      <c r="E14" s="12"/>
      <c r="F14" s="19">
        <v>1648.28</v>
      </c>
      <c r="G14" s="19">
        <v>1648.28</v>
      </c>
      <c r="H14" s="19">
        <v>1648.28</v>
      </c>
      <c r="I14" s="118">
        <v>1648.28</v>
      </c>
      <c r="J14" s="19">
        <v>1648.28</v>
      </c>
      <c r="K14" s="19">
        <v>1648.28</v>
      </c>
      <c r="L14" s="19">
        <v>1648.28</v>
      </c>
      <c r="M14" s="19">
        <v>1648.28</v>
      </c>
      <c r="N14" s="19">
        <v>1648.28</v>
      </c>
      <c r="O14" s="19">
        <v>1648.28</v>
      </c>
      <c r="P14" s="19">
        <v>1648.28</v>
      </c>
      <c r="Q14" s="19">
        <v>1648.28</v>
      </c>
      <c r="R14" s="19">
        <v>1648.28</v>
      </c>
    </row>
    <row r="15" spans="1:20" x14ac:dyDescent="0.25">
      <c r="A15" s="11" t="s">
        <v>5</v>
      </c>
      <c r="B15" s="12" t="s">
        <v>17</v>
      </c>
      <c r="C15" s="12"/>
      <c r="D15" s="12"/>
      <c r="E15" s="12"/>
      <c r="F15" s="19">
        <v>95029.34</v>
      </c>
      <c r="G15" s="19">
        <v>95029.34</v>
      </c>
      <c r="H15" s="19">
        <v>95029.34</v>
      </c>
      <c r="I15" s="118">
        <v>95029.34</v>
      </c>
      <c r="J15" s="19">
        <v>95029.34</v>
      </c>
      <c r="K15" s="19">
        <v>95029.34</v>
      </c>
      <c r="L15" s="19">
        <v>95029.34</v>
      </c>
      <c r="M15" s="19">
        <v>95029.34</v>
      </c>
      <c r="N15" s="19">
        <v>95029.34</v>
      </c>
      <c r="O15" s="19">
        <v>95029.34</v>
      </c>
      <c r="P15" s="19">
        <v>95029.34</v>
      </c>
      <c r="Q15" s="19">
        <v>95029.34</v>
      </c>
      <c r="R15" s="19">
        <v>95029.34</v>
      </c>
    </row>
    <row r="16" spans="1:20" x14ac:dyDescent="0.25">
      <c r="A16" s="11" t="s">
        <v>5</v>
      </c>
      <c r="B16" s="12" t="s">
        <v>18</v>
      </c>
      <c r="C16" s="12"/>
      <c r="D16" s="12"/>
      <c r="E16" s="12"/>
      <c r="F16" s="19">
        <v>458042</v>
      </c>
      <c r="G16" s="19">
        <v>458042</v>
      </c>
      <c r="H16" s="19">
        <v>458042</v>
      </c>
      <c r="I16" s="118">
        <v>458042</v>
      </c>
      <c r="J16" s="19">
        <v>458042</v>
      </c>
      <c r="K16" s="19">
        <v>458042</v>
      </c>
      <c r="L16" s="19">
        <v>458042</v>
      </c>
      <c r="M16" s="19">
        <v>458042</v>
      </c>
      <c r="N16" s="19">
        <v>458042</v>
      </c>
      <c r="O16" s="19">
        <v>458042</v>
      </c>
      <c r="P16" s="19">
        <v>458042</v>
      </c>
      <c r="Q16" s="19">
        <v>458042</v>
      </c>
      <c r="R16" s="19">
        <v>458042</v>
      </c>
    </row>
    <row r="17" spans="1:18" x14ac:dyDescent="0.25">
      <c r="A17" s="11" t="s">
        <v>5</v>
      </c>
      <c r="B17" s="12" t="s">
        <v>19</v>
      </c>
      <c r="C17" s="12"/>
      <c r="D17" s="12"/>
      <c r="E17" s="12"/>
      <c r="F17" s="19">
        <v>167398.26</v>
      </c>
      <c r="G17" s="19">
        <v>167398.26</v>
      </c>
      <c r="H17" s="19">
        <v>167398.26</v>
      </c>
      <c r="I17" s="118">
        <v>647487.05000000005</v>
      </c>
      <c r="J17" s="19">
        <v>652883.23</v>
      </c>
      <c r="K17" s="19">
        <v>652883.23</v>
      </c>
      <c r="L17" s="19">
        <v>652883.23</v>
      </c>
      <c r="M17" s="19">
        <v>652883.23</v>
      </c>
      <c r="N17" s="19">
        <v>652883.23</v>
      </c>
      <c r="O17" s="19">
        <v>652883.23</v>
      </c>
      <c r="P17" s="19">
        <v>652883.23</v>
      </c>
      <c r="Q17" s="19">
        <v>652883.23</v>
      </c>
      <c r="R17" s="19">
        <v>652883.23</v>
      </c>
    </row>
    <row r="18" spans="1:18" x14ac:dyDescent="0.25">
      <c r="A18" s="11" t="s">
        <v>5</v>
      </c>
      <c r="B18" s="12" t="s">
        <v>20</v>
      </c>
      <c r="C18" s="12"/>
      <c r="D18" s="12"/>
      <c r="E18" s="12"/>
      <c r="F18" s="19">
        <v>1325313.43</v>
      </c>
      <c r="G18" s="19">
        <v>1325313.43</v>
      </c>
      <c r="H18" s="19">
        <v>1325313.43</v>
      </c>
      <c r="I18" s="118">
        <v>1325313.43</v>
      </c>
      <c r="J18" s="19">
        <v>1325313.43</v>
      </c>
      <c r="K18" s="19">
        <v>1325313.43</v>
      </c>
      <c r="L18" s="19">
        <v>1325313.43</v>
      </c>
      <c r="M18" s="19">
        <v>1325313.43</v>
      </c>
      <c r="N18" s="19">
        <v>1325313.43</v>
      </c>
      <c r="O18" s="19">
        <v>1325313.43</v>
      </c>
      <c r="P18" s="19">
        <v>1325313.43</v>
      </c>
      <c r="Q18" s="19">
        <v>1325313.43</v>
      </c>
      <c r="R18" s="19">
        <v>1325313.43</v>
      </c>
    </row>
    <row r="19" spans="1:18" x14ac:dyDescent="0.25">
      <c r="A19" s="11" t="s">
        <v>5</v>
      </c>
      <c r="B19" s="12" t="s">
        <v>21</v>
      </c>
      <c r="C19" s="12"/>
      <c r="D19" s="12"/>
      <c r="E19" s="12"/>
      <c r="F19" s="19">
        <v>9344506.6199999992</v>
      </c>
      <c r="G19" s="19">
        <v>9348301.5399999991</v>
      </c>
      <c r="H19" s="19">
        <v>9363896.5700000003</v>
      </c>
      <c r="I19" s="118">
        <v>9353913.0800000001</v>
      </c>
      <c r="J19" s="19">
        <v>9380979.4499999993</v>
      </c>
      <c r="K19" s="19">
        <v>9383169.6899999995</v>
      </c>
      <c r="L19" s="19">
        <v>9365630.4900000002</v>
      </c>
      <c r="M19" s="19">
        <v>9382486.0500000007</v>
      </c>
      <c r="N19" s="19">
        <v>9465386.1199999992</v>
      </c>
      <c r="O19" s="19">
        <v>9474423.3900000006</v>
      </c>
      <c r="P19" s="19">
        <v>9474423.3900000006</v>
      </c>
      <c r="Q19" s="19">
        <v>9485830.8300000001</v>
      </c>
      <c r="R19" s="19">
        <v>9489633.0999999996</v>
      </c>
    </row>
    <row r="20" spans="1:18" x14ac:dyDescent="0.25">
      <c r="A20" s="11" t="s">
        <v>5</v>
      </c>
      <c r="B20" s="12" t="s">
        <v>22</v>
      </c>
      <c r="C20" s="12"/>
      <c r="D20" s="12"/>
      <c r="E20" s="12"/>
      <c r="F20" s="19">
        <v>30924398.899999999</v>
      </c>
      <c r="G20" s="19">
        <v>30924398.899999999</v>
      </c>
      <c r="H20" s="19">
        <v>30924398.899999999</v>
      </c>
      <c r="I20" s="118">
        <v>30924398.899999999</v>
      </c>
      <c r="J20" s="19">
        <v>30924398.899999999</v>
      </c>
      <c r="K20" s="19">
        <v>30924398.899999999</v>
      </c>
      <c r="L20" s="19">
        <v>30924398.899999999</v>
      </c>
      <c r="M20" s="19">
        <v>30924398.899999999</v>
      </c>
      <c r="N20" s="19">
        <v>30924398.899999999</v>
      </c>
      <c r="O20" s="19">
        <v>30924398.899999999</v>
      </c>
      <c r="P20" s="19">
        <v>30924398.899999999</v>
      </c>
      <c r="Q20" s="19">
        <v>30924398.899999999</v>
      </c>
      <c r="R20" s="19">
        <v>30924398.899999999</v>
      </c>
    </row>
    <row r="21" spans="1:18" x14ac:dyDescent="0.25">
      <c r="A21" s="11" t="s">
        <v>5</v>
      </c>
      <c r="B21" s="12" t="s">
        <v>23</v>
      </c>
      <c r="C21" s="12"/>
      <c r="D21" s="12"/>
      <c r="E21" s="12"/>
      <c r="F21" s="19">
        <v>4511064.6100000003</v>
      </c>
      <c r="G21" s="19">
        <v>4514859.51</v>
      </c>
      <c r="H21" s="19">
        <v>4530454.54</v>
      </c>
      <c r="I21" s="118">
        <v>4520471.05</v>
      </c>
      <c r="J21" s="19">
        <v>4547537.42</v>
      </c>
      <c r="K21" s="19">
        <v>4549727.67</v>
      </c>
      <c r="L21" s="19">
        <v>4532188.47</v>
      </c>
      <c r="M21" s="19">
        <v>4549044.03</v>
      </c>
      <c r="N21" s="19">
        <v>4631944.08</v>
      </c>
      <c r="O21" s="19">
        <v>4640981.3600000003</v>
      </c>
      <c r="P21" s="19">
        <v>4640981.3600000003</v>
      </c>
      <c r="Q21" s="19">
        <v>4652388.8</v>
      </c>
      <c r="R21" s="19">
        <v>4656191.07</v>
      </c>
    </row>
    <row r="22" spans="1:18" x14ac:dyDescent="0.25">
      <c r="A22" s="11" t="s">
        <v>5</v>
      </c>
      <c r="B22" s="12" t="s">
        <v>24</v>
      </c>
      <c r="C22" s="12"/>
      <c r="D22" s="12"/>
      <c r="E22" s="12"/>
      <c r="F22" s="19">
        <v>30239911.219999999</v>
      </c>
      <c r="G22" s="19">
        <v>30252736.48</v>
      </c>
      <c r="H22" s="19">
        <v>30252736.48</v>
      </c>
      <c r="I22" s="118">
        <v>29987171.960000001</v>
      </c>
      <c r="J22" s="19">
        <v>30036387</v>
      </c>
      <c r="K22" s="19">
        <v>30039444.600000001</v>
      </c>
      <c r="L22" s="19">
        <v>30039444.600000001</v>
      </c>
      <c r="M22" s="19">
        <v>30079659.190000001</v>
      </c>
      <c r="N22" s="19">
        <v>30166378.140000001</v>
      </c>
      <c r="O22" s="19">
        <v>30191164.789999999</v>
      </c>
      <c r="P22" s="19">
        <v>30191164.789999999</v>
      </c>
      <c r="Q22" s="19">
        <v>30683345.73</v>
      </c>
      <c r="R22" s="19">
        <v>30673149.98</v>
      </c>
    </row>
    <row r="23" spans="1:18" x14ac:dyDescent="0.25">
      <c r="A23" s="11" t="s">
        <v>5</v>
      </c>
      <c r="B23" s="12" t="s">
        <v>25</v>
      </c>
      <c r="C23" s="12"/>
      <c r="D23" s="12"/>
      <c r="E23" s="12"/>
      <c r="F23" s="19">
        <v>70041117.890000001</v>
      </c>
      <c r="G23" s="19">
        <v>70041117.890000001</v>
      </c>
      <c r="H23" s="19">
        <v>70041117.890000001</v>
      </c>
      <c r="I23" s="118">
        <v>70041117.890000001</v>
      </c>
      <c r="J23" s="19">
        <v>70041117.890000001</v>
      </c>
      <c r="K23" s="19">
        <v>70041117.890000001</v>
      </c>
      <c r="L23" s="19">
        <v>70041117.890000001</v>
      </c>
      <c r="M23" s="19">
        <v>70041117.890000001</v>
      </c>
      <c r="N23" s="19">
        <v>70041117.890000001</v>
      </c>
      <c r="O23" s="19">
        <v>70041117.890000001</v>
      </c>
      <c r="P23" s="19">
        <v>70041117.890000001</v>
      </c>
      <c r="Q23" s="19">
        <v>70041117.890000001</v>
      </c>
      <c r="R23" s="19">
        <v>70041117.890000001</v>
      </c>
    </row>
    <row r="24" spans="1:18" x14ac:dyDescent="0.25">
      <c r="A24" s="11" t="s">
        <v>5</v>
      </c>
      <c r="B24" s="12" t="s">
        <v>26</v>
      </c>
      <c r="C24" s="12"/>
      <c r="D24" s="12"/>
      <c r="E24" s="12"/>
      <c r="F24" s="19">
        <v>28014946.629999999</v>
      </c>
      <c r="G24" s="19">
        <v>28027771.879999999</v>
      </c>
      <c r="H24" s="19">
        <v>28027771.879999999</v>
      </c>
      <c r="I24" s="118">
        <v>28124316.629999999</v>
      </c>
      <c r="J24" s="19">
        <v>28193705.02</v>
      </c>
      <c r="K24" s="19">
        <v>28198072.670000002</v>
      </c>
      <c r="L24" s="19">
        <v>28198072.670000002</v>
      </c>
      <c r="M24" s="19">
        <v>28207372.43</v>
      </c>
      <c r="N24" s="19">
        <v>28273913.27</v>
      </c>
      <c r="O24" s="19">
        <v>28284748.600000001</v>
      </c>
      <c r="P24" s="19">
        <v>28284748.600000001</v>
      </c>
      <c r="Q24" s="19">
        <v>28849899.27</v>
      </c>
      <c r="R24" s="19">
        <v>28839109.75</v>
      </c>
    </row>
    <row r="25" spans="1:18" x14ac:dyDescent="0.25">
      <c r="A25" s="11" t="s">
        <v>5</v>
      </c>
      <c r="B25" s="12" t="s">
        <v>27</v>
      </c>
      <c r="C25" s="12"/>
      <c r="D25" s="12"/>
      <c r="E25" s="12"/>
      <c r="F25" s="19">
        <v>608933.95000000007</v>
      </c>
      <c r="G25" s="19">
        <v>608933.95000000007</v>
      </c>
      <c r="H25" s="19">
        <v>608933.95000000007</v>
      </c>
      <c r="I25" s="118">
        <v>608933.95000000007</v>
      </c>
      <c r="J25" s="19">
        <v>608933.95000000007</v>
      </c>
      <c r="K25" s="19">
        <v>608933.95000000007</v>
      </c>
      <c r="L25" s="19">
        <v>608933.95000000007</v>
      </c>
      <c r="M25" s="19">
        <v>608933.95000000007</v>
      </c>
      <c r="N25" s="19">
        <v>608933.95000000007</v>
      </c>
      <c r="O25" s="19">
        <v>608933.95000000007</v>
      </c>
      <c r="P25" s="19">
        <v>608933.95000000007</v>
      </c>
      <c r="Q25" s="19">
        <v>608933.95000000007</v>
      </c>
      <c r="R25" s="19">
        <v>608933.95000000007</v>
      </c>
    </row>
    <row r="26" spans="1:18" x14ac:dyDescent="0.25">
      <c r="A26" s="11" t="s">
        <v>5</v>
      </c>
      <c r="B26" s="12" t="s">
        <v>28</v>
      </c>
      <c r="C26" s="12"/>
      <c r="D26" s="12"/>
      <c r="E26" s="12"/>
      <c r="F26" s="19">
        <v>403636</v>
      </c>
      <c r="G26" s="19">
        <v>403636</v>
      </c>
      <c r="H26" s="19">
        <v>403636</v>
      </c>
      <c r="I26" s="118">
        <v>403636</v>
      </c>
      <c r="J26" s="19">
        <v>403636</v>
      </c>
      <c r="K26" s="19">
        <v>403636</v>
      </c>
      <c r="L26" s="19">
        <v>403636</v>
      </c>
      <c r="M26" s="19">
        <v>403636</v>
      </c>
      <c r="N26" s="19">
        <v>403636</v>
      </c>
      <c r="O26" s="19">
        <v>403636</v>
      </c>
      <c r="P26" s="19">
        <v>403636</v>
      </c>
      <c r="Q26" s="19">
        <v>403636</v>
      </c>
      <c r="R26" s="19">
        <v>403636</v>
      </c>
    </row>
    <row r="27" spans="1:18" x14ac:dyDescent="0.25">
      <c r="A27" s="11" t="s">
        <v>5</v>
      </c>
      <c r="B27" s="12" t="s">
        <v>29</v>
      </c>
      <c r="C27" s="12"/>
      <c r="D27" s="12"/>
      <c r="E27" s="12"/>
      <c r="F27" s="19">
        <v>460485.93</v>
      </c>
      <c r="G27" s="19">
        <v>460485.93</v>
      </c>
      <c r="H27" s="19">
        <v>460485.93</v>
      </c>
      <c r="I27" s="118">
        <v>460485.93</v>
      </c>
      <c r="J27" s="19">
        <v>460485.93</v>
      </c>
      <c r="K27" s="19">
        <v>460485.93</v>
      </c>
      <c r="L27" s="19">
        <v>460485.93</v>
      </c>
      <c r="M27" s="19">
        <v>460485.93</v>
      </c>
      <c r="N27" s="19">
        <v>460485.93</v>
      </c>
      <c r="O27" s="19">
        <v>460485.93</v>
      </c>
      <c r="P27" s="19">
        <v>460485.93</v>
      </c>
      <c r="Q27" s="19">
        <v>460485.93</v>
      </c>
      <c r="R27" s="19">
        <v>460485.93</v>
      </c>
    </row>
    <row r="28" spans="1:18" x14ac:dyDescent="0.25">
      <c r="A28" s="11" t="s">
        <v>5</v>
      </c>
      <c r="B28" s="12" t="s">
        <v>30</v>
      </c>
      <c r="C28" s="12"/>
      <c r="D28" s="12"/>
      <c r="E28" s="12"/>
      <c r="F28" s="19">
        <v>1843914</v>
      </c>
      <c r="G28" s="19">
        <v>1843914</v>
      </c>
      <c r="H28" s="19">
        <v>1843914</v>
      </c>
      <c r="I28" s="118">
        <v>1843914</v>
      </c>
      <c r="J28" s="19">
        <v>1843914</v>
      </c>
      <c r="K28" s="19">
        <v>1843914</v>
      </c>
      <c r="L28" s="19">
        <v>1843914</v>
      </c>
      <c r="M28" s="19">
        <v>1843914</v>
      </c>
      <c r="N28" s="19">
        <v>1843914</v>
      </c>
      <c r="O28" s="19">
        <v>1843914</v>
      </c>
      <c r="P28" s="19">
        <v>1843914</v>
      </c>
      <c r="Q28" s="19">
        <v>1843914</v>
      </c>
      <c r="R28" s="19">
        <v>1843914</v>
      </c>
    </row>
    <row r="29" spans="1:18" x14ac:dyDescent="0.25">
      <c r="A29" s="11" t="s">
        <v>5</v>
      </c>
      <c r="B29" s="12" t="s">
        <v>31</v>
      </c>
      <c r="C29" s="12"/>
      <c r="D29" s="12"/>
      <c r="E29" s="12"/>
      <c r="F29" s="19">
        <v>90653620.230000004</v>
      </c>
      <c r="G29" s="19">
        <v>90674621.939999998</v>
      </c>
      <c r="H29" s="19">
        <v>90693351.920000002</v>
      </c>
      <c r="I29" s="118">
        <v>90423370.579999998</v>
      </c>
      <c r="J29" s="19">
        <v>90523358.969999999</v>
      </c>
      <c r="K29" s="19">
        <v>90531385.390000001</v>
      </c>
      <c r="L29" s="19">
        <v>90531385.390000001</v>
      </c>
      <c r="M29" s="19">
        <v>90531385.390000001</v>
      </c>
      <c r="N29" s="19">
        <v>90535813.579999998</v>
      </c>
      <c r="O29" s="19">
        <v>90535813.579999998</v>
      </c>
      <c r="P29" s="19">
        <v>90535813.579999998</v>
      </c>
      <c r="Q29" s="19">
        <v>90520602.969999999</v>
      </c>
      <c r="R29" s="19">
        <v>90523452.030000001</v>
      </c>
    </row>
    <row r="30" spans="1:18" x14ac:dyDescent="0.25">
      <c r="A30" s="11" t="s">
        <v>5</v>
      </c>
      <c r="B30" s="12" t="s">
        <v>32</v>
      </c>
      <c r="C30" s="12"/>
      <c r="D30" s="12"/>
      <c r="E30" s="12"/>
      <c r="F30" s="19">
        <v>6036236.2699999996</v>
      </c>
      <c r="G30" s="19">
        <v>6036236.2699999996</v>
      </c>
      <c r="H30" s="19">
        <v>6036236.2699999996</v>
      </c>
      <c r="I30" s="118">
        <v>6036236.2699999996</v>
      </c>
      <c r="J30" s="19">
        <v>6036236.2699999996</v>
      </c>
      <c r="K30" s="19">
        <v>6036236.2699999996</v>
      </c>
      <c r="L30" s="19">
        <v>6036236.2699999996</v>
      </c>
      <c r="M30" s="19">
        <v>6036236.2699999996</v>
      </c>
      <c r="N30" s="19">
        <v>6036236.2699999996</v>
      </c>
      <c r="O30" s="19">
        <v>6036236.2699999996</v>
      </c>
      <c r="P30" s="19">
        <v>6036236.2699999996</v>
      </c>
      <c r="Q30" s="19">
        <v>6036236.2699999996</v>
      </c>
      <c r="R30" s="19">
        <v>6036236.2699999996</v>
      </c>
    </row>
    <row r="31" spans="1:18" x14ac:dyDescent="0.25">
      <c r="A31" s="11" t="s">
        <v>5</v>
      </c>
      <c r="B31" s="12" t="s">
        <v>33</v>
      </c>
      <c r="C31" s="12"/>
      <c r="D31" s="12"/>
      <c r="E31" s="12"/>
      <c r="F31" s="19">
        <v>91258388.159999996</v>
      </c>
      <c r="G31" s="19">
        <v>91279572.379999995</v>
      </c>
      <c r="H31" s="19">
        <v>91298302.340000004</v>
      </c>
      <c r="I31" s="118">
        <v>89630803.329999998</v>
      </c>
      <c r="J31" s="19">
        <v>89730791.739999995</v>
      </c>
      <c r="K31" s="19">
        <v>89738818.150000006</v>
      </c>
      <c r="L31" s="19">
        <v>89738818.150000006</v>
      </c>
      <c r="M31" s="19">
        <v>89738818.150000006</v>
      </c>
      <c r="N31" s="19">
        <v>89743236.640000001</v>
      </c>
      <c r="O31" s="19">
        <v>89743236.640000001</v>
      </c>
      <c r="P31" s="19">
        <v>89743236.640000001</v>
      </c>
      <c r="Q31" s="19">
        <v>89728026.040000007</v>
      </c>
      <c r="R31" s="19">
        <v>89730874.819999993</v>
      </c>
    </row>
    <row r="32" spans="1:18" x14ac:dyDescent="0.25">
      <c r="A32" s="11" t="s">
        <v>5</v>
      </c>
      <c r="B32" s="12" t="s">
        <v>34</v>
      </c>
      <c r="C32" s="12"/>
      <c r="D32" s="12"/>
      <c r="E32" s="12"/>
      <c r="F32" s="19">
        <v>147010904.34999999</v>
      </c>
      <c r="G32" s="19">
        <v>147178619.38</v>
      </c>
      <c r="H32" s="19">
        <v>147178619.38</v>
      </c>
      <c r="I32" s="118">
        <v>147108225.71000001</v>
      </c>
      <c r="J32" s="19">
        <v>147299317.81999999</v>
      </c>
      <c r="K32" s="19">
        <v>147344627.94</v>
      </c>
      <c r="L32" s="19">
        <v>147344627.94</v>
      </c>
      <c r="M32" s="19">
        <v>147372636.00999999</v>
      </c>
      <c r="N32" s="19">
        <v>147371111.11000001</v>
      </c>
      <c r="O32" s="19">
        <v>147404807.58000001</v>
      </c>
      <c r="P32" s="19">
        <v>147404807.58000001</v>
      </c>
      <c r="Q32" s="19">
        <v>146526161.02000001</v>
      </c>
      <c r="R32" s="19">
        <v>146526161.02000001</v>
      </c>
    </row>
    <row r="33" spans="1:18" x14ac:dyDescent="0.25">
      <c r="A33" s="11" t="s">
        <v>5</v>
      </c>
      <c r="B33" s="12" t="s">
        <v>35</v>
      </c>
      <c r="C33" s="12"/>
      <c r="D33" s="12"/>
      <c r="E33" s="12"/>
      <c r="F33" s="19">
        <v>15171818.779999999</v>
      </c>
      <c r="G33" s="19">
        <v>15171818.779999999</v>
      </c>
      <c r="H33" s="19">
        <v>15171818.779999999</v>
      </c>
      <c r="I33" s="118">
        <v>15171818.779999999</v>
      </c>
      <c r="J33" s="19">
        <v>15171818.779999999</v>
      </c>
      <c r="K33" s="19">
        <v>15171818.779999999</v>
      </c>
      <c r="L33" s="19">
        <v>15171818.779999999</v>
      </c>
      <c r="M33" s="19">
        <v>15171818.779999999</v>
      </c>
      <c r="N33" s="19">
        <v>15171818.779999999</v>
      </c>
      <c r="O33" s="19">
        <v>15171818.779999999</v>
      </c>
      <c r="P33" s="19">
        <v>15171818.779999999</v>
      </c>
      <c r="Q33" s="19">
        <v>15171818.779999999</v>
      </c>
      <c r="R33" s="19">
        <v>15171818.779999999</v>
      </c>
    </row>
    <row r="34" spans="1:18" x14ac:dyDescent="0.25">
      <c r="A34" s="11" t="s">
        <v>5</v>
      </c>
      <c r="B34" s="12" t="s">
        <v>36</v>
      </c>
      <c r="C34" s="12"/>
      <c r="D34" s="12"/>
      <c r="E34" s="12"/>
      <c r="F34" s="19">
        <v>129642027.77</v>
      </c>
      <c r="G34" s="19">
        <v>129810441.94</v>
      </c>
      <c r="H34" s="19">
        <v>129810441.94</v>
      </c>
      <c r="I34" s="118">
        <v>129733477.59999999</v>
      </c>
      <c r="J34" s="19">
        <v>130041368.81</v>
      </c>
      <c r="K34" s="19">
        <v>130117455.5</v>
      </c>
      <c r="L34" s="19">
        <v>130117455.5</v>
      </c>
      <c r="M34" s="19">
        <v>130145462.33</v>
      </c>
      <c r="N34" s="19">
        <v>130143937.22</v>
      </c>
      <c r="O34" s="19">
        <v>130227663.98</v>
      </c>
      <c r="P34" s="19">
        <v>130227663.98</v>
      </c>
      <c r="Q34" s="19">
        <v>130080323.33</v>
      </c>
      <c r="R34" s="19">
        <v>130077591.56</v>
      </c>
    </row>
    <row r="35" spans="1:18" x14ac:dyDescent="0.25">
      <c r="A35" s="11" t="s">
        <v>5</v>
      </c>
      <c r="B35" s="12" t="s">
        <v>37</v>
      </c>
      <c r="C35" s="12"/>
      <c r="D35" s="12"/>
      <c r="E35" s="12"/>
      <c r="F35" s="19">
        <v>42009728.119999997</v>
      </c>
      <c r="G35" s="19">
        <v>42009728.119999997</v>
      </c>
      <c r="H35" s="19">
        <v>42009728.119999997</v>
      </c>
      <c r="I35" s="118">
        <v>42294116.939999998</v>
      </c>
      <c r="J35" s="19">
        <v>42443686.869999997</v>
      </c>
      <c r="K35" s="19">
        <v>42480552.399999999</v>
      </c>
      <c r="L35" s="19">
        <v>42479190.5</v>
      </c>
      <c r="M35" s="19">
        <v>42479190.5</v>
      </c>
      <c r="N35" s="19">
        <v>42479190.5</v>
      </c>
      <c r="O35" s="19">
        <v>42479190.5</v>
      </c>
      <c r="P35" s="19">
        <v>42479190.5</v>
      </c>
      <c r="Q35" s="19">
        <v>42479190.5</v>
      </c>
      <c r="R35" s="19">
        <v>42479190.5</v>
      </c>
    </row>
    <row r="36" spans="1:18" x14ac:dyDescent="0.25">
      <c r="A36" s="11" t="s">
        <v>5</v>
      </c>
      <c r="B36" s="12" t="s">
        <v>38</v>
      </c>
      <c r="C36" s="12"/>
      <c r="D36" s="12"/>
      <c r="E36" s="12"/>
      <c r="F36" s="19">
        <v>44686467.799999997</v>
      </c>
      <c r="G36" s="19">
        <v>44686467.799999997</v>
      </c>
      <c r="H36" s="19">
        <v>44686467.799999997</v>
      </c>
      <c r="I36" s="118">
        <v>44686467.799999997</v>
      </c>
      <c r="J36" s="19">
        <v>44686467.799999997</v>
      </c>
      <c r="K36" s="19">
        <v>44686467.799999997</v>
      </c>
      <c r="L36" s="19">
        <v>44686467.799999997</v>
      </c>
      <c r="M36" s="19">
        <v>44686467.799999997</v>
      </c>
      <c r="N36" s="19">
        <v>44686467.799999997</v>
      </c>
      <c r="O36" s="19">
        <v>44686467.799999997</v>
      </c>
      <c r="P36" s="19">
        <v>44686467.799999997</v>
      </c>
      <c r="Q36" s="19">
        <v>44686467.799999997</v>
      </c>
      <c r="R36" s="19">
        <v>44686467.799999997</v>
      </c>
    </row>
    <row r="37" spans="1:18" x14ac:dyDescent="0.25">
      <c r="A37" s="11" t="s">
        <v>5</v>
      </c>
      <c r="B37" s="12" t="s">
        <v>39</v>
      </c>
      <c r="C37" s="12"/>
      <c r="D37" s="12"/>
      <c r="E37" s="12"/>
      <c r="F37" s="19">
        <v>18138531.280000001</v>
      </c>
      <c r="G37" s="19">
        <v>18138531.280000001</v>
      </c>
      <c r="H37" s="19">
        <v>18138531.280000001</v>
      </c>
      <c r="I37" s="118">
        <v>18138531.280000001</v>
      </c>
      <c r="J37" s="19">
        <v>18138531.280000001</v>
      </c>
      <c r="K37" s="19">
        <v>18138531.280000001</v>
      </c>
      <c r="L37" s="19">
        <v>18138531.280000001</v>
      </c>
      <c r="M37" s="19">
        <v>18138531.280000001</v>
      </c>
      <c r="N37" s="19">
        <v>18138531.280000001</v>
      </c>
      <c r="O37" s="19">
        <v>18138531.280000001</v>
      </c>
      <c r="P37" s="19">
        <v>18138531.280000001</v>
      </c>
      <c r="Q37" s="19">
        <v>18138531.280000001</v>
      </c>
      <c r="R37" s="19">
        <v>18138531.280000001</v>
      </c>
    </row>
    <row r="38" spans="1:18" x14ac:dyDescent="0.25">
      <c r="A38" s="11" t="s">
        <v>5</v>
      </c>
      <c r="B38" s="12" t="s">
        <v>40</v>
      </c>
      <c r="C38" s="12"/>
      <c r="D38" s="12"/>
      <c r="E38" s="12"/>
      <c r="F38" s="19">
        <v>1295179.04</v>
      </c>
      <c r="G38" s="19">
        <v>1304891.8999999999</v>
      </c>
      <c r="H38" s="19">
        <v>1304891.8999999999</v>
      </c>
      <c r="I38" s="118">
        <v>1304891.8999999999</v>
      </c>
      <c r="J38" s="19">
        <v>1304891.8999999999</v>
      </c>
      <c r="K38" s="19">
        <v>1304891.8999999999</v>
      </c>
      <c r="L38" s="19">
        <v>1450098.3900000001</v>
      </c>
      <c r="M38" s="19">
        <v>1450098.3900000001</v>
      </c>
      <c r="N38" s="19">
        <v>1452642.44</v>
      </c>
      <c r="O38" s="19">
        <v>1452642.44</v>
      </c>
      <c r="P38" s="19">
        <v>1452642.44</v>
      </c>
      <c r="Q38" s="19">
        <v>1452642.44</v>
      </c>
      <c r="R38" s="19">
        <v>1452642.44</v>
      </c>
    </row>
    <row r="39" spans="1:18" x14ac:dyDescent="0.25">
      <c r="A39" s="11" t="s">
        <v>5</v>
      </c>
      <c r="B39" s="12" t="s">
        <v>41</v>
      </c>
      <c r="C39" s="12"/>
      <c r="D39" s="12"/>
      <c r="E39" s="12"/>
      <c r="F39" s="19">
        <v>85188020.430000007</v>
      </c>
      <c r="G39" s="19">
        <v>85188020.430000007</v>
      </c>
      <c r="H39" s="19">
        <v>85188020.430000007</v>
      </c>
      <c r="I39" s="118">
        <v>85188020.430000007</v>
      </c>
      <c r="J39" s="19">
        <v>85188020.430000007</v>
      </c>
      <c r="K39" s="19">
        <v>85188020.430000007</v>
      </c>
      <c r="L39" s="19">
        <v>85188020.430000007</v>
      </c>
      <c r="M39" s="19">
        <v>85188020.430000007</v>
      </c>
      <c r="N39" s="19">
        <v>85188020.430000007</v>
      </c>
      <c r="O39" s="19">
        <v>85188020.430000007</v>
      </c>
      <c r="P39" s="19">
        <v>85188020.430000007</v>
      </c>
      <c r="Q39" s="19">
        <v>85188020.430000007</v>
      </c>
      <c r="R39" s="19">
        <v>85188020.430000007</v>
      </c>
    </row>
    <row r="40" spans="1:18" x14ac:dyDescent="0.25">
      <c r="A40" s="11" t="s">
        <v>5</v>
      </c>
      <c r="B40" s="12" t="s">
        <v>42</v>
      </c>
      <c r="C40" s="12"/>
      <c r="D40" s="12"/>
      <c r="E40" s="12"/>
      <c r="F40" s="19">
        <v>4269761.42</v>
      </c>
      <c r="G40" s="19">
        <v>4269761.42</v>
      </c>
      <c r="H40" s="19">
        <v>4269761.42</v>
      </c>
      <c r="I40" s="118">
        <v>4269761.42</v>
      </c>
      <c r="J40" s="19">
        <v>4269761.42</v>
      </c>
      <c r="K40" s="19">
        <v>4269761.42</v>
      </c>
      <c r="L40" s="19">
        <v>4269761.42</v>
      </c>
      <c r="M40" s="19">
        <v>4269761.42</v>
      </c>
      <c r="N40" s="19">
        <v>4269761.42</v>
      </c>
      <c r="O40" s="19">
        <v>4269761.42</v>
      </c>
      <c r="P40" s="19">
        <v>4269761.42</v>
      </c>
      <c r="Q40" s="19">
        <v>4269761.42</v>
      </c>
      <c r="R40" s="19">
        <v>4269761.42</v>
      </c>
    </row>
    <row r="41" spans="1:18" x14ac:dyDescent="0.25">
      <c r="A41" s="11" t="s">
        <v>5</v>
      </c>
      <c r="B41" s="12" t="s">
        <v>43</v>
      </c>
      <c r="C41" s="12"/>
      <c r="D41" s="12"/>
      <c r="E41" s="12"/>
      <c r="F41" s="19">
        <v>22428253.34</v>
      </c>
      <c r="G41" s="19">
        <v>22428253.34</v>
      </c>
      <c r="H41" s="19">
        <v>22428253.34</v>
      </c>
      <c r="I41" s="118">
        <v>22428253.34</v>
      </c>
      <c r="J41" s="19">
        <v>22428253.34</v>
      </c>
      <c r="K41" s="19">
        <v>22428253.34</v>
      </c>
      <c r="L41" s="19">
        <v>22428253.34</v>
      </c>
      <c r="M41" s="19">
        <v>22428253.34</v>
      </c>
      <c r="N41" s="19">
        <v>22428253.34</v>
      </c>
      <c r="O41" s="19">
        <v>22428253.34</v>
      </c>
      <c r="P41" s="19">
        <v>22428253.34</v>
      </c>
      <c r="Q41" s="19">
        <v>22428253.34</v>
      </c>
      <c r="R41" s="19">
        <v>22428253.34</v>
      </c>
    </row>
    <row r="42" spans="1:18" x14ac:dyDescent="0.25">
      <c r="A42" s="11" t="s">
        <v>5</v>
      </c>
      <c r="B42" s="12" t="s">
        <v>44</v>
      </c>
      <c r="C42" s="12"/>
      <c r="D42" s="12"/>
      <c r="E42" s="12"/>
      <c r="F42" s="19"/>
      <c r="G42" s="19"/>
      <c r="H42" s="19"/>
      <c r="I42" s="118">
        <v>400284.3</v>
      </c>
      <c r="J42" s="19">
        <v>400284.75</v>
      </c>
      <c r="K42" s="19">
        <v>400284.75</v>
      </c>
      <c r="L42" s="19">
        <v>400416.53</v>
      </c>
      <c r="M42" s="19">
        <v>400416.53</v>
      </c>
      <c r="N42" s="19">
        <v>400416.53</v>
      </c>
      <c r="O42" s="19">
        <v>400416.53</v>
      </c>
      <c r="P42" s="19">
        <v>400416.53</v>
      </c>
      <c r="Q42" s="19">
        <v>400416.53</v>
      </c>
      <c r="R42" s="19">
        <v>400416.53</v>
      </c>
    </row>
    <row r="43" spans="1:18" x14ac:dyDescent="0.25">
      <c r="A43" s="11" t="s">
        <v>5</v>
      </c>
      <c r="B43" s="12" t="s">
        <v>45</v>
      </c>
      <c r="C43" s="12"/>
      <c r="D43" s="12"/>
      <c r="E43" s="12"/>
      <c r="F43" s="19">
        <v>15704258.640000001</v>
      </c>
      <c r="G43" s="19">
        <v>15704258.640000001</v>
      </c>
      <c r="H43" s="19">
        <v>15704258.640000001</v>
      </c>
      <c r="I43" s="118">
        <v>15704258.640000001</v>
      </c>
      <c r="J43" s="19">
        <v>15653501.810000001</v>
      </c>
      <c r="K43" s="19">
        <v>15653501.810000001</v>
      </c>
      <c r="L43" s="19">
        <v>15653501.810000001</v>
      </c>
      <c r="M43" s="19">
        <v>15653501.810000001</v>
      </c>
      <c r="N43" s="19">
        <v>15653501.810000001</v>
      </c>
      <c r="O43" s="19">
        <v>15653501.810000001</v>
      </c>
      <c r="P43" s="19">
        <v>15653501.810000001</v>
      </c>
      <c r="Q43" s="19">
        <v>15653501.810000001</v>
      </c>
      <c r="R43" s="19">
        <v>15653501.810000001</v>
      </c>
    </row>
    <row r="44" spans="1:18" x14ac:dyDescent="0.25">
      <c r="A44" s="11" t="s">
        <v>5</v>
      </c>
      <c r="B44" s="12" t="s">
        <v>46</v>
      </c>
      <c r="C44" s="12"/>
      <c r="D44" s="12"/>
      <c r="E44" s="12"/>
      <c r="F44" s="19">
        <v>28909893.120000001</v>
      </c>
      <c r="G44" s="19">
        <v>28909893.120000001</v>
      </c>
      <c r="H44" s="19">
        <v>28909893.120000001</v>
      </c>
      <c r="I44" s="118">
        <v>28793522.690000001</v>
      </c>
      <c r="J44" s="19">
        <v>28793522.690000001</v>
      </c>
      <c r="K44" s="19">
        <v>28793522.690000001</v>
      </c>
      <c r="L44" s="19">
        <v>28793522.690000001</v>
      </c>
      <c r="M44" s="19">
        <v>28793522.690000001</v>
      </c>
      <c r="N44" s="19">
        <v>28793522.690000001</v>
      </c>
      <c r="O44" s="19">
        <v>28793522.690000001</v>
      </c>
      <c r="P44" s="19">
        <v>28793522.690000001</v>
      </c>
      <c r="Q44" s="19">
        <v>28793522.690000001</v>
      </c>
      <c r="R44" s="19">
        <v>28793522.690000001</v>
      </c>
    </row>
    <row r="45" spans="1:18" x14ac:dyDescent="0.25">
      <c r="A45" s="11" t="s">
        <v>5</v>
      </c>
      <c r="B45" s="12" t="s">
        <v>47</v>
      </c>
      <c r="C45" s="12"/>
      <c r="D45" s="12"/>
      <c r="E45" s="12"/>
      <c r="F45" s="19">
        <v>3813725.5</v>
      </c>
      <c r="G45" s="19">
        <v>3813725.5</v>
      </c>
      <c r="H45" s="19">
        <v>3813725.5</v>
      </c>
      <c r="I45" s="118">
        <v>3813725.5</v>
      </c>
      <c r="J45" s="19">
        <v>3813725.5</v>
      </c>
      <c r="K45" s="19">
        <v>3813725.5</v>
      </c>
      <c r="L45" s="19">
        <v>3813725.5</v>
      </c>
      <c r="M45" s="19">
        <v>3813725.5</v>
      </c>
      <c r="N45" s="19">
        <v>3813725.5</v>
      </c>
      <c r="O45" s="19">
        <v>3813725.5</v>
      </c>
      <c r="P45" s="19">
        <v>3813725.5</v>
      </c>
      <c r="Q45" s="19">
        <v>3813725.5</v>
      </c>
      <c r="R45" s="19">
        <v>3813725.5</v>
      </c>
    </row>
    <row r="46" spans="1:18" x14ac:dyDescent="0.25">
      <c r="A46" s="11" t="s">
        <v>5</v>
      </c>
      <c r="B46" s="12" t="s">
        <v>48</v>
      </c>
      <c r="C46" s="12"/>
      <c r="D46" s="12"/>
      <c r="E46" s="12"/>
      <c r="F46" s="19">
        <v>34381458.340000004</v>
      </c>
      <c r="G46" s="19">
        <v>34381458.340000004</v>
      </c>
      <c r="H46" s="19">
        <v>34381458.340000004</v>
      </c>
      <c r="I46" s="118">
        <v>33894225.079999998</v>
      </c>
      <c r="J46" s="19">
        <v>33894225.079999998</v>
      </c>
      <c r="K46" s="19">
        <v>33894225.079999998</v>
      </c>
      <c r="L46" s="19">
        <v>33894225.079999998</v>
      </c>
      <c r="M46" s="19">
        <v>33894225.079999998</v>
      </c>
      <c r="N46" s="19">
        <v>33894225.079999998</v>
      </c>
      <c r="O46" s="19">
        <v>33894225.079999998</v>
      </c>
      <c r="P46" s="19">
        <v>33894225.079999998</v>
      </c>
      <c r="Q46" s="19">
        <v>33894225.079999998</v>
      </c>
      <c r="R46" s="19">
        <v>33894225.079999998</v>
      </c>
    </row>
    <row r="47" spans="1:18" x14ac:dyDescent="0.25">
      <c r="A47" s="11" t="s">
        <v>5</v>
      </c>
      <c r="B47" s="12" t="s">
        <v>49</v>
      </c>
      <c r="C47" s="12"/>
      <c r="D47" s="12"/>
      <c r="E47" s="12"/>
      <c r="F47" s="19">
        <v>42231396.039999999</v>
      </c>
      <c r="G47" s="19">
        <v>42231396.039999999</v>
      </c>
      <c r="H47" s="19">
        <v>42231396.039999999</v>
      </c>
      <c r="I47" s="118">
        <v>42170023.689999998</v>
      </c>
      <c r="J47" s="19">
        <v>42179013.310000002</v>
      </c>
      <c r="K47" s="19">
        <v>42179357.469999999</v>
      </c>
      <c r="L47" s="19">
        <v>42179357.469999999</v>
      </c>
      <c r="M47" s="19">
        <v>42179357.469999999</v>
      </c>
      <c r="N47" s="19">
        <v>42184353.020000003</v>
      </c>
      <c r="O47" s="19">
        <v>42184353.020000003</v>
      </c>
      <c r="P47" s="19">
        <v>42184353.020000003</v>
      </c>
      <c r="Q47" s="19">
        <v>42165538.409999996</v>
      </c>
      <c r="R47" s="19">
        <v>42165538.409999996</v>
      </c>
    </row>
    <row r="48" spans="1:18" x14ac:dyDescent="0.25">
      <c r="A48" s="11" t="s">
        <v>5</v>
      </c>
      <c r="B48" s="12" t="s">
        <v>50</v>
      </c>
      <c r="C48" s="12"/>
      <c r="D48" s="12"/>
      <c r="E48" s="12"/>
      <c r="F48" s="19">
        <v>39789641.619999997</v>
      </c>
      <c r="G48" s="19">
        <v>39788581.789999999</v>
      </c>
      <c r="H48" s="19">
        <v>39788581.789999999</v>
      </c>
      <c r="I48" s="118">
        <v>39956361.689999998</v>
      </c>
      <c r="J48" s="19">
        <v>40140351.109999999</v>
      </c>
      <c r="K48" s="19">
        <v>40150579.270000003</v>
      </c>
      <c r="L48" s="19">
        <v>40150579.270000003</v>
      </c>
      <c r="M48" s="19">
        <v>40597653.850000001</v>
      </c>
      <c r="N48" s="19">
        <v>40602649.399999999</v>
      </c>
      <c r="O48" s="19">
        <v>40602649.399999999</v>
      </c>
      <c r="P48" s="19">
        <v>40602649.399999999</v>
      </c>
      <c r="Q48" s="19">
        <v>40583834.789999999</v>
      </c>
      <c r="R48" s="19">
        <v>40574627.280000001</v>
      </c>
    </row>
    <row r="49" spans="1:18" x14ac:dyDescent="0.25">
      <c r="A49" s="11" t="s">
        <v>5</v>
      </c>
      <c r="B49" s="12" t="s">
        <v>51</v>
      </c>
      <c r="C49" s="12"/>
      <c r="D49" s="12"/>
      <c r="E49" s="12"/>
      <c r="F49" s="19">
        <v>20710885.199999999</v>
      </c>
      <c r="G49" s="19">
        <v>20710885.199999999</v>
      </c>
      <c r="H49" s="19">
        <v>20710885.199999999</v>
      </c>
      <c r="I49" s="118">
        <v>21540160.449999999</v>
      </c>
      <c r="J49" s="19">
        <v>21540160.449999999</v>
      </c>
      <c r="K49" s="19">
        <v>21540160.449999999</v>
      </c>
      <c r="L49" s="19">
        <v>21540160.449999999</v>
      </c>
      <c r="M49" s="19">
        <v>21540160.449999999</v>
      </c>
      <c r="N49" s="19">
        <v>21540160.449999999</v>
      </c>
      <c r="O49" s="19">
        <v>21540160.449999999</v>
      </c>
      <c r="P49" s="19">
        <v>21540160.449999999</v>
      </c>
      <c r="Q49" s="19">
        <v>21540160.449999999</v>
      </c>
      <c r="R49" s="19">
        <v>21540160.449999999</v>
      </c>
    </row>
    <row r="50" spans="1:18" x14ac:dyDescent="0.25">
      <c r="A50" s="11" t="s">
        <v>5</v>
      </c>
      <c r="B50" s="12" t="s">
        <v>52</v>
      </c>
      <c r="C50" s="12"/>
      <c r="D50" s="12"/>
      <c r="E50" s="12"/>
      <c r="F50" s="19">
        <v>18176144.670000002</v>
      </c>
      <c r="G50" s="19">
        <v>18176144.670000002</v>
      </c>
      <c r="H50" s="19">
        <v>18176144.670000002</v>
      </c>
      <c r="I50" s="118">
        <v>18176144.670000002</v>
      </c>
      <c r="J50" s="19">
        <v>18842389.73</v>
      </c>
      <c r="K50" s="19">
        <v>18842803.98</v>
      </c>
      <c r="L50" s="19">
        <v>18844027.510000002</v>
      </c>
      <c r="M50" s="19">
        <v>18845310.170000002</v>
      </c>
      <c r="N50" s="19">
        <v>18845310.170000002</v>
      </c>
      <c r="O50" s="19">
        <v>18845310.170000002</v>
      </c>
      <c r="P50" s="19">
        <v>18845310.170000002</v>
      </c>
      <c r="Q50" s="19">
        <v>18845310.170000002</v>
      </c>
      <c r="R50" s="19">
        <v>18845310.170000002</v>
      </c>
    </row>
    <row r="51" spans="1:18" x14ac:dyDescent="0.25">
      <c r="A51" s="11" t="s">
        <v>5</v>
      </c>
      <c r="B51" s="12" t="s">
        <v>53</v>
      </c>
      <c r="C51" s="12"/>
      <c r="D51" s="12"/>
      <c r="E51" s="12"/>
      <c r="F51" s="19">
        <v>16174210.01</v>
      </c>
      <c r="G51" s="19">
        <v>16174210.01</v>
      </c>
      <c r="H51" s="19">
        <v>16174210.01</v>
      </c>
      <c r="I51" s="118">
        <v>16174210.01</v>
      </c>
      <c r="J51" s="19">
        <v>16174210.01</v>
      </c>
      <c r="K51" s="19">
        <v>16174210.01</v>
      </c>
      <c r="L51" s="19">
        <v>16174210.01</v>
      </c>
      <c r="M51" s="19">
        <v>16174210.01</v>
      </c>
      <c r="N51" s="19">
        <v>16174210.01</v>
      </c>
      <c r="O51" s="19">
        <v>16174210.01</v>
      </c>
      <c r="P51" s="19">
        <v>16174210.01</v>
      </c>
      <c r="Q51" s="19">
        <v>16174210.01</v>
      </c>
      <c r="R51" s="19">
        <v>16174210.01</v>
      </c>
    </row>
    <row r="52" spans="1:18" x14ac:dyDescent="0.25">
      <c r="A52" s="11" t="s">
        <v>5</v>
      </c>
      <c r="B52" s="12" t="s">
        <v>54</v>
      </c>
      <c r="C52" s="12"/>
      <c r="D52" s="12"/>
      <c r="E52" s="12"/>
      <c r="F52" s="19">
        <v>1824955.0899999999</v>
      </c>
      <c r="G52" s="19">
        <v>1824955.0899999999</v>
      </c>
      <c r="H52" s="19">
        <v>1824955.0899999999</v>
      </c>
      <c r="I52" s="118">
        <v>1829269.23</v>
      </c>
      <c r="J52" s="19">
        <v>1829269.23</v>
      </c>
      <c r="K52" s="19">
        <v>1829269.23</v>
      </c>
      <c r="L52" s="19">
        <v>1829269.23</v>
      </c>
      <c r="M52" s="19">
        <v>1829269.23</v>
      </c>
      <c r="N52" s="19">
        <v>1829269.23</v>
      </c>
      <c r="O52" s="19">
        <v>1829269.23</v>
      </c>
      <c r="P52" s="19">
        <v>1829269.23</v>
      </c>
      <c r="Q52" s="19">
        <v>1829269.23</v>
      </c>
      <c r="R52" s="19">
        <v>1829269.23</v>
      </c>
    </row>
    <row r="53" spans="1:18" x14ac:dyDescent="0.25">
      <c r="A53" s="11" t="s">
        <v>5</v>
      </c>
      <c r="B53" s="12" t="s">
        <v>55</v>
      </c>
      <c r="C53" s="12"/>
      <c r="D53" s="12"/>
      <c r="E53" s="12"/>
      <c r="F53" s="19">
        <v>88117012.359999999</v>
      </c>
      <c r="G53" s="19">
        <v>88117012.359999999</v>
      </c>
      <c r="H53" s="19">
        <v>88117012.359999999</v>
      </c>
      <c r="I53" s="118">
        <v>88117012.359999999</v>
      </c>
      <c r="J53" s="19">
        <v>88117012.359999999</v>
      </c>
      <c r="K53" s="19">
        <v>88117012.359999999</v>
      </c>
      <c r="L53" s="19">
        <v>88117012.359999999</v>
      </c>
      <c r="M53" s="19">
        <v>88117012.359999999</v>
      </c>
      <c r="N53" s="19">
        <v>88117012.359999999</v>
      </c>
      <c r="O53" s="19">
        <v>88117012.359999999</v>
      </c>
      <c r="P53" s="19">
        <v>88117012.359999999</v>
      </c>
      <c r="Q53" s="19">
        <v>88117012.359999999</v>
      </c>
      <c r="R53" s="19">
        <v>88117012.359999999</v>
      </c>
    </row>
    <row r="54" spans="1:18" x14ac:dyDescent="0.25">
      <c r="A54" s="11" t="s">
        <v>5</v>
      </c>
      <c r="B54" s="12" t="s">
        <v>56</v>
      </c>
      <c r="C54" s="12"/>
      <c r="D54" s="12"/>
      <c r="E54" s="12"/>
      <c r="F54" s="19">
        <v>1696848.62</v>
      </c>
      <c r="G54" s="19">
        <v>1696848.62</v>
      </c>
      <c r="H54" s="19">
        <v>1696848.62</v>
      </c>
      <c r="I54" s="118">
        <v>1696848.62</v>
      </c>
      <c r="J54" s="19">
        <v>1696848.62</v>
      </c>
      <c r="K54" s="19">
        <v>1696848.62</v>
      </c>
      <c r="L54" s="19">
        <v>1696848.62</v>
      </c>
      <c r="M54" s="19">
        <v>1696848.62</v>
      </c>
      <c r="N54" s="19">
        <v>1696848.62</v>
      </c>
      <c r="O54" s="19">
        <v>1863205.26</v>
      </c>
      <c r="P54" s="19">
        <v>1865502.74</v>
      </c>
      <c r="Q54" s="19">
        <v>1865502.74</v>
      </c>
      <c r="R54" s="19">
        <v>1865502.74</v>
      </c>
    </row>
    <row r="55" spans="1:18" x14ac:dyDescent="0.25">
      <c r="A55" s="11" t="s">
        <v>5</v>
      </c>
      <c r="B55" s="12" t="s">
        <v>57</v>
      </c>
      <c r="C55" s="12"/>
      <c r="D55" s="12"/>
      <c r="E55" s="12"/>
      <c r="F55" s="19">
        <v>23467176.829999998</v>
      </c>
      <c r="G55" s="19">
        <v>23467176.829999998</v>
      </c>
      <c r="H55" s="19">
        <v>23467176.829999998</v>
      </c>
      <c r="I55" s="118">
        <v>23467176.829999998</v>
      </c>
      <c r="J55" s="19">
        <v>23467176.829999998</v>
      </c>
      <c r="K55" s="19">
        <v>23467176.829999998</v>
      </c>
      <c r="L55" s="19">
        <v>23467176.829999998</v>
      </c>
      <c r="M55" s="19">
        <v>23467176.829999998</v>
      </c>
      <c r="N55" s="19">
        <v>23467176.829999998</v>
      </c>
      <c r="O55" s="19">
        <v>23311184.829999998</v>
      </c>
      <c r="P55" s="19">
        <v>23311184.829999998</v>
      </c>
      <c r="Q55" s="19">
        <v>23311184.829999998</v>
      </c>
      <c r="R55" s="19">
        <v>23311184.829999998</v>
      </c>
    </row>
    <row r="56" spans="1:18" x14ac:dyDescent="0.25">
      <c r="A56" s="11" t="s">
        <v>5</v>
      </c>
      <c r="B56" s="12" t="s">
        <v>58</v>
      </c>
      <c r="C56" s="12"/>
      <c r="D56" s="12"/>
      <c r="E56" s="12"/>
      <c r="F56" s="19">
        <v>1553086.48</v>
      </c>
      <c r="G56" s="19">
        <v>1553086.48</v>
      </c>
      <c r="H56" s="19">
        <v>3574843.18</v>
      </c>
      <c r="I56" s="118">
        <v>3692418.94</v>
      </c>
      <c r="J56" s="19">
        <v>3692418.94</v>
      </c>
      <c r="K56" s="19">
        <v>3692418.94</v>
      </c>
      <c r="L56" s="19">
        <v>3692418.94</v>
      </c>
      <c r="M56" s="19">
        <v>3692418.94</v>
      </c>
      <c r="N56" s="19">
        <v>3692418.94</v>
      </c>
      <c r="O56" s="19">
        <v>3692418.94</v>
      </c>
      <c r="P56" s="19">
        <v>3692418.94</v>
      </c>
      <c r="Q56" s="19">
        <v>4277849.17</v>
      </c>
      <c r="R56" s="19">
        <v>4278430.28</v>
      </c>
    </row>
    <row r="57" spans="1:18" x14ac:dyDescent="0.25">
      <c r="A57" s="11" t="s">
        <v>5</v>
      </c>
      <c r="B57" s="12" t="s">
        <v>59</v>
      </c>
      <c r="C57" s="12"/>
      <c r="D57" s="12"/>
      <c r="E57" s="12"/>
      <c r="F57" s="19">
        <v>20479448.09</v>
      </c>
      <c r="G57" s="19">
        <v>20479448.09</v>
      </c>
      <c r="H57" s="19">
        <v>20468966.530000001</v>
      </c>
      <c r="I57" s="118">
        <v>20468966.530000001</v>
      </c>
      <c r="J57" s="19">
        <v>20468966.530000001</v>
      </c>
      <c r="K57" s="19">
        <v>20468966.530000001</v>
      </c>
      <c r="L57" s="19">
        <v>20468966.530000001</v>
      </c>
      <c r="M57" s="19">
        <v>20468966.530000001</v>
      </c>
      <c r="N57" s="19">
        <v>20468966.530000001</v>
      </c>
      <c r="O57" s="19">
        <v>20468966.530000001</v>
      </c>
      <c r="P57" s="19">
        <v>20468966.530000001</v>
      </c>
      <c r="Q57" s="19">
        <v>20468966.530000001</v>
      </c>
      <c r="R57" s="19">
        <v>20468966.530000001</v>
      </c>
    </row>
    <row r="58" spans="1:18" x14ac:dyDescent="0.25">
      <c r="A58" s="11" t="s">
        <v>5</v>
      </c>
      <c r="B58" s="12" t="s">
        <v>60</v>
      </c>
      <c r="C58" s="12"/>
      <c r="D58" s="12"/>
      <c r="E58" s="12"/>
      <c r="F58" s="19">
        <v>7403547.8600000003</v>
      </c>
      <c r="G58" s="19">
        <v>7404033.8600000003</v>
      </c>
      <c r="H58" s="19">
        <v>7405086.8600000003</v>
      </c>
      <c r="I58" s="118">
        <v>7338719.1100000003</v>
      </c>
      <c r="J58" s="19">
        <v>7350649.5800000001</v>
      </c>
      <c r="K58" s="19">
        <v>7351593.8200000003</v>
      </c>
      <c r="L58" s="19">
        <v>7351593.8200000003</v>
      </c>
      <c r="M58" s="19">
        <v>7351593.8200000003</v>
      </c>
      <c r="N58" s="19">
        <v>7351593.8200000003</v>
      </c>
      <c r="O58" s="19">
        <v>7353826.1699999999</v>
      </c>
      <c r="P58" s="19">
        <v>7353826.1699999999</v>
      </c>
      <c r="Q58" s="19">
        <v>7353826.1699999999</v>
      </c>
      <c r="R58" s="19">
        <v>7354262.4800000004</v>
      </c>
    </row>
    <row r="59" spans="1:18" x14ac:dyDescent="0.25">
      <c r="A59" s="11" t="s">
        <v>5</v>
      </c>
      <c r="B59" s="12" t="s">
        <v>61</v>
      </c>
      <c r="C59" s="12"/>
      <c r="D59" s="12"/>
      <c r="E59" s="12"/>
      <c r="F59" s="19">
        <v>2272860.64</v>
      </c>
      <c r="G59" s="19">
        <v>2272860.64</v>
      </c>
      <c r="H59" s="19">
        <v>2272860.64</v>
      </c>
      <c r="I59" s="118">
        <v>2272860.64</v>
      </c>
      <c r="J59" s="19">
        <v>2272860.64</v>
      </c>
      <c r="K59" s="19">
        <v>2272860.64</v>
      </c>
      <c r="L59" s="19">
        <v>2272860.64</v>
      </c>
      <c r="M59" s="19">
        <v>2272860.64</v>
      </c>
      <c r="N59" s="19">
        <v>2272860.64</v>
      </c>
      <c r="O59" s="19">
        <v>2272860.64</v>
      </c>
      <c r="P59" s="19">
        <v>2272860.64</v>
      </c>
      <c r="Q59" s="19">
        <v>2272860.64</v>
      </c>
      <c r="R59" s="19">
        <v>2272860.64</v>
      </c>
    </row>
    <row r="60" spans="1:18" x14ac:dyDescent="0.25">
      <c r="A60" s="11" t="s">
        <v>5</v>
      </c>
      <c r="B60" s="12" t="s">
        <v>62</v>
      </c>
      <c r="C60" s="12"/>
      <c r="D60" s="12"/>
      <c r="E60" s="12"/>
      <c r="F60" s="19">
        <v>4150129.49</v>
      </c>
      <c r="G60" s="19">
        <v>4150615.49</v>
      </c>
      <c r="H60" s="19">
        <v>4151668.47</v>
      </c>
      <c r="I60" s="118">
        <v>4085300.7</v>
      </c>
      <c r="J60" s="19">
        <v>4097231.32</v>
      </c>
      <c r="K60" s="19">
        <v>4098175.57</v>
      </c>
      <c r="L60" s="19">
        <v>4098175.57</v>
      </c>
      <c r="M60" s="19">
        <v>4098175.57</v>
      </c>
      <c r="N60" s="19">
        <v>4098175.57</v>
      </c>
      <c r="O60" s="19">
        <v>4100407.91</v>
      </c>
      <c r="P60" s="19">
        <v>4100407.91</v>
      </c>
      <c r="Q60" s="19">
        <v>4100407.91</v>
      </c>
      <c r="R60" s="19">
        <v>4100844.22</v>
      </c>
    </row>
    <row r="61" spans="1:18" x14ac:dyDescent="0.25">
      <c r="A61" s="11" t="s">
        <v>5</v>
      </c>
      <c r="B61" s="12" t="s">
        <v>63</v>
      </c>
      <c r="C61" s="12"/>
      <c r="D61" s="12"/>
      <c r="E61" s="12"/>
      <c r="F61" s="19">
        <v>7235497.5700000003</v>
      </c>
      <c r="G61" s="19">
        <v>7235937.4800000004</v>
      </c>
      <c r="H61" s="19">
        <v>7235937.4800000004</v>
      </c>
      <c r="I61" s="118">
        <v>7257623.1699999999</v>
      </c>
      <c r="J61" s="19">
        <v>7425373.4500000002</v>
      </c>
      <c r="K61" s="19">
        <v>7431072.8600000003</v>
      </c>
      <c r="L61" s="19">
        <v>7431072.8600000003</v>
      </c>
      <c r="M61" s="19">
        <v>7439009.6799999997</v>
      </c>
      <c r="N61" s="19">
        <v>7570817.5800000001</v>
      </c>
      <c r="O61" s="19">
        <v>7573632.25</v>
      </c>
      <c r="P61" s="19">
        <v>7573632.25</v>
      </c>
      <c r="Q61" s="19">
        <v>7592272.46</v>
      </c>
      <c r="R61" s="19">
        <v>7586927.9000000004</v>
      </c>
    </row>
    <row r="62" spans="1:18" x14ac:dyDescent="0.25">
      <c r="A62" s="11" t="s">
        <v>5</v>
      </c>
      <c r="B62" s="12" t="s">
        <v>64</v>
      </c>
      <c r="C62" s="12"/>
      <c r="D62" s="12"/>
      <c r="E62" s="12"/>
      <c r="F62" s="19">
        <v>7639006.2400000002</v>
      </c>
      <c r="G62" s="19">
        <v>7639006.2400000002</v>
      </c>
      <c r="H62" s="19">
        <v>7639006.2400000002</v>
      </c>
      <c r="I62" s="118">
        <v>7639006.2400000002</v>
      </c>
      <c r="J62" s="19">
        <v>7639006.2400000002</v>
      </c>
      <c r="K62" s="19">
        <v>7639006.2400000002</v>
      </c>
      <c r="L62" s="19">
        <v>7639006.2400000002</v>
      </c>
      <c r="M62" s="19">
        <v>7639006.2400000002</v>
      </c>
      <c r="N62" s="19">
        <v>7639006.2400000002</v>
      </c>
      <c r="O62" s="19">
        <v>7639006.2400000002</v>
      </c>
      <c r="P62" s="19">
        <v>7639006.2400000002</v>
      </c>
      <c r="Q62" s="19">
        <v>7639006.2400000002</v>
      </c>
      <c r="R62" s="19">
        <v>7639006.2400000002</v>
      </c>
    </row>
    <row r="63" spans="1:18" x14ac:dyDescent="0.25">
      <c r="A63" s="11" t="s">
        <v>5</v>
      </c>
      <c r="B63" s="12" t="s">
        <v>65</v>
      </c>
      <c r="C63" s="12"/>
      <c r="D63" s="12"/>
      <c r="E63" s="12"/>
      <c r="F63" s="19">
        <v>6555835.8200000003</v>
      </c>
      <c r="G63" s="19">
        <v>6556275.7199999997</v>
      </c>
      <c r="H63" s="19">
        <v>6556275.7199999997</v>
      </c>
      <c r="I63" s="118">
        <v>6567794.7800000003</v>
      </c>
      <c r="J63" s="19">
        <v>6717285.1600000001</v>
      </c>
      <c r="K63" s="19">
        <v>6725728.3799999999</v>
      </c>
      <c r="L63" s="19">
        <v>6725728.3799999999</v>
      </c>
      <c r="M63" s="19">
        <v>6733665.2000000002</v>
      </c>
      <c r="N63" s="19">
        <v>6865473.0999999996</v>
      </c>
      <c r="O63" s="19">
        <v>6871290.1399999997</v>
      </c>
      <c r="P63" s="19">
        <v>6871290.1399999997</v>
      </c>
      <c r="Q63" s="19">
        <v>6918479.7699999996</v>
      </c>
      <c r="R63" s="19">
        <v>6913124.7300000004</v>
      </c>
    </row>
    <row r="64" spans="1:18" x14ac:dyDescent="0.25">
      <c r="A64" s="11" t="s">
        <v>5</v>
      </c>
      <c r="B64" s="12" t="s">
        <v>66</v>
      </c>
      <c r="C64" s="12"/>
      <c r="D64" s="12"/>
      <c r="E64" s="12"/>
      <c r="F64" s="19">
        <v>1678558.6800000002</v>
      </c>
      <c r="G64" s="19">
        <v>1678558.6800000002</v>
      </c>
      <c r="H64" s="19">
        <v>1678558.6800000002</v>
      </c>
      <c r="I64" s="118">
        <v>1678558.6800000002</v>
      </c>
      <c r="J64" s="19">
        <v>1678558.6800000002</v>
      </c>
      <c r="K64" s="19">
        <v>1678558.6800000002</v>
      </c>
      <c r="L64" s="19">
        <v>1678558.6800000002</v>
      </c>
      <c r="M64" s="19">
        <v>1678558.6800000002</v>
      </c>
      <c r="N64" s="19">
        <v>1678558.6800000002</v>
      </c>
      <c r="O64" s="19">
        <v>1678558.6800000002</v>
      </c>
      <c r="P64" s="19">
        <v>1678558.6800000002</v>
      </c>
      <c r="Q64" s="19">
        <v>1678558.6800000002</v>
      </c>
      <c r="R64" s="19">
        <v>1678558.6800000002</v>
      </c>
    </row>
    <row r="65" spans="1:18" x14ac:dyDescent="0.25">
      <c r="A65" s="11" t="s">
        <v>5</v>
      </c>
      <c r="B65" s="12" t="s">
        <v>67</v>
      </c>
      <c r="C65" s="12"/>
      <c r="D65" s="12"/>
      <c r="E65" s="12"/>
      <c r="F65" s="19">
        <v>1412094.5</v>
      </c>
      <c r="G65" s="19">
        <v>1412094.5</v>
      </c>
      <c r="H65" s="19">
        <v>1412094.5</v>
      </c>
      <c r="I65" s="118">
        <v>1412094.5</v>
      </c>
      <c r="J65" s="19">
        <v>1412094.5</v>
      </c>
      <c r="K65" s="19">
        <v>1412094.5</v>
      </c>
      <c r="L65" s="19">
        <v>1412094.5</v>
      </c>
      <c r="M65" s="19">
        <v>1412094.5</v>
      </c>
      <c r="N65" s="19">
        <v>1412094.5</v>
      </c>
      <c r="O65" s="19">
        <v>1412094.5</v>
      </c>
      <c r="P65" s="19">
        <v>1412094.5</v>
      </c>
      <c r="Q65" s="19">
        <v>1412094.5</v>
      </c>
      <c r="R65" s="19">
        <v>1412094.5</v>
      </c>
    </row>
    <row r="66" spans="1:18" x14ac:dyDescent="0.25">
      <c r="A66" s="11" t="s">
        <v>5</v>
      </c>
      <c r="B66" s="12" t="s">
        <v>68</v>
      </c>
      <c r="C66" s="12"/>
      <c r="D66" s="12"/>
      <c r="E66" s="12"/>
      <c r="F66" s="19">
        <v>962486.71</v>
      </c>
      <c r="G66" s="19">
        <v>962486.71</v>
      </c>
      <c r="H66" s="19">
        <v>962486.71</v>
      </c>
      <c r="I66" s="118">
        <v>962486.71</v>
      </c>
      <c r="J66" s="19">
        <v>962486.71</v>
      </c>
      <c r="K66" s="19">
        <v>962486.71</v>
      </c>
      <c r="L66" s="19">
        <v>962486.71</v>
      </c>
      <c r="M66" s="19">
        <v>962486.71</v>
      </c>
      <c r="N66" s="19">
        <v>962486.71</v>
      </c>
      <c r="O66" s="19">
        <v>962486.71</v>
      </c>
      <c r="P66" s="19">
        <v>962486.71</v>
      </c>
      <c r="Q66" s="19">
        <v>962486.71</v>
      </c>
      <c r="R66" s="19">
        <v>962486.71</v>
      </c>
    </row>
    <row r="67" spans="1:18" x14ac:dyDescent="0.25">
      <c r="A67" s="11" t="s">
        <v>5</v>
      </c>
      <c r="B67" s="12" t="s">
        <v>69</v>
      </c>
      <c r="C67" s="12"/>
      <c r="D67" s="12"/>
      <c r="E67" s="12"/>
      <c r="F67" s="19">
        <v>7300879</v>
      </c>
      <c r="G67" s="19">
        <v>7300879</v>
      </c>
      <c r="H67" s="19">
        <v>7300879</v>
      </c>
      <c r="I67" s="118">
        <v>7300879</v>
      </c>
      <c r="J67" s="19">
        <v>7300879</v>
      </c>
      <c r="K67" s="19">
        <v>7300879</v>
      </c>
      <c r="L67" s="19">
        <v>7300879</v>
      </c>
      <c r="M67" s="19">
        <v>7300879</v>
      </c>
      <c r="N67" s="19">
        <v>7300879</v>
      </c>
      <c r="O67" s="19">
        <v>7300879</v>
      </c>
      <c r="P67" s="19">
        <v>7300879</v>
      </c>
      <c r="Q67" s="19">
        <v>7300879</v>
      </c>
      <c r="R67" s="19">
        <v>7300879</v>
      </c>
    </row>
    <row r="68" spans="1:18" x14ac:dyDescent="0.25">
      <c r="A68" s="11" t="s">
        <v>5</v>
      </c>
      <c r="B68" s="12" t="s">
        <v>70</v>
      </c>
      <c r="C68" s="12"/>
      <c r="D68" s="12"/>
      <c r="E68" s="12"/>
      <c r="F68" s="19">
        <v>2199936</v>
      </c>
      <c r="G68" s="19">
        <v>2199936</v>
      </c>
      <c r="H68" s="19">
        <v>2199936</v>
      </c>
      <c r="I68" s="118">
        <v>2199936</v>
      </c>
      <c r="J68" s="19">
        <v>2199936</v>
      </c>
      <c r="K68" s="19">
        <v>2199936</v>
      </c>
      <c r="L68" s="19">
        <v>2199936</v>
      </c>
      <c r="M68" s="19">
        <v>2199936</v>
      </c>
      <c r="N68" s="19">
        <v>2199936</v>
      </c>
      <c r="O68" s="19">
        <v>2199936</v>
      </c>
      <c r="P68" s="19">
        <v>2199936</v>
      </c>
      <c r="Q68" s="19">
        <v>2199936</v>
      </c>
      <c r="R68" s="19">
        <v>2199936</v>
      </c>
    </row>
    <row r="69" spans="1:18" x14ac:dyDescent="0.25">
      <c r="A69" s="11" t="s">
        <v>5</v>
      </c>
      <c r="B69" s="12" t="s">
        <v>71</v>
      </c>
      <c r="C69" s="12"/>
      <c r="D69" s="12"/>
      <c r="E69" s="12"/>
      <c r="F69" s="19">
        <v>9857.85</v>
      </c>
      <c r="G69" s="19">
        <v>78049.73</v>
      </c>
      <c r="H69" s="19">
        <v>78049.73</v>
      </c>
      <c r="I69" s="118">
        <v>78049.73</v>
      </c>
      <c r="J69" s="19">
        <v>78049.73</v>
      </c>
      <c r="K69" s="19">
        <v>78049.73</v>
      </c>
      <c r="L69" s="19">
        <v>78049.73</v>
      </c>
      <c r="M69" s="19">
        <v>78049.73</v>
      </c>
      <c r="N69" s="19">
        <v>78049.73</v>
      </c>
      <c r="O69" s="19">
        <v>78049.73</v>
      </c>
      <c r="P69" s="19">
        <v>78049.73</v>
      </c>
      <c r="Q69" s="19">
        <v>78049.73</v>
      </c>
      <c r="R69" s="19">
        <v>78049.73</v>
      </c>
    </row>
    <row r="70" spans="1:18" x14ac:dyDescent="0.25">
      <c r="A70" s="11" t="s">
        <v>5</v>
      </c>
      <c r="B70" s="12" t="s">
        <v>72</v>
      </c>
      <c r="C70" s="12"/>
      <c r="D70" s="12"/>
      <c r="E70" s="12"/>
      <c r="F70" s="19">
        <v>660424.04</v>
      </c>
      <c r="G70" s="19">
        <v>660424.04</v>
      </c>
      <c r="H70" s="19">
        <v>660424.04</v>
      </c>
      <c r="I70" s="118">
        <v>660424.04</v>
      </c>
      <c r="J70" s="19">
        <v>660424.04</v>
      </c>
      <c r="K70" s="19">
        <v>660424.04</v>
      </c>
      <c r="L70" s="19">
        <v>660424.04</v>
      </c>
      <c r="M70" s="19">
        <v>660424.04</v>
      </c>
      <c r="N70" s="19">
        <v>660424.04</v>
      </c>
      <c r="O70" s="19">
        <v>660424.04</v>
      </c>
      <c r="P70" s="19">
        <v>660424.04</v>
      </c>
      <c r="Q70" s="19">
        <v>660424.04</v>
      </c>
      <c r="R70" s="19">
        <v>660424.04</v>
      </c>
    </row>
    <row r="71" spans="1:18" x14ac:dyDescent="0.25">
      <c r="A71" s="11" t="s">
        <v>5</v>
      </c>
      <c r="B71" s="12" t="s">
        <v>73</v>
      </c>
      <c r="C71" s="12"/>
      <c r="D71" s="12"/>
      <c r="E71" s="12"/>
      <c r="F71" s="19">
        <v>989387.68</v>
      </c>
      <c r="G71" s="19">
        <v>989387.68</v>
      </c>
      <c r="H71" s="19">
        <v>989387.68</v>
      </c>
      <c r="I71" s="118">
        <v>986710.17</v>
      </c>
      <c r="J71" s="19">
        <v>986710.17</v>
      </c>
      <c r="K71" s="19">
        <v>986710.17</v>
      </c>
      <c r="L71" s="19">
        <v>986710.17</v>
      </c>
      <c r="M71" s="19">
        <v>986710.17</v>
      </c>
      <c r="N71" s="19">
        <v>986710.17</v>
      </c>
      <c r="O71" s="19">
        <v>986710.17</v>
      </c>
      <c r="P71" s="19">
        <v>986710.17</v>
      </c>
      <c r="Q71" s="19">
        <v>986710.17</v>
      </c>
      <c r="R71" s="19">
        <v>986710.17</v>
      </c>
    </row>
    <row r="72" spans="1:18" x14ac:dyDescent="0.25">
      <c r="A72" s="11" t="s">
        <v>5</v>
      </c>
      <c r="B72" s="12" t="s">
        <v>74</v>
      </c>
      <c r="C72" s="12"/>
      <c r="D72" s="12"/>
      <c r="E72" s="12"/>
      <c r="F72" s="19">
        <v>6204689.75</v>
      </c>
      <c r="G72" s="19">
        <v>6204689.75</v>
      </c>
      <c r="H72" s="19">
        <v>6204689.75</v>
      </c>
      <c r="I72" s="118">
        <v>6204689.75</v>
      </c>
      <c r="J72" s="19">
        <v>6204689.75</v>
      </c>
      <c r="K72" s="19">
        <v>6204689.75</v>
      </c>
      <c r="L72" s="19">
        <v>6204689.75</v>
      </c>
      <c r="M72" s="19">
        <v>6204689.75</v>
      </c>
      <c r="N72" s="19">
        <v>6204689.75</v>
      </c>
      <c r="O72" s="19">
        <v>6204689.75</v>
      </c>
      <c r="P72" s="19">
        <v>6204689.75</v>
      </c>
      <c r="Q72" s="19">
        <v>6204689.75</v>
      </c>
      <c r="R72" s="19">
        <v>6204689.75</v>
      </c>
    </row>
    <row r="73" spans="1:18" x14ac:dyDescent="0.25">
      <c r="A73" s="11" t="s">
        <v>5</v>
      </c>
      <c r="B73" s="12" t="s">
        <v>75</v>
      </c>
      <c r="C73" s="12"/>
      <c r="D73" s="12"/>
      <c r="E73" s="12"/>
      <c r="F73" s="19">
        <v>251533.56</v>
      </c>
      <c r="G73" s="19">
        <v>251533.56</v>
      </c>
      <c r="H73" s="19">
        <v>251533.56</v>
      </c>
      <c r="I73" s="118">
        <v>251533.56</v>
      </c>
      <c r="J73" s="19">
        <v>251533.56</v>
      </c>
      <c r="K73" s="19">
        <v>251533.56</v>
      </c>
      <c r="L73" s="19">
        <v>251533.56</v>
      </c>
      <c r="M73" s="19">
        <v>251533.56</v>
      </c>
      <c r="N73" s="19">
        <v>251533.56</v>
      </c>
      <c r="O73" s="19">
        <v>251533.56</v>
      </c>
      <c r="P73" s="19">
        <v>251533.56</v>
      </c>
      <c r="Q73" s="19">
        <v>251533.56</v>
      </c>
      <c r="R73" s="19">
        <v>251533.56</v>
      </c>
    </row>
    <row r="74" spans="1:18" x14ac:dyDescent="0.25">
      <c r="A74" s="11" t="s">
        <v>5</v>
      </c>
      <c r="B74" s="12" t="s">
        <v>76</v>
      </c>
      <c r="C74" s="12"/>
      <c r="D74" s="12"/>
      <c r="E74" s="12"/>
      <c r="F74" s="19">
        <v>1119824.1299999999</v>
      </c>
      <c r="G74" s="19">
        <v>1119824.1299999999</v>
      </c>
      <c r="H74" s="19">
        <v>1119824.1299999999</v>
      </c>
      <c r="I74" s="118">
        <v>1117146.6200000001</v>
      </c>
      <c r="J74" s="19">
        <v>1117146.6200000001</v>
      </c>
      <c r="K74" s="19">
        <v>1117146.6200000001</v>
      </c>
      <c r="L74" s="19">
        <v>1117146.6200000001</v>
      </c>
      <c r="M74" s="19">
        <v>1117146.6200000001</v>
      </c>
      <c r="N74" s="19">
        <v>1117146.6200000001</v>
      </c>
      <c r="O74" s="19">
        <v>1117146.6200000001</v>
      </c>
      <c r="P74" s="19">
        <v>1117146.6200000001</v>
      </c>
      <c r="Q74" s="19">
        <v>1117146.6200000001</v>
      </c>
      <c r="R74" s="19">
        <v>1117146.6200000001</v>
      </c>
    </row>
    <row r="75" spans="1:18" x14ac:dyDescent="0.25">
      <c r="A75" s="11" t="s">
        <v>5</v>
      </c>
      <c r="B75" s="12" t="s">
        <v>77</v>
      </c>
      <c r="C75" s="12"/>
      <c r="D75" s="12"/>
      <c r="E75" s="12"/>
      <c r="F75" s="19">
        <v>1071172.29</v>
      </c>
      <c r="G75" s="19">
        <v>1071172.29</v>
      </c>
      <c r="H75" s="19">
        <v>1071172.29</v>
      </c>
      <c r="I75" s="118">
        <v>1069833.53</v>
      </c>
      <c r="J75" s="19">
        <v>1069833.53</v>
      </c>
      <c r="K75" s="19">
        <v>1069833.53</v>
      </c>
      <c r="L75" s="19">
        <v>1069833.53</v>
      </c>
      <c r="M75" s="19">
        <v>1069833.53</v>
      </c>
      <c r="N75" s="19">
        <v>1069833.53</v>
      </c>
      <c r="O75" s="19">
        <v>1069833.53</v>
      </c>
      <c r="P75" s="19">
        <v>1069833.53</v>
      </c>
      <c r="Q75" s="19">
        <v>1069833.53</v>
      </c>
      <c r="R75" s="19">
        <v>1069833.53</v>
      </c>
    </row>
    <row r="76" spans="1:18" x14ac:dyDescent="0.25">
      <c r="A76" s="11" t="s">
        <v>5</v>
      </c>
      <c r="B76" s="12" t="s">
        <v>78</v>
      </c>
      <c r="C76" s="12"/>
      <c r="D76" s="12"/>
      <c r="E76" s="12"/>
      <c r="F76" s="19">
        <v>4325614.8</v>
      </c>
      <c r="G76" s="19">
        <v>4325614.8</v>
      </c>
      <c r="H76" s="19">
        <v>4325614.8</v>
      </c>
      <c r="I76" s="118">
        <v>4325614.8</v>
      </c>
      <c r="J76" s="19">
        <v>4325614.8</v>
      </c>
      <c r="K76" s="19">
        <v>4325614.8</v>
      </c>
      <c r="L76" s="19">
        <v>4325614.8</v>
      </c>
      <c r="M76" s="19">
        <v>4325614.8</v>
      </c>
      <c r="N76" s="19">
        <v>4325614.8</v>
      </c>
      <c r="O76" s="19">
        <v>4325633.8600000003</v>
      </c>
      <c r="P76" s="19">
        <v>4325633.8600000003</v>
      </c>
      <c r="Q76" s="19">
        <v>4325633.8600000003</v>
      </c>
      <c r="R76" s="19">
        <v>4325633.66</v>
      </c>
    </row>
    <row r="77" spans="1:18" x14ac:dyDescent="0.25">
      <c r="A77" s="11" t="s">
        <v>5</v>
      </c>
      <c r="B77" s="12" t="s">
        <v>79</v>
      </c>
      <c r="C77" s="12"/>
      <c r="D77" s="12"/>
      <c r="E77" s="12"/>
      <c r="F77" s="19">
        <v>1192862.5</v>
      </c>
      <c r="G77" s="19">
        <v>1192862.5</v>
      </c>
      <c r="H77" s="19">
        <v>1192862.5</v>
      </c>
      <c r="I77" s="118">
        <v>1191523.74</v>
      </c>
      <c r="J77" s="19">
        <v>1191523.74</v>
      </c>
      <c r="K77" s="19">
        <v>1191523.74</v>
      </c>
      <c r="L77" s="19">
        <v>1191523.74</v>
      </c>
      <c r="M77" s="19">
        <v>1191523.74</v>
      </c>
      <c r="N77" s="19">
        <v>1191523.74</v>
      </c>
      <c r="O77" s="19">
        <v>1191523.74</v>
      </c>
      <c r="P77" s="19">
        <v>1191523.74</v>
      </c>
      <c r="Q77" s="19">
        <v>1191523.74</v>
      </c>
      <c r="R77" s="19">
        <v>1191523.74</v>
      </c>
    </row>
    <row r="78" spans="1:18" x14ac:dyDescent="0.25">
      <c r="A78" s="11" t="s">
        <v>5</v>
      </c>
      <c r="B78" s="12" t="s">
        <v>80</v>
      </c>
      <c r="C78" s="12"/>
      <c r="D78" s="12"/>
      <c r="E78" s="12"/>
      <c r="F78" s="19">
        <v>62866</v>
      </c>
      <c r="G78" s="19">
        <v>62866</v>
      </c>
      <c r="H78" s="19">
        <v>62866</v>
      </c>
      <c r="I78" s="118">
        <v>62866</v>
      </c>
      <c r="J78" s="19">
        <v>62866</v>
      </c>
      <c r="K78" s="19">
        <v>62866</v>
      </c>
      <c r="L78" s="19">
        <v>62866</v>
      </c>
      <c r="M78" s="19">
        <v>62866</v>
      </c>
      <c r="N78" s="19">
        <v>62866</v>
      </c>
      <c r="O78" s="19">
        <v>62866</v>
      </c>
      <c r="P78" s="19">
        <v>62866</v>
      </c>
      <c r="Q78" s="19">
        <v>62866</v>
      </c>
      <c r="R78" s="19">
        <v>62866</v>
      </c>
    </row>
    <row r="79" spans="1:18" x14ac:dyDescent="0.25">
      <c r="A79" s="11" t="s">
        <v>5</v>
      </c>
      <c r="B79" s="12" t="s">
        <v>81</v>
      </c>
      <c r="C79" s="12"/>
      <c r="D79" s="12"/>
      <c r="E79" s="12"/>
      <c r="F79" s="19">
        <v>336377.91000000003</v>
      </c>
      <c r="G79" s="19">
        <v>336377.91000000003</v>
      </c>
      <c r="H79" s="19">
        <v>336377.91000000003</v>
      </c>
      <c r="I79" s="118">
        <v>336377.91000000003</v>
      </c>
      <c r="J79" s="19">
        <v>336377.91000000003</v>
      </c>
      <c r="K79" s="19">
        <v>336377.91000000003</v>
      </c>
      <c r="L79" s="19">
        <v>336377.91000000003</v>
      </c>
      <c r="M79" s="19">
        <v>336377.91000000003</v>
      </c>
      <c r="N79" s="19">
        <v>336377.91000000003</v>
      </c>
      <c r="O79" s="19">
        <v>336377.91000000003</v>
      </c>
      <c r="P79" s="19">
        <v>336377.91000000003</v>
      </c>
      <c r="Q79" s="19">
        <v>336377.91000000003</v>
      </c>
      <c r="R79" s="19">
        <v>336377.91000000003</v>
      </c>
    </row>
    <row r="80" spans="1:18" x14ac:dyDescent="0.25">
      <c r="A80" s="11" t="s">
        <v>5</v>
      </c>
      <c r="B80" s="12" t="s">
        <v>82</v>
      </c>
      <c r="C80" s="12"/>
      <c r="D80" s="12"/>
      <c r="E80" s="12"/>
      <c r="F80" s="19">
        <v>6163</v>
      </c>
      <c r="G80" s="19">
        <v>6163</v>
      </c>
      <c r="H80" s="19">
        <v>6163</v>
      </c>
      <c r="I80" s="118">
        <v>6163</v>
      </c>
      <c r="J80" s="19">
        <v>6163</v>
      </c>
      <c r="K80" s="19">
        <v>6163</v>
      </c>
      <c r="L80" s="19">
        <v>6163</v>
      </c>
      <c r="M80" s="19">
        <v>6163</v>
      </c>
      <c r="N80" s="19">
        <v>6163</v>
      </c>
      <c r="O80" s="19">
        <v>6163</v>
      </c>
      <c r="P80" s="19">
        <v>6163</v>
      </c>
      <c r="Q80" s="19">
        <v>6163</v>
      </c>
      <c r="R80" s="19">
        <v>6163</v>
      </c>
    </row>
    <row r="81" spans="1:18" x14ac:dyDescent="0.25">
      <c r="A81" s="11" t="s">
        <v>5</v>
      </c>
      <c r="B81" s="12" t="s">
        <v>83</v>
      </c>
      <c r="C81" s="12"/>
      <c r="D81" s="12"/>
      <c r="E81" s="12"/>
      <c r="F81" s="19">
        <v>10918.98</v>
      </c>
      <c r="G81" s="19">
        <v>10918.98</v>
      </c>
      <c r="H81" s="19">
        <v>10918.98</v>
      </c>
      <c r="I81" s="118">
        <v>10918.98</v>
      </c>
      <c r="J81" s="19">
        <v>10918.98</v>
      </c>
      <c r="K81" s="19">
        <v>10918.98</v>
      </c>
      <c r="L81" s="19">
        <v>10918.98</v>
      </c>
      <c r="M81" s="19">
        <v>10918.98</v>
      </c>
      <c r="N81" s="19">
        <v>10918.98</v>
      </c>
      <c r="O81" s="19">
        <v>10918.98</v>
      </c>
      <c r="P81" s="19">
        <v>10918.98</v>
      </c>
      <c r="Q81" s="19">
        <v>10918.98</v>
      </c>
      <c r="R81" s="19">
        <v>10918.98</v>
      </c>
    </row>
    <row r="82" spans="1:18" x14ac:dyDescent="0.25">
      <c r="A82" s="11" t="s">
        <v>5</v>
      </c>
      <c r="B82" s="12" t="s">
        <v>84</v>
      </c>
      <c r="C82" s="12"/>
      <c r="D82" s="12"/>
      <c r="E82" s="12"/>
      <c r="F82" s="19">
        <v>152757</v>
      </c>
      <c r="G82" s="19">
        <v>152757</v>
      </c>
      <c r="H82" s="19">
        <v>152757</v>
      </c>
      <c r="I82" s="118">
        <v>152757</v>
      </c>
      <c r="J82" s="19">
        <v>152757</v>
      </c>
      <c r="K82" s="19">
        <v>152757</v>
      </c>
      <c r="L82" s="19">
        <v>152757</v>
      </c>
      <c r="M82" s="19">
        <v>152757</v>
      </c>
      <c r="N82" s="19">
        <v>152757</v>
      </c>
      <c r="O82" s="19">
        <v>152757</v>
      </c>
      <c r="P82" s="19">
        <v>152757</v>
      </c>
      <c r="Q82" s="19">
        <v>152757</v>
      </c>
      <c r="R82" s="19">
        <v>152757</v>
      </c>
    </row>
    <row r="83" spans="1:18" x14ac:dyDescent="0.25">
      <c r="A83" s="11" t="s">
        <v>5</v>
      </c>
      <c r="B83" s="12" t="s">
        <v>85</v>
      </c>
      <c r="C83" s="12"/>
      <c r="D83" s="12"/>
      <c r="E83" s="12"/>
      <c r="F83" s="19">
        <v>72066.83</v>
      </c>
      <c r="G83" s="19">
        <v>72066.83</v>
      </c>
      <c r="H83" s="19">
        <v>72066.83</v>
      </c>
      <c r="I83" s="118">
        <v>72066.83</v>
      </c>
      <c r="J83" s="19">
        <v>72066.83</v>
      </c>
      <c r="K83" s="19">
        <v>72066.83</v>
      </c>
      <c r="L83" s="19">
        <v>72066.83</v>
      </c>
      <c r="M83" s="19">
        <v>72066.83</v>
      </c>
      <c r="N83" s="19">
        <v>72066.83</v>
      </c>
      <c r="O83" s="19">
        <v>72066.83</v>
      </c>
      <c r="P83" s="19">
        <v>72066.83</v>
      </c>
      <c r="Q83" s="19">
        <v>72066.83</v>
      </c>
      <c r="R83" s="19">
        <v>72066.83</v>
      </c>
    </row>
    <row r="84" spans="1:18" x14ac:dyDescent="0.25">
      <c r="A84" s="11" t="s">
        <v>5</v>
      </c>
      <c r="B84" s="12" t="s">
        <v>86</v>
      </c>
      <c r="C84" s="12"/>
      <c r="D84" s="12"/>
      <c r="E84" s="12"/>
      <c r="F84" s="19">
        <v>110376.2</v>
      </c>
      <c r="G84" s="19">
        <v>110376.2</v>
      </c>
      <c r="H84" s="19">
        <v>110376.2</v>
      </c>
      <c r="I84" s="118">
        <v>110376.2</v>
      </c>
      <c r="J84" s="19">
        <v>110376.2</v>
      </c>
      <c r="K84" s="19">
        <v>110376.2</v>
      </c>
      <c r="L84" s="19">
        <v>110376.2</v>
      </c>
      <c r="M84" s="19">
        <v>110376.2</v>
      </c>
      <c r="N84" s="19">
        <v>110376.2</v>
      </c>
      <c r="O84" s="19">
        <v>110376.2</v>
      </c>
      <c r="P84" s="19">
        <v>110376.2</v>
      </c>
      <c r="Q84" s="19">
        <v>110376.2</v>
      </c>
      <c r="R84" s="19">
        <v>110376.2</v>
      </c>
    </row>
    <row r="85" spans="1:18" x14ac:dyDescent="0.25">
      <c r="A85" s="11" t="s">
        <v>5</v>
      </c>
      <c r="B85" s="12" t="s">
        <v>87</v>
      </c>
      <c r="C85" s="12"/>
      <c r="D85" s="12"/>
      <c r="E85" s="12"/>
      <c r="F85" s="19">
        <v>252964</v>
      </c>
      <c r="G85" s="19">
        <v>252964</v>
      </c>
      <c r="H85" s="19">
        <v>252964</v>
      </c>
      <c r="I85" s="118">
        <v>252964</v>
      </c>
      <c r="J85" s="19">
        <v>252964</v>
      </c>
      <c r="K85" s="19">
        <v>252964</v>
      </c>
      <c r="L85" s="19">
        <v>252964</v>
      </c>
      <c r="M85" s="19">
        <v>252964</v>
      </c>
      <c r="N85" s="19">
        <v>252964</v>
      </c>
      <c r="O85" s="19">
        <v>252964</v>
      </c>
      <c r="P85" s="19">
        <v>252964</v>
      </c>
      <c r="Q85" s="19">
        <v>252964</v>
      </c>
      <c r="R85" s="19">
        <v>252964</v>
      </c>
    </row>
    <row r="86" spans="1:18" x14ac:dyDescent="0.25">
      <c r="A86" s="11" t="s">
        <v>5</v>
      </c>
      <c r="B86" s="12" t="s">
        <v>88</v>
      </c>
      <c r="C86" s="12"/>
      <c r="D86" s="12"/>
      <c r="E86" s="12"/>
      <c r="F86" s="19">
        <v>99770134.290000007</v>
      </c>
      <c r="G86" s="19">
        <v>99770134.290000007</v>
      </c>
      <c r="H86" s="19">
        <v>99770134.290000007</v>
      </c>
      <c r="I86" s="118">
        <v>90567116.510000005</v>
      </c>
      <c r="J86" s="19">
        <v>90567116.510000005</v>
      </c>
      <c r="K86" s="19">
        <v>90567116.510000005</v>
      </c>
      <c r="L86" s="19">
        <v>90567116.510000005</v>
      </c>
      <c r="M86" s="19">
        <v>90567116.510000005</v>
      </c>
      <c r="N86" s="19">
        <v>90567116.510000005</v>
      </c>
      <c r="O86" s="19">
        <v>95257190.469999999</v>
      </c>
      <c r="P86" s="19">
        <v>95257190.469999999</v>
      </c>
      <c r="Q86" s="19">
        <v>95257190.469999999</v>
      </c>
      <c r="R86" s="19">
        <v>95257190.469999999</v>
      </c>
    </row>
    <row r="87" spans="1:18" x14ac:dyDescent="0.25">
      <c r="A87" s="11" t="s">
        <v>5</v>
      </c>
      <c r="B87" s="12" t="s">
        <v>89</v>
      </c>
      <c r="C87" s="12"/>
      <c r="D87" s="12"/>
      <c r="E87" s="12"/>
      <c r="F87" s="19">
        <v>4390458.12</v>
      </c>
      <c r="G87" s="19">
        <v>4390458.12</v>
      </c>
      <c r="H87" s="19">
        <v>4390458.12</v>
      </c>
      <c r="I87" s="118">
        <v>4510243.5</v>
      </c>
      <c r="J87" s="19">
        <v>8203711.0499999998</v>
      </c>
      <c r="K87" s="19">
        <v>8193020.2999999998</v>
      </c>
      <c r="L87" s="19">
        <v>8248551.1200000001</v>
      </c>
      <c r="M87" s="19">
        <v>8314619.5599999996</v>
      </c>
      <c r="N87" s="19">
        <v>8314619.5599999996</v>
      </c>
      <c r="O87" s="19">
        <v>8314619.5599999996</v>
      </c>
      <c r="P87" s="19">
        <v>8314619.5599999996</v>
      </c>
      <c r="Q87" s="19">
        <v>8314619.5599999996</v>
      </c>
      <c r="R87" s="19">
        <v>8314619.5599999996</v>
      </c>
    </row>
    <row r="88" spans="1:18" x14ac:dyDescent="0.25">
      <c r="A88" s="11" t="s">
        <v>5</v>
      </c>
      <c r="B88" s="12" t="s">
        <v>90</v>
      </c>
      <c r="C88" s="12"/>
      <c r="D88" s="12"/>
      <c r="E88" s="12"/>
      <c r="F88" s="19">
        <v>521604.85000000003</v>
      </c>
      <c r="G88" s="19">
        <v>521604.85000000003</v>
      </c>
      <c r="H88" s="19">
        <v>521604.85000000003</v>
      </c>
      <c r="I88" s="118">
        <v>521604.85000000003</v>
      </c>
      <c r="J88" s="19">
        <v>521604.85000000003</v>
      </c>
      <c r="K88" s="19">
        <v>521604.85000000003</v>
      </c>
      <c r="L88" s="19">
        <v>521604.85000000003</v>
      </c>
      <c r="M88" s="19">
        <v>521604.85000000003</v>
      </c>
      <c r="N88" s="19">
        <v>521604.85000000003</v>
      </c>
      <c r="O88" s="19">
        <v>521604.85000000003</v>
      </c>
      <c r="P88" s="19">
        <v>521604.85000000003</v>
      </c>
      <c r="Q88" s="19">
        <v>521604.85000000003</v>
      </c>
      <c r="R88" s="19">
        <v>521604.85000000003</v>
      </c>
    </row>
    <row r="89" spans="1:18" x14ac:dyDescent="0.25">
      <c r="A89" s="11" t="s">
        <v>5</v>
      </c>
      <c r="B89" s="12" t="s">
        <v>91</v>
      </c>
      <c r="C89" s="12"/>
      <c r="D89" s="12"/>
      <c r="E89" s="12"/>
      <c r="F89" s="19">
        <v>2001427.82</v>
      </c>
      <c r="G89" s="19">
        <v>2001427.82</v>
      </c>
      <c r="H89" s="19">
        <v>2001427.82</v>
      </c>
      <c r="I89" s="118">
        <v>2001427.82</v>
      </c>
      <c r="J89" s="19">
        <v>2001427.82</v>
      </c>
      <c r="K89" s="19">
        <v>2001427.82</v>
      </c>
      <c r="L89" s="19">
        <v>2001427.82</v>
      </c>
      <c r="M89" s="19">
        <v>2001427.82</v>
      </c>
      <c r="N89" s="19">
        <v>2001427.82</v>
      </c>
      <c r="O89" s="19">
        <v>2001427.82</v>
      </c>
      <c r="P89" s="19">
        <v>2001427.82</v>
      </c>
      <c r="Q89" s="19">
        <v>2001427.82</v>
      </c>
      <c r="R89" s="19">
        <v>2001427.82</v>
      </c>
    </row>
    <row r="90" spans="1:18" x14ac:dyDescent="0.25">
      <c r="A90" s="11" t="s">
        <v>5</v>
      </c>
      <c r="B90" s="12" t="s">
        <v>92</v>
      </c>
      <c r="C90" s="12"/>
      <c r="D90" s="12"/>
      <c r="E90" s="12"/>
      <c r="F90" s="19">
        <v>18824.560000000001</v>
      </c>
      <c r="G90" s="19">
        <v>18824.560000000001</v>
      </c>
      <c r="H90" s="19">
        <v>18824.560000000001</v>
      </c>
      <c r="I90" s="118">
        <v>18824.560000000001</v>
      </c>
      <c r="J90" s="19">
        <v>18824.560000000001</v>
      </c>
      <c r="K90" s="19">
        <v>18824.560000000001</v>
      </c>
      <c r="L90" s="19">
        <v>18824.560000000001</v>
      </c>
      <c r="M90" s="19">
        <v>18824.560000000001</v>
      </c>
      <c r="N90" s="19">
        <v>18824.560000000001</v>
      </c>
      <c r="O90" s="19">
        <v>18824.560000000001</v>
      </c>
      <c r="P90" s="19">
        <v>18824.560000000001</v>
      </c>
      <c r="Q90" s="19">
        <v>18824.560000000001</v>
      </c>
      <c r="R90" s="19">
        <v>18824.560000000001</v>
      </c>
    </row>
    <row r="91" spans="1:18" x14ac:dyDescent="0.25">
      <c r="A91" s="11" t="s">
        <v>5</v>
      </c>
      <c r="B91" s="12" t="s">
        <v>93</v>
      </c>
      <c r="C91" s="12"/>
      <c r="D91" s="12"/>
      <c r="E91" s="12"/>
      <c r="F91" s="19">
        <v>32898.730000000003</v>
      </c>
      <c r="G91" s="19">
        <v>32898.730000000003</v>
      </c>
      <c r="H91" s="19">
        <v>32898.730000000003</v>
      </c>
      <c r="I91" s="118">
        <v>32898.730000000003</v>
      </c>
      <c r="J91" s="19">
        <v>32898.730000000003</v>
      </c>
      <c r="K91" s="19">
        <v>32898.730000000003</v>
      </c>
      <c r="L91" s="19">
        <v>32898.730000000003</v>
      </c>
      <c r="M91" s="19">
        <v>32898.730000000003</v>
      </c>
      <c r="N91" s="19">
        <v>32898.730000000003</v>
      </c>
      <c r="O91" s="19">
        <v>32898.730000000003</v>
      </c>
      <c r="P91" s="19">
        <v>32898.730000000003</v>
      </c>
      <c r="Q91" s="19">
        <v>32898.730000000003</v>
      </c>
      <c r="R91" s="19">
        <v>32898.730000000003</v>
      </c>
    </row>
    <row r="92" spans="1:18" x14ac:dyDescent="0.25">
      <c r="A92" s="11" t="s">
        <v>5</v>
      </c>
      <c r="B92" s="12" t="s">
        <v>94</v>
      </c>
      <c r="C92" s="12"/>
      <c r="D92" s="12"/>
      <c r="E92" s="12"/>
      <c r="F92" s="19">
        <v>422422.56</v>
      </c>
      <c r="G92" s="19">
        <v>422422.56</v>
      </c>
      <c r="H92" s="19">
        <v>422422.56</v>
      </c>
      <c r="I92" s="118">
        <v>422422.56</v>
      </c>
      <c r="J92" s="19">
        <v>422422.56</v>
      </c>
      <c r="K92" s="19">
        <v>422422.56</v>
      </c>
      <c r="L92" s="19">
        <v>422422.56</v>
      </c>
      <c r="M92" s="19">
        <v>422422.56</v>
      </c>
      <c r="N92" s="19">
        <v>422422.56</v>
      </c>
      <c r="O92" s="19">
        <v>422422.56</v>
      </c>
      <c r="P92" s="19">
        <v>422422.56</v>
      </c>
      <c r="Q92" s="19">
        <v>422422.56</v>
      </c>
      <c r="R92" s="19">
        <v>422422.56</v>
      </c>
    </row>
    <row r="93" spans="1:18" x14ac:dyDescent="0.25">
      <c r="A93" s="11" t="s">
        <v>5</v>
      </c>
      <c r="B93" s="12" t="s">
        <v>95</v>
      </c>
      <c r="C93" s="12"/>
      <c r="D93" s="12"/>
      <c r="E93" s="12"/>
      <c r="F93" s="19">
        <v>7877977</v>
      </c>
      <c r="G93" s="19">
        <v>7877977</v>
      </c>
      <c r="H93" s="19">
        <v>7877977</v>
      </c>
      <c r="I93" s="118">
        <v>7877977</v>
      </c>
      <c r="J93" s="19">
        <v>7877977</v>
      </c>
      <c r="K93" s="19">
        <v>7877977</v>
      </c>
      <c r="L93" s="19">
        <v>7877977</v>
      </c>
      <c r="M93" s="19">
        <v>7877977</v>
      </c>
      <c r="N93" s="19">
        <v>7877977</v>
      </c>
      <c r="O93" s="19">
        <v>7877977</v>
      </c>
      <c r="P93" s="19">
        <v>7877977</v>
      </c>
      <c r="Q93" s="19">
        <v>7877977</v>
      </c>
      <c r="R93" s="19">
        <v>7877977</v>
      </c>
    </row>
    <row r="94" spans="1:18" x14ac:dyDescent="0.25">
      <c r="A94" s="11" t="s">
        <v>5</v>
      </c>
      <c r="B94" s="12" t="s">
        <v>96</v>
      </c>
      <c r="C94" s="12"/>
      <c r="D94" s="12"/>
      <c r="E94" s="12"/>
      <c r="F94" s="19">
        <v>30363652.280000001</v>
      </c>
      <c r="G94" s="19">
        <v>30363652.280000001</v>
      </c>
      <c r="H94" s="19">
        <v>30363652.280000001</v>
      </c>
      <c r="I94" s="118">
        <v>30363652.280000001</v>
      </c>
      <c r="J94" s="19">
        <v>30363652.280000001</v>
      </c>
      <c r="K94" s="19">
        <v>30363652.280000001</v>
      </c>
      <c r="L94" s="19">
        <v>30363652.280000001</v>
      </c>
      <c r="M94" s="19">
        <v>30363652.280000001</v>
      </c>
      <c r="N94" s="19">
        <v>30363652.280000001</v>
      </c>
      <c r="O94" s="19">
        <v>30363652.280000001</v>
      </c>
      <c r="P94" s="19">
        <v>30363652.280000001</v>
      </c>
      <c r="Q94" s="19">
        <v>30363652.280000001</v>
      </c>
      <c r="R94" s="19">
        <v>30363652.280000001</v>
      </c>
    </row>
    <row r="95" spans="1:18" x14ac:dyDescent="0.25">
      <c r="A95" s="11" t="s">
        <v>5</v>
      </c>
      <c r="B95" s="12" t="s">
        <v>97</v>
      </c>
      <c r="C95" s="12"/>
      <c r="D95" s="12"/>
      <c r="E95" s="12"/>
      <c r="F95" s="19">
        <v>5311703.76</v>
      </c>
      <c r="G95" s="19">
        <v>5311703.76</v>
      </c>
      <c r="H95" s="19">
        <v>5311703.76</v>
      </c>
      <c r="I95" s="118">
        <v>5311703.76</v>
      </c>
      <c r="J95" s="19">
        <v>5311703.76</v>
      </c>
      <c r="K95" s="19">
        <v>5311703.76</v>
      </c>
      <c r="L95" s="19">
        <v>5311703.76</v>
      </c>
      <c r="M95" s="19">
        <v>5311703.76</v>
      </c>
      <c r="N95" s="19">
        <v>5311703.76</v>
      </c>
      <c r="O95" s="19">
        <v>5941999.7599999998</v>
      </c>
      <c r="P95" s="19">
        <v>5941999.7599999998</v>
      </c>
      <c r="Q95" s="19">
        <v>5941999.7599999998</v>
      </c>
      <c r="R95" s="19">
        <v>5941999.7599999998</v>
      </c>
    </row>
    <row r="96" spans="1:18" x14ac:dyDescent="0.25">
      <c r="A96" s="11" t="s">
        <v>5</v>
      </c>
      <c r="B96" s="12" t="s">
        <v>98</v>
      </c>
      <c r="C96" s="12"/>
      <c r="D96" s="12"/>
      <c r="E96" s="12"/>
      <c r="F96" s="19">
        <v>46881506.289999999</v>
      </c>
      <c r="G96" s="19">
        <v>46881506.289999999</v>
      </c>
      <c r="H96" s="19">
        <v>46881506.289999999</v>
      </c>
      <c r="I96" s="118">
        <v>46881506.289999999</v>
      </c>
      <c r="J96" s="19">
        <v>46881506.289999999</v>
      </c>
      <c r="K96" s="19">
        <v>46881506.289999999</v>
      </c>
      <c r="L96" s="19">
        <v>46881506.289999999</v>
      </c>
      <c r="M96" s="19">
        <v>46881506.289999999</v>
      </c>
      <c r="N96" s="19">
        <v>46881506.289999999</v>
      </c>
      <c r="O96" s="19">
        <v>46881506.289999999</v>
      </c>
      <c r="P96" s="19">
        <v>46881506.289999999</v>
      </c>
      <c r="Q96" s="19">
        <v>46881506.289999999</v>
      </c>
      <c r="R96" s="19">
        <v>46881506.289999999</v>
      </c>
    </row>
    <row r="97" spans="1:18" x14ac:dyDescent="0.25">
      <c r="A97" s="11" t="s">
        <v>5</v>
      </c>
      <c r="B97" s="12" t="s">
        <v>99</v>
      </c>
      <c r="C97" s="12"/>
      <c r="D97" s="12"/>
      <c r="E97" s="12"/>
      <c r="F97" s="19">
        <v>49092760.119999997</v>
      </c>
      <c r="G97" s="19">
        <v>49092760.119999997</v>
      </c>
      <c r="H97" s="19">
        <v>49094072.640000001</v>
      </c>
      <c r="I97" s="118">
        <v>49094072.640000001</v>
      </c>
      <c r="J97" s="19">
        <v>49094072.640000001</v>
      </c>
      <c r="K97" s="19">
        <v>49094072.640000001</v>
      </c>
      <c r="L97" s="19">
        <v>49094072.640000001</v>
      </c>
      <c r="M97" s="19">
        <v>49094072.640000001</v>
      </c>
      <c r="N97" s="19">
        <v>49094072.640000001</v>
      </c>
      <c r="O97" s="19">
        <v>49094072.640000001</v>
      </c>
      <c r="P97" s="19">
        <v>49094072.640000001</v>
      </c>
      <c r="Q97" s="19">
        <v>49094072.640000001</v>
      </c>
      <c r="R97" s="19">
        <v>49094072.640000001</v>
      </c>
    </row>
    <row r="98" spans="1:18" x14ac:dyDescent="0.25">
      <c r="A98" s="11" t="s">
        <v>5</v>
      </c>
      <c r="B98" s="12" t="s">
        <v>100</v>
      </c>
      <c r="C98" s="12"/>
      <c r="D98" s="12"/>
      <c r="E98" s="12"/>
      <c r="F98" s="19">
        <v>5838128.9000000004</v>
      </c>
      <c r="G98" s="19">
        <v>5838128.9000000004</v>
      </c>
      <c r="H98" s="19">
        <v>5838128.9000000004</v>
      </c>
      <c r="I98" s="118">
        <v>5838128.9000000004</v>
      </c>
      <c r="J98" s="19">
        <v>5838128.9000000004</v>
      </c>
      <c r="K98" s="19">
        <v>5838128.9000000004</v>
      </c>
      <c r="L98" s="19">
        <v>5838128.9000000004</v>
      </c>
      <c r="M98" s="19">
        <v>5838128.9000000004</v>
      </c>
      <c r="N98" s="19">
        <v>5838128.9000000004</v>
      </c>
      <c r="O98" s="19">
        <v>5838128.9000000004</v>
      </c>
      <c r="P98" s="19">
        <v>5838128.9000000004</v>
      </c>
      <c r="Q98" s="19">
        <v>5838128.9000000004</v>
      </c>
      <c r="R98" s="19">
        <v>5838128.9000000004</v>
      </c>
    </row>
    <row r="99" spans="1:18" x14ac:dyDescent="0.25">
      <c r="A99" s="11" t="s">
        <v>5</v>
      </c>
      <c r="B99" s="12" t="s">
        <v>101</v>
      </c>
      <c r="C99" s="12"/>
      <c r="D99" s="12"/>
      <c r="E99" s="12"/>
      <c r="F99" s="19">
        <v>12648295.92</v>
      </c>
      <c r="G99" s="19">
        <v>12648295.92</v>
      </c>
      <c r="H99" s="19">
        <v>12648295.92</v>
      </c>
      <c r="I99" s="118">
        <v>12648295.92</v>
      </c>
      <c r="J99" s="19">
        <v>12648295.92</v>
      </c>
      <c r="K99" s="19">
        <v>12648295.92</v>
      </c>
      <c r="L99" s="19">
        <v>12648295.92</v>
      </c>
      <c r="M99" s="19">
        <v>12648295.92</v>
      </c>
      <c r="N99" s="19">
        <v>12648295.92</v>
      </c>
      <c r="O99" s="19">
        <v>12648295.92</v>
      </c>
      <c r="P99" s="19">
        <v>12648295.92</v>
      </c>
      <c r="Q99" s="19">
        <v>12648295.92</v>
      </c>
      <c r="R99" s="19">
        <v>12648295.92</v>
      </c>
    </row>
    <row r="100" spans="1:18" x14ac:dyDescent="0.25">
      <c r="A100" s="11" t="s">
        <v>5</v>
      </c>
      <c r="B100" s="12" t="s">
        <v>102</v>
      </c>
      <c r="C100" s="12"/>
      <c r="D100" s="12"/>
      <c r="E100" s="12"/>
      <c r="F100" s="19">
        <v>762025.76</v>
      </c>
      <c r="G100" s="19">
        <v>762025.76</v>
      </c>
      <c r="H100" s="19">
        <v>762025.76</v>
      </c>
      <c r="I100" s="118">
        <v>762025.76</v>
      </c>
      <c r="J100" s="19">
        <v>762025.76</v>
      </c>
      <c r="K100" s="19">
        <v>762025.76</v>
      </c>
      <c r="L100" s="19">
        <v>762025.76</v>
      </c>
      <c r="M100" s="19">
        <v>762025.76</v>
      </c>
      <c r="N100" s="19">
        <v>762025.76</v>
      </c>
      <c r="O100" s="19">
        <v>762025.76</v>
      </c>
      <c r="P100" s="19">
        <v>762025.76</v>
      </c>
      <c r="Q100" s="19">
        <v>762025.76</v>
      </c>
      <c r="R100" s="19">
        <v>762025.76</v>
      </c>
    </row>
    <row r="101" spans="1:18" x14ac:dyDescent="0.25">
      <c r="A101" s="11" t="s">
        <v>5</v>
      </c>
      <c r="B101" s="12" t="s">
        <v>103</v>
      </c>
      <c r="C101" s="12"/>
      <c r="D101" s="12"/>
      <c r="E101" s="12"/>
      <c r="F101" s="19">
        <v>7246612.1699999999</v>
      </c>
      <c r="G101" s="19">
        <v>7246612.1699999999</v>
      </c>
      <c r="H101" s="19">
        <v>7246612.1699999999</v>
      </c>
      <c r="I101" s="118">
        <v>7246612.1699999999</v>
      </c>
      <c r="J101" s="19">
        <v>7246612.1699999999</v>
      </c>
      <c r="K101" s="19">
        <v>7246612.1699999999</v>
      </c>
      <c r="L101" s="19">
        <v>7246612.1699999999</v>
      </c>
      <c r="M101" s="19">
        <v>7246612.1699999999</v>
      </c>
      <c r="N101" s="19">
        <v>7246612.1699999999</v>
      </c>
      <c r="O101" s="19">
        <v>7246612.1699999999</v>
      </c>
      <c r="P101" s="19">
        <v>7246612.1699999999</v>
      </c>
      <c r="Q101" s="19">
        <v>7246612.1699999999</v>
      </c>
      <c r="R101" s="19">
        <v>7433208.5700000003</v>
      </c>
    </row>
    <row r="102" spans="1:18" x14ac:dyDescent="0.25">
      <c r="A102" s="11" t="s">
        <v>5</v>
      </c>
      <c r="B102" s="12" t="s">
        <v>104</v>
      </c>
      <c r="C102" s="12"/>
      <c r="D102" s="12"/>
      <c r="E102" s="12"/>
      <c r="F102" s="19">
        <v>53553621.439999998</v>
      </c>
      <c r="G102" s="19">
        <v>53553621.439999998</v>
      </c>
      <c r="H102" s="19">
        <v>53553621.439999998</v>
      </c>
      <c r="I102" s="118">
        <v>53553621.439999998</v>
      </c>
      <c r="J102" s="19">
        <v>53553621.439999998</v>
      </c>
      <c r="K102" s="19">
        <v>53553621.439999998</v>
      </c>
      <c r="L102" s="19">
        <v>53553621.439999998</v>
      </c>
      <c r="M102" s="19">
        <v>53553621.439999998</v>
      </c>
      <c r="N102" s="19">
        <v>53553621.439999998</v>
      </c>
      <c r="O102" s="19">
        <v>53553621.439999998</v>
      </c>
      <c r="P102" s="19">
        <v>53553621.439999998</v>
      </c>
      <c r="Q102" s="19">
        <v>53553621.439999998</v>
      </c>
      <c r="R102" s="19">
        <v>53553621.439999998</v>
      </c>
    </row>
    <row r="103" spans="1:18" x14ac:dyDescent="0.25">
      <c r="A103" s="11" t="s">
        <v>5</v>
      </c>
      <c r="B103" s="12" t="s">
        <v>105</v>
      </c>
      <c r="C103" s="12"/>
      <c r="D103" s="12"/>
      <c r="E103" s="12"/>
      <c r="F103" s="19">
        <v>61017584.549999997</v>
      </c>
      <c r="G103" s="19">
        <v>61017584.549999997</v>
      </c>
      <c r="H103" s="19">
        <v>61019207.850000001</v>
      </c>
      <c r="I103" s="118">
        <v>61019207.850000001</v>
      </c>
      <c r="J103" s="19">
        <v>61019207.850000001</v>
      </c>
      <c r="K103" s="19">
        <v>61019207.850000001</v>
      </c>
      <c r="L103" s="19">
        <v>61019207.850000001</v>
      </c>
      <c r="M103" s="19">
        <v>61019207.850000001</v>
      </c>
      <c r="N103" s="19">
        <v>61019207.850000001</v>
      </c>
      <c r="O103" s="19">
        <v>61019207.850000001</v>
      </c>
      <c r="P103" s="19">
        <v>61019207.850000001</v>
      </c>
      <c r="Q103" s="19">
        <v>61019207.850000001</v>
      </c>
      <c r="R103" s="19">
        <v>61019207.850000001</v>
      </c>
    </row>
    <row r="104" spans="1:18" x14ac:dyDescent="0.25">
      <c r="A104" s="11" t="s">
        <v>5</v>
      </c>
      <c r="B104" s="12" t="s">
        <v>106</v>
      </c>
      <c r="C104" s="12"/>
      <c r="D104" s="12"/>
      <c r="E104" s="12"/>
      <c r="F104" s="19">
        <v>25887774.260000002</v>
      </c>
      <c r="G104" s="19">
        <v>25887774.260000002</v>
      </c>
      <c r="H104" s="19">
        <v>25887774.260000002</v>
      </c>
      <c r="I104" s="118">
        <v>25887774.260000002</v>
      </c>
      <c r="J104" s="19">
        <v>25887774.260000002</v>
      </c>
      <c r="K104" s="19">
        <v>25887774.260000002</v>
      </c>
      <c r="L104" s="19">
        <v>25887774.260000002</v>
      </c>
      <c r="M104" s="19">
        <v>25887774.260000002</v>
      </c>
      <c r="N104" s="19">
        <v>25887774.260000002</v>
      </c>
      <c r="O104" s="19">
        <v>25887774.260000002</v>
      </c>
      <c r="P104" s="19">
        <v>25887774.260000002</v>
      </c>
      <c r="Q104" s="19">
        <v>25887774.260000002</v>
      </c>
      <c r="R104" s="19">
        <v>25887774.260000002</v>
      </c>
    </row>
    <row r="105" spans="1:18" x14ac:dyDescent="0.25">
      <c r="A105" s="11" t="s">
        <v>5</v>
      </c>
      <c r="B105" s="12" t="s">
        <v>107</v>
      </c>
      <c r="C105" s="12"/>
      <c r="D105" s="12"/>
      <c r="E105" s="12"/>
      <c r="F105" s="19">
        <v>18449224.960000001</v>
      </c>
      <c r="G105" s="19">
        <v>18449224.960000001</v>
      </c>
      <c r="H105" s="19">
        <v>18449224.960000001</v>
      </c>
      <c r="I105" s="118">
        <v>18449224.960000001</v>
      </c>
      <c r="J105" s="19">
        <v>18449224.960000001</v>
      </c>
      <c r="K105" s="19">
        <v>18449224.960000001</v>
      </c>
      <c r="L105" s="19">
        <v>18449224.960000001</v>
      </c>
      <c r="M105" s="19">
        <v>18449224.960000001</v>
      </c>
      <c r="N105" s="19">
        <v>18449224.960000001</v>
      </c>
      <c r="O105" s="19">
        <v>18449224.960000001</v>
      </c>
      <c r="P105" s="19">
        <v>18449224.960000001</v>
      </c>
      <c r="Q105" s="19">
        <v>18449224.960000001</v>
      </c>
      <c r="R105" s="19">
        <v>18449224.960000001</v>
      </c>
    </row>
    <row r="106" spans="1:18" x14ac:dyDescent="0.25">
      <c r="A106" s="11" t="s">
        <v>5</v>
      </c>
      <c r="B106" s="12" t="s">
        <v>108</v>
      </c>
      <c r="C106" s="12"/>
      <c r="D106" s="12"/>
      <c r="E106" s="12"/>
      <c r="F106" s="19">
        <v>51264842.439999998</v>
      </c>
      <c r="G106" s="19">
        <v>51264842.439999998</v>
      </c>
      <c r="H106" s="19">
        <v>51264842.439999998</v>
      </c>
      <c r="I106" s="118">
        <v>56322703.240000002</v>
      </c>
      <c r="J106" s="19">
        <v>56465211.030000001</v>
      </c>
      <c r="K106" s="19">
        <v>56472198.439999998</v>
      </c>
      <c r="L106" s="19">
        <v>56487931.840000004</v>
      </c>
      <c r="M106" s="19">
        <v>56492168.799999997</v>
      </c>
      <c r="N106" s="19">
        <v>56534715.420000002</v>
      </c>
      <c r="O106" s="19">
        <v>56544028.719999999</v>
      </c>
      <c r="P106" s="19">
        <v>56545314.880000003</v>
      </c>
      <c r="Q106" s="19">
        <v>56545314.880000003</v>
      </c>
      <c r="R106" s="19">
        <v>56545314.880000003</v>
      </c>
    </row>
    <row r="107" spans="1:18" x14ac:dyDescent="0.25">
      <c r="A107" s="11" t="s">
        <v>5</v>
      </c>
      <c r="B107" s="12" t="s">
        <v>109</v>
      </c>
      <c r="C107" s="12"/>
      <c r="D107" s="12"/>
      <c r="E107" s="12"/>
      <c r="F107" s="19">
        <v>23561627.379999999</v>
      </c>
      <c r="G107" s="19">
        <v>23561627.379999999</v>
      </c>
      <c r="H107" s="19">
        <v>23561627.379999999</v>
      </c>
      <c r="I107" s="118">
        <v>23561627.379999999</v>
      </c>
      <c r="J107" s="19">
        <v>23561627.379999999</v>
      </c>
      <c r="K107" s="19">
        <v>23561627.379999999</v>
      </c>
      <c r="L107" s="19">
        <v>23561627.379999999</v>
      </c>
      <c r="M107" s="19">
        <v>23561627.379999999</v>
      </c>
      <c r="N107" s="19">
        <v>23561627.379999999</v>
      </c>
      <c r="O107" s="19">
        <v>23561627.379999999</v>
      </c>
      <c r="P107" s="19">
        <v>23561627.379999999</v>
      </c>
      <c r="Q107" s="19">
        <v>23561627.379999999</v>
      </c>
      <c r="R107" s="19">
        <v>23561627.379999999</v>
      </c>
    </row>
    <row r="108" spans="1:18" x14ac:dyDescent="0.25">
      <c r="A108" s="11" t="s">
        <v>5</v>
      </c>
      <c r="B108" s="12" t="s">
        <v>110</v>
      </c>
      <c r="C108" s="12"/>
      <c r="D108" s="12"/>
      <c r="E108" s="12"/>
      <c r="F108" s="19">
        <v>14642267.869999999</v>
      </c>
      <c r="G108" s="19">
        <v>14642267.869999999</v>
      </c>
      <c r="H108" s="19">
        <v>14642267.869999999</v>
      </c>
      <c r="I108" s="118">
        <v>14642267.869999999</v>
      </c>
      <c r="J108" s="19">
        <v>14391842.42</v>
      </c>
      <c r="K108" s="19">
        <v>14391842.42</v>
      </c>
      <c r="L108" s="19">
        <v>14391842.42</v>
      </c>
      <c r="M108" s="19">
        <v>14391842.42</v>
      </c>
      <c r="N108" s="19">
        <v>14391842.42</v>
      </c>
      <c r="O108" s="19">
        <v>14391842.42</v>
      </c>
      <c r="P108" s="19">
        <v>14391842.42</v>
      </c>
      <c r="Q108" s="19">
        <v>14391842.42</v>
      </c>
      <c r="R108" s="19">
        <v>14391842.42</v>
      </c>
    </row>
    <row r="109" spans="1:18" x14ac:dyDescent="0.25">
      <c r="A109" s="11" t="s">
        <v>5</v>
      </c>
      <c r="B109" s="12" t="s">
        <v>111</v>
      </c>
      <c r="C109" s="12"/>
      <c r="D109" s="12"/>
      <c r="E109" s="12"/>
      <c r="F109" s="19">
        <v>813257.52</v>
      </c>
      <c r="G109" s="19">
        <v>813257.52</v>
      </c>
      <c r="H109" s="19">
        <v>813257.52</v>
      </c>
      <c r="I109" s="118">
        <v>813257.52</v>
      </c>
      <c r="J109" s="19">
        <v>813257.52</v>
      </c>
      <c r="K109" s="19">
        <v>813257.52</v>
      </c>
      <c r="L109" s="19">
        <v>813257.52</v>
      </c>
      <c r="M109" s="19">
        <v>813257.52</v>
      </c>
      <c r="N109" s="19">
        <v>813257.52</v>
      </c>
      <c r="O109" s="19">
        <v>813257.52</v>
      </c>
      <c r="P109" s="19">
        <v>813257.52</v>
      </c>
      <c r="Q109" s="19">
        <v>813257.52</v>
      </c>
      <c r="R109" s="19">
        <v>813257.52</v>
      </c>
    </row>
    <row r="110" spans="1:18" x14ac:dyDescent="0.25">
      <c r="A110" s="11" t="s">
        <v>5</v>
      </c>
      <c r="B110" s="12" t="s">
        <v>112</v>
      </c>
      <c r="C110" s="12"/>
      <c r="D110" s="12"/>
      <c r="E110" s="12"/>
      <c r="F110" s="19">
        <v>347115.7</v>
      </c>
      <c r="G110" s="19">
        <v>347115.7</v>
      </c>
      <c r="H110" s="19">
        <v>347115.7</v>
      </c>
      <c r="I110" s="118">
        <v>347115.7</v>
      </c>
      <c r="J110" s="19">
        <v>347115.7</v>
      </c>
      <c r="K110" s="19">
        <v>347115.7</v>
      </c>
      <c r="L110" s="19">
        <v>347115.7</v>
      </c>
      <c r="M110" s="19">
        <v>347115.7</v>
      </c>
      <c r="N110" s="19">
        <v>347115.7</v>
      </c>
      <c r="O110" s="19">
        <v>347115.7</v>
      </c>
      <c r="P110" s="19">
        <v>347115.7</v>
      </c>
      <c r="Q110" s="19">
        <v>347115.7</v>
      </c>
      <c r="R110" s="19">
        <v>347115.7</v>
      </c>
    </row>
    <row r="111" spans="1:18" x14ac:dyDescent="0.25">
      <c r="A111" s="11" t="s">
        <v>5</v>
      </c>
      <c r="B111" s="12" t="s">
        <v>113</v>
      </c>
      <c r="C111" s="12"/>
      <c r="D111" s="12"/>
      <c r="E111" s="12"/>
      <c r="F111" s="19">
        <v>60244956.240000002</v>
      </c>
      <c r="G111" s="19">
        <v>60244956.240000002</v>
      </c>
      <c r="H111" s="19">
        <v>60244956.240000002</v>
      </c>
      <c r="I111" s="118">
        <v>60235174.649999999</v>
      </c>
      <c r="J111" s="19">
        <v>60235174.649999999</v>
      </c>
      <c r="K111" s="19">
        <v>60235174.649999999</v>
      </c>
      <c r="L111" s="19">
        <v>60235174.649999999</v>
      </c>
      <c r="M111" s="19">
        <v>60235174.649999999</v>
      </c>
      <c r="N111" s="19">
        <v>60235174.649999999</v>
      </c>
      <c r="O111" s="19">
        <v>60235174.649999999</v>
      </c>
      <c r="P111" s="19">
        <v>60235174.649999999</v>
      </c>
      <c r="Q111" s="19">
        <v>60235174.649999999</v>
      </c>
      <c r="R111" s="19">
        <v>60235174.649999999</v>
      </c>
    </row>
    <row r="112" spans="1:18" x14ac:dyDescent="0.25">
      <c r="A112" s="11" t="s">
        <v>5</v>
      </c>
      <c r="B112" s="12" t="s">
        <v>114</v>
      </c>
      <c r="C112" s="12"/>
      <c r="D112" s="12"/>
      <c r="E112" s="12"/>
      <c r="F112" s="19">
        <v>40999341.299999997</v>
      </c>
      <c r="G112" s="19">
        <v>40999341.299999997</v>
      </c>
      <c r="H112" s="19">
        <v>41005262.649999999</v>
      </c>
      <c r="I112" s="118">
        <v>43328397.93</v>
      </c>
      <c r="J112" s="19">
        <v>43606529.770000003</v>
      </c>
      <c r="K112" s="19">
        <v>43668670.600000001</v>
      </c>
      <c r="L112" s="19">
        <v>43732213.759999998</v>
      </c>
      <c r="M112" s="19">
        <v>43857696.509999998</v>
      </c>
      <c r="N112" s="19">
        <v>43906096.409999996</v>
      </c>
      <c r="O112" s="19">
        <v>43936614.049999997</v>
      </c>
      <c r="P112" s="19">
        <v>44060119.07</v>
      </c>
      <c r="Q112" s="19">
        <v>44111614.020000003</v>
      </c>
      <c r="R112" s="19">
        <v>44138622.229999997</v>
      </c>
    </row>
    <row r="113" spans="1:18" x14ac:dyDescent="0.25">
      <c r="A113" s="11" t="s">
        <v>5</v>
      </c>
      <c r="B113" s="12" t="s">
        <v>115</v>
      </c>
      <c r="C113" s="12"/>
      <c r="D113" s="12"/>
      <c r="E113" s="12"/>
      <c r="F113" s="19">
        <v>30445508.780000001</v>
      </c>
      <c r="G113" s="19">
        <v>30445508.780000001</v>
      </c>
      <c r="H113" s="19">
        <v>30445508.780000001</v>
      </c>
      <c r="I113" s="118">
        <v>30445508.780000001</v>
      </c>
      <c r="J113" s="19">
        <v>30445508.780000001</v>
      </c>
      <c r="K113" s="19">
        <v>30445508.780000001</v>
      </c>
      <c r="L113" s="19">
        <v>30445508.780000001</v>
      </c>
      <c r="M113" s="19">
        <v>30445508.780000001</v>
      </c>
      <c r="N113" s="19">
        <v>30445508.780000001</v>
      </c>
      <c r="O113" s="19">
        <v>30445508.780000001</v>
      </c>
      <c r="P113" s="19">
        <v>30445508.780000001</v>
      </c>
      <c r="Q113" s="19">
        <v>30445508.780000001</v>
      </c>
      <c r="R113" s="19">
        <v>30445508.780000001</v>
      </c>
    </row>
    <row r="114" spans="1:18" x14ac:dyDescent="0.25">
      <c r="A114" s="11" t="s">
        <v>5</v>
      </c>
      <c r="B114" s="12" t="s">
        <v>116</v>
      </c>
      <c r="C114" s="12"/>
      <c r="D114" s="12"/>
      <c r="E114" s="12"/>
      <c r="F114" s="19">
        <v>12184929.199999999</v>
      </c>
      <c r="G114" s="19">
        <v>12184929.199999999</v>
      </c>
      <c r="H114" s="19">
        <v>12184929.199999999</v>
      </c>
      <c r="I114" s="118">
        <v>12184929.199999999</v>
      </c>
      <c r="J114" s="19">
        <v>12184929.199999999</v>
      </c>
      <c r="K114" s="19">
        <v>12184929.199999999</v>
      </c>
      <c r="L114" s="19">
        <v>12184929.199999999</v>
      </c>
      <c r="M114" s="19">
        <v>12184929.199999999</v>
      </c>
      <c r="N114" s="19">
        <v>12184929.199999999</v>
      </c>
      <c r="O114" s="19">
        <v>12184929.199999999</v>
      </c>
      <c r="P114" s="19">
        <v>12184929.199999999</v>
      </c>
      <c r="Q114" s="19">
        <v>12184929.199999999</v>
      </c>
      <c r="R114" s="19">
        <v>12184929.199999999</v>
      </c>
    </row>
    <row r="115" spans="1:18" x14ac:dyDescent="0.25">
      <c r="A115" s="11" t="s">
        <v>5</v>
      </c>
      <c r="B115" s="12" t="s">
        <v>117</v>
      </c>
      <c r="C115" s="12"/>
      <c r="D115" s="12"/>
      <c r="E115" s="12"/>
      <c r="F115" s="19">
        <v>35392941.299999997</v>
      </c>
      <c r="G115" s="19">
        <v>35392941.299999997</v>
      </c>
      <c r="H115" s="19">
        <v>35392941.299999997</v>
      </c>
      <c r="I115" s="118">
        <v>36208808.799999997</v>
      </c>
      <c r="J115" s="19">
        <v>36208808.799999997</v>
      </c>
      <c r="K115" s="19">
        <v>36208808.799999997</v>
      </c>
      <c r="L115" s="19">
        <v>36208808.799999997</v>
      </c>
      <c r="M115" s="19">
        <v>36208808.799999997</v>
      </c>
      <c r="N115" s="19">
        <v>36208808.799999997</v>
      </c>
      <c r="O115" s="19">
        <v>36208808.799999997</v>
      </c>
      <c r="P115" s="19">
        <v>36208808.799999997</v>
      </c>
      <c r="Q115" s="19">
        <v>36208808.799999997</v>
      </c>
      <c r="R115" s="19">
        <v>36208808.799999997</v>
      </c>
    </row>
    <row r="116" spans="1:18" x14ac:dyDescent="0.25">
      <c r="A116" s="11" t="s">
        <v>5</v>
      </c>
      <c r="B116" s="12" t="s">
        <v>118</v>
      </c>
      <c r="C116" s="12"/>
      <c r="D116" s="12"/>
      <c r="E116" s="12"/>
      <c r="F116" s="19">
        <v>28602461.440000001</v>
      </c>
      <c r="G116" s="19">
        <v>28602461.440000001</v>
      </c>
      <c r="H116" s="19">
        <v>28603226.07</v>
      </c>
      <c r="I116" s="118">
        <v>28603226.07</v>
      </c>
      <c r="J116" s="19">
        <v>28603226.07</v>
      </c>
      <c r="K116" s="19">
        <v>28603226.07</v>
      </c>
      <c r="L116" s="19">
        <v>28603226.07</v>
      </c>
      <c r="M116" s="19">
        <v>28603226.07</v>
      </c>
      <c r="N116" s="19">
        <v>28603226.07</v>
      </c>
      <c r="O116" s="19">
        <v>27562093.899999999</v>
      </c>
      <c r="P116" s="19">
        <v>27562093.899999999</v>
      </c>
      <c r="Q116" s="19">
        <v>27562093.899999999</v>
      </c>
      <c r="R116" s="19">
        <v>27562093.899999999</v>
      </c>
    </row>
    <row r="117" spans="1:18" x14ac:dyDescent="0.25">
      <c r="A117" s="11" t="s">
        <v>5</v>
      </c>
      <c r="B117" s="12" t="s">
        <v>119</v>
      </c>
      <c r="C117" s="12"/>
      <c r="D117" s="12"/>
      <c r="E117" s="12"/>
      <c r="F117" s="19">
        <v>1885500.9500000002</v>
      </c>
      <c r="G117" s="19">
        <v>1885500.9500000002</v>
      </c>
      <c r="H117" s="19">
        <v>1885500.9500000002</v>
      </c>
      <c r="I117" s="118">
        <v>1882747.19</v>
      </c>
      <c r="J117" s="19">
        <v>1882747.19</v>
      </c>
      <c r="K117" s="19">
        <v>1882747.19</v>
      </c>
      <c r="L117" s="19">
        <v>1882747.19</v>
      </c>
      <c r="M117" s="19">
        <v>1882747.19</v>
      </c>
      <c r="N117" s="19">
        <v>1882747.19</v>
      </c>
      <c r="O117" s="19">
        <v>1882747.19</v>
      </c>
      <c r="P117" s="19">
        <v>1882747.19</v>
      </c>
      <c r="Q117" s="19">
        <v>1882747.19</v>
      </c>
      <c r="R117" s="19">
        <v>1882747.19</v>
      </c>
    </row>
    <row r="118" spans="1:18" x14ac:dyDescent="0.25">
      <c r="A118" s="11" t="s">
        <v>5</v>
      </c>
      <c r="B118" s="12" t="s">
        <v>120</v>
      </c>
      <c r="C118" s="12"/>
      <c r="D118" s="12"/>
      <c r="E118" s="12"/>
      <c r="F118" s="19">
        <v>6614758.1299999999</v>
      </c>
      <c r="G118" s="19">
        <v>6631541.0300000003</v>
      </c>
      <c r="H118" s="19">
        <v>6631541.0300000003</v>
      </c>
      <c r="I118" s="118">
        <v>7785867.5700000003</v>
      </c>
      <c r="J118" s="19">
        <v>7704726.2999999998</v>
      </c>
      <c r="K118" s="19">
        <v>7704726.2999999998</v>
      </c>
      <c r="L118" s="19">
        <v>7704863.3100000005</v>
      </c>
      <c r="M118" s="19">
        <v>7706236.6100000003</v>
      </c>
      <c r="N118" s="19">
        <v>7706345.04</v>
      </c>
      <c r="O118" s="19">
        <v>7706345.04</v>
      </c>
      <c r="P118" s="19">
        <v>7706345.04</v>
      </c>
      <c r="Q118" s="19">
        <v>7706345.04</v>
      </c>
      <c r="R118" s="19">
        <v>7706345.04</v>
      </c>
    </row>
    <row r="119" spans="1:18" x14ac:dyDescent="0.25">
      <c r="A119" s="11" t="s">
        <v>5</v>
      </c>
      <c r="B119" s="12" t="s">
        <v>121</v>
      </c>
      <c r="C119" s="12"/>
      <c r="D119" s="12"/>
      <c r="E119" s="12"/>
      <c r="F119" s="19">
        <v>13128270.76</v>
      </c>
      <c r="G119" s="19">
        <v>13128270.76</v>
      </c>
      <c r="H119" s="19">
        <v>13128270.76</v>
      </c>
      <c r="I119" s="118">
        <v>13128270.76</v>
      </c>
      <c r="J119" s="19">
        <v>13128270.76</v>
      </c>
      <c r="K119" s="19">
        <v>13128270.76</v>
      </c>
      <c r="L119" s="19">
        <v>13128270.76</v>
      </c>
      <c r="M119" s="19">
        <v>13128270.76</v>
      </c>
      <c r="N119" s="19">
        <v>13128270.76</v>
      </c>
      <c r="O119" s="19">
        <v>13128270.76</v>
      </c>
      <c r="P119" s="19">
        <v>13128270.76</v>
      </c>
      <c r="Q119" s="19">
        <v>13128270.76</v>
      </c>
      <c r="R119" s="19">
        <v>13128270.76</v>
      </c>
    </row>
    <row r="120" spans="1:18" x14ac:dyDescent="0.25">
      <c r="A120" s="11" t="s">
        <v>5</v>
      </c>
      <c r="B120" s="12" t="s">
        <v>122</v>
      </c>
      <c r="C120" s="12"/>
      <c r="D120" s="12"/>
      <c r="E120" s="12"/>
      <c r="F120" s="19">
        <v>13539297.01</v>
      </c>
      <c r="G120" s="19">
        <v>13539297.01</v>
      </c>
      <c r="H120" s="19">
        <v>13539297.01</v>
      </c>
      <c r="I120" s="118">
        <v>13539297.01</v>
      </c>
      <c r="J120" s="19">
        <v>13539297.01</v>
      </c>
      <c r="K120" s="19">
        <v>13539297.01</v>
      </c>
      <c r="L120" s="19">
        <v>13539297.01</v>
      </c>
      <c r="M120" s="19">
        <v>13539297.01</v>
      </c>
      <c r="N120" s="19">
        <v>13539297.01</v>
      </c>
      <c r="O120" s="19">
        <v>13539297.01</v>
      </c>
      <c r="P120" s="19">
        <v>13539297.01</v>
      </c>
      <c r="Q120" s="19">
        <v>13539297.01</v>
      </c>
      <c r="R120" s="19">
        <v>13539297.01</v>
      </c>
    </row>
    <row r="121" spans="1:18" x14ac:dyDescent="0.25">
      <c r="A121" s="11" t="s">
        <v>5</v>
      </c>
      <c r="B121" s="12" t="s">
        <v>123</v>
      </c>
      <c r="C121" s="12"/>
      <c r="D121" s="12"/>
      <c r="E121" s="12"/>
      <c r="F121" s="19">
        <v>2038901.46</v>
      </c>
      <c r="G121" s="19">
        <v>2038901.46</v>
      </c>
      <c r="H121" s="19">
        <v>2038901.46</v>
      </c>
      <c r="I121" s="118">
        <v>2038901.46</v>
      </c>
      <c r="J121" s="19">
        <v>2038901.46</v>
      </c>
      <c r="K121" s="19">
        <v>2038901.46</v>
      </c>
      <c r="L121" s="19">
        <v>2038901.46</v>
      </c>
      <c r="M121" s="19">
        <v>2038901.46</v>
      </c>
      <c r="N121" s="19">
        <v>2038901.46</v>
      </c>
      <c r="O121" s="19">
        <v>2038901.46</v>
      </c>
      <c r="P121" s="19">
        <v>2038901.46</v>
      </c>
      <c r="Q121" s="19">
        <v>2038901.46</v>
      </c>
      <c r="R121" s="19">
        <v>2038901.46</v>
      </c>
    </row>
    <row r="122" spans="1:18" x14ac:dyDescent="0.25">
      <c r="A122" s="11" t="s">
        <v>5</v>
      </c>
      <c r="B122" s="12" t="s">
        <v>124</v>
      </c>
      <c r="C122" s="12"/>
      <c r="D122" s="12"/>
      <c r="E122" s="12"/>
      <c r="F122" s="19">
        <v>16462783.439999999</v>
      </c>
      <c r="G122" s="19">
        <v>16462783.439999999</v>
      </c>
      <c r="H122" s="19">
        <v>16462783.439999999</v>
      </c>
      <c r="I122" s="118">
        <v>16462783.439999999</v>
      </c>
      <c r="J122" s="19">
        <v>16462783.439999999</v>
      </c>
      <c r="K122" s="19">
        <v>16462783.439999999</v>
      </c>
      <c r="L122" s="19">
        <v>16462783.439999999</v>
      </c>
      <c r="M122" s="19">
        <v>16462783.439999999</v>
      </c>
      <c r="N122" s="19">
        <v>16462783.439999999</v>
      </c>
      <c r="O122" s="19">
        <v>16462783.439999999</v>
      </c>
      <c r="P122" s="19">
        <v>16462783.439999999</v>
      </c>
      <c r="Q122" s="19">
        <v>16462783.439999999</v>
      </c>
      <c r="R122" s="19">
        <v>16462783.439999999</v>
      </c>
    </row>
    <row r="123" spans="1:18" x14ac:dyDescent="0.25">
      <c r="A123" s="11" t="s">
        <v>5</v>
      </c>
      <c r="B123" s="12" t="s">
        <v>125</v>
      </c>
      <c r="C123" s="12"/>
      <c r="D123" s="12"/>
      <c r="E123" s="12"/>
      <c r="F123" s="19">
        <v>11127611.060000001</v>
      </c>
      <c r="G123" s="19">
        <v>11127611.060000001</v>
      </c>
      <c r="H123" s="19">
        <v>11127908.5</v>
      </c>
      <c r="I123" s="118">
        <v>11127908.5</v>
      </c>
      <c r="J123" s="19">
        <v>11127908.5</v>
      </c>
      <c r="K123" s="19">
        <v>11127908.5</v>
      </c>
      <c r="L123" s="19">
        <v>11127908.5</v>
      </c>
      <c r="M123" s="19">
        <v>11127908.5</v>
      </c>
      <c r="N123" s="19">
        <v>11127908.5</v>
      </c>
      <c r="O123" s="19">
        <v>11127908.5</v>
      </c>
      <c r="P123" s="19">
        <v>11127908.5</v>
      </c>
      <c r="Q123" s="19">
        <v>11127908.5</v>
      </c>
      <c r="R123" s="19">
        <v>11127908.5</v>
      </c>
    </row>
    <row r="124" spans="1:18" x14ac:dyDescent="0.25">
      <c r="A124" s="11" t="s">
        <v>5</v>
      </c>
      <c r="B124" s="12" t="s">
        <v>126</v>
      </c>
      <c r="C124" s="12"/>
      <c r="D124" s="12"/>
      <c r="E124" s="12"/>
      <c r="F124" s="19">
        <v>2738077.7</v>
      </c>
      <c r="G124" s="19">
        <v>2738077.7</v>
      </c>
      <c r="H124" s="19">
        <v>2738077.7</v>
      </c>
      <c r="I124" s="118">
        <v>2738077.7</v>
      </c>
      <c r="J124" s="19">
        <v>2738077.7</v>
      </c>
      <c r="K124" s="19">
        <v>2738077.7</v>
      </c>
      <c r="L124" s="19">
        <v>2738077.7</v>
      </c>
      <c r="M124" s="19">
        <v>2738077.7</v>
      </c>
      <c r="N124" s="19">
        <v>2738077.7</v>
      </c>
      <c r="O124" s="19">
        <v>2738077.7</v>
      </c>
      <c r="P124" s="19">
        <v>2738077.7</v>
      </c>
      <c r="Q124" s="19">
        <v>2722091.66</v>
      </c>
      <c r="R124" s="19">
        <v>2722091.66</v>
      </c>
    </row>
    <row r="125" spans="1:18" x14ac:dyDescent="0.25">
      <c r="A125" s="11" t="s">
        <v>5</v>
      </c>
      <c r="B125" s="12" t="s">
        <v>127</v>
      </c>
      <c r="C125" s="12"/>
      <c r="D125" s="12"/>
      <c r="E125" s="12"/>
      <c r="F125" s="19">
        <v>288724.38</v>
      </c>
      <c r="G125" s="19">
        <v>288724.38</v>
      </c>
      <c r="H125" s="19">
        <v>288724.38</v>
      </c>
      <c r="I125" s="118">
        <v>288724.38</v>
      </c>
      <c r="J125" s="19">
        <v>288724.38</v>
      </c>
      <c r="K125" s="19">
        <v>288724.38</v>
      </c>
      <c r="L125" s="19">
        <v>288724.38</v>
      </c>
      <c r="M125" s="19">
        <v>288724.38</v>
      </c>
      <c r="N125" s="19">
        <v>288724.38</v>
      </c>
      <c r="O125" s="19">
        <v>288724.38</v>
      </c>
      <c r="P125" s="19">
        <v>288724.38</v>
      </c>
      <c r="Q125" s="19">
        <v>288724.38</v>
      </c>
      <c r="R125" s="19">
        <v>288724.38</v>
      </c>
    </row>
    <row r="126" spans="1:18" x14ac:dyDescent="0.25">
      <c r="A126" s="11" t="s">
        <v>5</v>
      </c>
      <c r="B126" s="12" t="s">
        <v>128</v>
      </c>
      <c r="C126" s="12"/>
      <c r="D126" s="12"/>
      <c r="E126" s="12"/>
      <c r="F126" s="19">
        <v>752239.16</v>
      </c>
      <c r="G126" s="19">
        <v>752239.16</v>
      </c>
      <c r="H126" s="19">
        <v>752239.16</v>
      </c>
      <c r="I126" s="118">
        <v>752239.16</v>
      </c>
      <c r="J126" s="19">
        <v>752239.16</v>
      </c>
      <c r="K126" s="19">
        <v>752239.16</v>
      </c>
      <c r="L126" s="19">
        <v>752239.16</v>
      </c>
      <c r="M126" s="19">
        <v>752239.16</v>
      </c>
      <c r="N126" s="19">
        <v>752239.16</v>
      </c>
      <c r="O126" s="19">
        <v>752239.16</v>
      </c>
      <c r="P126" s="19">
        <v>752239.16</v>
      </c>
      <c r="Q126" s="19">
        <v>752239.16</v>
      </c>
      <c r="R126" s="19">
        <v>752239.16</v>
      </c>
    </row>
    <row r="127" spans="1:18" x14ac:dyDescent="0.25">
      <c r="A127" s="11" t="s">
        <v>5</v>
      </c>
      <c r="B127" s="12" t="s">
        <v>129</v>
      </c>
      <c r="C127" s="12"/>
      <c r="D127" s="12"/>
      <c r="E127" s="12"/>
      <c r="F127" s="19">
        <v>6971816.9199999999</v>
      </c>
      <c r="G127" s="19">
        <v>6971816.9199999999</v>
      </c>
      <c r="H127" s="19">
        <v>6971816.9199999999</v>
      </c>
      <c r="I127" s="118">
        <v>6971816.9199999999</v>
      </c>
      <c r="J127" s="19">
        <v>6971816.9199999999</v>
      </c>
      <c r="K127" s="19">
        <v>6971816.9199999999</v>
      </c>
      <c r="L127" s="19">
        <v>6971816.9199999999</v>
      </c>
      <c r="M127" s="19">
        <v>6971816.9199999999</v>
      </c>
      <c r="N127" s="19">
        <v>6971816.9199999999</v>
      </c>
      <c r="O127" s="19">
        <v>6971816.9199999999</v>
      </c>
      <c r="P127" s="19">
        <v>6971816.9199999999</v>
      </c>
      <c r="Q127" s="19">
        <v>6971816.9199999999</v>
      </c>
      <c r="R127" s="19">
        <v>6971816.9199999999</v>
      </c>
    </row>
    <row r="128" spans="1:18" x14ac:dyDescent="0.25">
      <c r="A128" s="11" t="s">
        <v>5</v>
      </c>
      <c r="B128" s="12" t="s">
        <v>130</v>
      </c>
      <c r="C128" s="12"/>
      <c r="D128" s="12"/>
      <c r="E128" s="12"/>
      <c r="F128" s="19">
        <v>1479906.95</v>
      </c>
      <c r="G128" s="19">
        <v>1479906.95</v>
      </c>
      <c r="H128" s="19">
        <v>1479906.95</v>
      </c>
      <c r="I128" s="118">
        <v>1479906.95</v>
      </c>
      <c r="J128" s="19">
        <v>1479906.95</v>
      </c>
      <c r="K128" s="19">
        <v>1479906.95</v>
      </c>
      <c r="L128" s="19">
        <v>1479906.95</v>
      </c>
      <c r="M128" s="19">
        <v>1479906.95</v>
      </c>
      <c r="N128" s="19">
        <v>1479906.95</v>
      </c>
      <c r="O128" s="19">
        <v>1479906.95</v>
      </c>
      <c r="P128" s="19">
        <v>1479906.95</v>
      </c>
      <c r="Q128" s="19">
        <v>1479906.95</v>
      </c>
      <c r="R128" s="19">
        <v>1479906.95</v>
      </c>
    </row>
    <row r="129" spans="1:18" x14ac:dyDescent="0.25">
      <c r="A129" s="11" t="s">
        <v>5</v>
      </c>
      <c r="B129" s="12" t="s">
        <v>131</v>
      </c>
      <c r="C129" s="12"/>
      <c r="D129" s="12"/>
      <c r="E129" s="12"/>
      <c r="F129" s="19">
        <v>1593060.77</v>
      </c>
      <c r="G129" s="19">
        <v>1593060.77</v>
      </c>
      <c r="H129" s="19">
        <v>1593103.3599999999</v>
      </c>
      <c r="I129" s="118">
        <v>1593103.3599999999</v>
      </c>
      <c r="J129" s="19">
        <v>1593103.3599999999</v>
      </c>
      <c r="K129" s="19">
        <v>1593103.3599999999</v>
      </c>
      <c r="L129" s="19">
        <v>1593103.3599999999</v>
      </c>
      <c r="M129" s="19">
        <v>1593103.3599999999</v>
      </c>
      <c r="N129" s="19">
        <v>1593103.3599999999</v>
      </c>
      <c r="O129" s="19">
        <v>1593103.3599999999</v>
      </c>
      <c r="P129" s="19">
        <v>1593103.3599999999</v>
      </c>
      <c r="Q129" s="19">
        <v>1593103.3599999999</v>
      </c>
      <c r="R129" s="19">
        <v>1593103.3599999999</v>
      </c>
    </row>
    <row r="130" spans="1:18" x14ac:dyDescent="0.25">
      <c r="A130" s="11" t="s">
        <v>5</v>
      </c>
      <c r="B130" s="12" t="s">
        <v>132</v>
      </c>
      <c r="C130" s="12"/>
      <c r="D130" s="12"/>
      <c r="E130" s="12"/>
      <c r="F130" s="19">
        <v>9082.23</v>
      </c>
      <c r="G130" s="19">
        <v>9082.23</v>
      </c>
      <c r="H130" s="19">
        <v>9082.23</v>
      </c>
      <c r="I130" s="118">
        <v>9082.23</v>
      </c>
      <c r="J130" s="19">
        <v>9082.23</v>
      </c>
      <c r="K130" s="19">
        <v>9082.23</v>
      </c>
      <c r="L130" s="19">
        <v>9082.23</v>
      </c>
      <c r="M130" s="19">
        <v>9082.23</v>
      </c>
      <c r="N130" s="19">
        <v>9082.23</v>
      </c>
      <c r="O130" s="19">
        <v>9082.23</v>
      </c>
      <c r="P130" s="19">
        <v>9082.23</v>
      </c>
      <c r="Q130" s="19">
        <v>9082.23</v>
      </c>
      <c r="R130" s="19">
        <v>9082.23</v>
      </c>
    </row>
    <row r="131" spans="1:18" x14ac:dyDescent="0.25">
      <c r="A131" s="11" t="s">
        <v>5</v>
      </c>
      <c r="B131" s="12" t="s">
        <v>133</v>
      </c>
      <c r="C131" s="12"/>
      <c r="D131" s="12"/>
      <c r="E131" s="12"/>
      <c r="F131" s="19">
        <v>96289.75</v>
      </c>
      <c r="G131" s="19">
        <v>96289.75</v>
      </c>
      <c r="H131" s="19">
        <v>96289.75</v>
      </c>
      <c r="I131" s="118">
        <v>96289.75</v>
      </c>
      <c r="J131" s="19">
        <v>96289.75</v>
      </c>
      <c r="K131" s="19">
        <v>96289.75</v>
      </c>
      <c r="L131" s="19">
        <v>96289.75</v>
      </c>
      <c r="M131" s="19">
        <v>96289.75</v>
      </c>
      <c r="N131" s="19">
        <v>96289.75</v>
      </c>
      <c r="O131" s="19">
        <v>96289.75</v>
      </c>
      <c r="P131" s="19">
        <v>96289.75</v>
      </c>
      <c r="Q131" s="19">
        <v>96289.75</v>
      </c>
      <c r="R131" s="19">
        <v>96289.75</v>
      </c>
    </row>
    <row r="132" spans="1:18" x14ac:dyDescent="0.25">
      <c r="A132" s="11" t="s">
        <v>5</v>
      </c>
      <c r="B132" s="12" t="s">
        <v>134</v>
      </c>
      <c r="C132" s="12"/>
      <c r="D132" s="12"/>
      <c r="E132" s="12"/>
      <c r="F132" s="19">
        <v>500.63</v>
      </c>
      <c r="G132" s="19">
        <v>500.63</v>
      </c>
      <c r="H132" s="19">
        <v>500.63</v>
      </c>
      <c r="I132" s="118">
        <v>500.63</v>
      </c>
      <c r="J132" s="19">
        <v>500.63</v>
      </c>
      <c r="K132" s="19">
        <v>500.63</v>
      </c>
      <c r="L132" s="19">
        <v>500.63</v>
      </c>
      <c r="M132" s="19">
        <v>500.63</v>
      </c>
      <c r="N132" s="19">
        <v>500.63</v>
      </c>
      <c r="O132" s="19">
        <v>500.63</v>
      </c>
      <c r="P132" s="19">
        <v>500.63</v>
      </c>
      <c r="Q132" s="19">
        <v>500.63</v>
      </c>
      <c r="R132" s="19">
        <v>500.63</v>
      </c>
    </row>
    <row r="133" spans="1:18" x14ac:dyDescent="0.25">
      <c r="A133" s="11" t="s">
        <v>5</v>
      </c>
      <c r="B133" s="12" t="s">
        <v>135</v>
      </c>
      <c r="C133" s="12"/>
      <c r="D133" s="12"/>
      <c r="E133" s="12"/>
      <c r="F133" s="19">
        <v>864877.95000000007</v>
      </c>
      <c r="G133" s="19">
        <v>864877.95000000007</v>
      </c>
      <c r="H133" s="19">
        <v>864877.95000000007</v>
      </c>
      <c r="I133" s="118">
        <v>864877.95000000007</v>
      </c>
      <c r="J133" s="19">
        <v>864877.95000000007</v>
      </c>
      <c r="K133" s="19">
        <v>864877.95000000007</v>
      </c>
      <c r="L133" s="19">
        <v>864877.95000000007</v>
      </c>
      <c r="M133" s="19">
        <v>864877.95000000007</v>
      </c>
      <c r="N133" s="19">
        <v>864877.95000000007</v>
      </c>
      <c r="O133" s="19">
        <v>864877.95000000007</v>
      </c>
      <c r="P133" s="19">
        <v>864877.95000000007</v>
      </c>
      <c r="Q133" s="19">
        <v>864877.95000000007</v>
      </c>
      <c r="R133" s="19">
        <v>864877.95000000007</v>
      </c>
    </row>
    <row r="134" spans="1:18" x14ac:dyDescent="0.25">
      <c r="A134" s="11" t="s">
        <v>5</v>
      </c>
      <c r="B134" s="12" t="s">
        <v>136</v>
      </c>
      <c r="C134" s="12"/>
      <c r="D134" s="12"/>
      <c r="E134" s="12"/>
      <c r="F134" s="19">
        <v>27444.45</v>
      </c>
      <c r="G134" s="19">
        <v>27444.45</v>
      </c>
      <c r="H134" s="19">
        <v>27444.45</v>
      </c>
      <c r="I134" s="118">
        <v>27444.45</v>
      </c>
      <c r="J134" s="19">
        <v>27444.45</v>
      </c>
      <c r="K134" s="19">
        <v>27444.45</v>
      </c>
      <c r="L134" s="19">
        <v>27444.45</v>
      </c>
      <c r="M134" s="19">
        <v>27444.45</v>
      </c>
      <c r="N134" s="19">
        <v>27444.45</v>
      </c>
      <c r="O134" s="19">
        <v>27444.45</v>
      </c>
      <c r="P134" s="19">
        <v>27444.45</v>
      </c>
      <c r="Q134" s="19">
        <v>27444.45</v>
      </c>
      <c r="R134" s="19">
        <v>27444.45</v>
      </c>
    </row>
    <row r="135" spans="1:18" x14ac:dyDescent="0.25">
      <c r="A135" s="11" t="s">
        <v>5</v>
      </c>
      <c r="B135" s="12" t="s">
        <v>137</v>
      </c>
      <c r="C135" s="12"/>
      <c r="D135" s="12"/>
      <c r="E135" s="12"/>
      <c r="F135" s="19">
        <v>1215228.56</v>
      </c>
      <c r="G135" s="19">
        <v>1215228.56</v>
      </c>
      <c r="H135" s="19">
        <v>1215228.56</v>
      </c>
      <c r="I135" s="118">
        <v>1215228.56</v>
      </c>
      <c r="J135" s="19">
        <v>1215228.56</v>
      </c>
      <c r="K135" s="19">
        <v>1215228.56</v>
      </c>
      <c r="L135" s="19">
        <v>1215228.56</v>
      </c>
      <c r="M135" s="19">
        <v>1215228.56</v>
      </c>
      <c r="N135" s="19">
        <v>1215228.56</v>
      </c>
      <c r="O135" s="19">
        <v>1215228.56</v>
      </c>
      <c r="P135" s="19">
        <v>1206609.8700000001</v>
      </c>
      <c r="Q135" s="19">
        <v>1206609.8700000001</v>
      </c>
      <c r="R135" s="19">
        <v>1206609.8700000001</v>
      </c>
    </row>
    <row r="136" spans="1:18" x14ac:dyDescent="0.25">
      <c r="A136" s="11" t="s">
        <v>5</v>
      </c>
      <c r="B136" s="12" t="s">
        <v>138</v>
      </c>
      <c r="C136" s="12"/>
      <c r="D136" s="12"/>
      <c r="E136" s="12"/>
      <c r="F136" s="19">
        <v>718101.24</v>
      </c>
      <c r="G136" s="19">
        <v>718101.24</v>
      </c>
      <c r="H136" s="19">
        <v>718101.24</v>
      </c>
      <c r="I136" s="118">
        <v>718101.24</v>
      </c>
      <c r="J136" s="19">
        <v>791985.64</v>
      </c>
      <c r="K136" s="19">
        <v>791985.64</v>
      </c>
      <c r="L136" s="19">
        <v>791985.64</v>
      </c>
      <c r="M136" s="19">
        <v>791985.64</v>
      </c>
      <c r="N136" s="19">
        <v>791985.64</v>
      </c>
      <c r="O136" s="19">
        <v>791985.64</v>
      </c>
      <c r="P136" s="19">
        <v>791985.64</v>
      </c>
      <c r="Q136" s="19">
        <v>791985.64</v>
      </c>
      <c r="R136" s="19">
        <v>791985.64</v>
      </c>
    </row>
    <row r="137" spans="1:18" x14ac:dyDescent="0.25">
      <c r="A137" s="11" t="s">
        <v>5</v>
      </c>
      <c r="B137" s="12" t="s">
        <v>139</v>
      </c>
      <c r="C137" s="12"/>
      <c r="D137" s="12"/>
      <c r="E137" s="12"/>
      <c r="F137" s="19">
        <v>741597.25</v>
      </c>
      <c r="G137" s="19">
        <v>741597.25</v>
      </c>
      <c r="H137" s="19">
        <v>741597.25</v>
      </c>
      <c r="I137" s="118">
        <v>741597.25</v>
      </c>
      <c r="J137" s="19">
        <v>759206.39</v>
      </c>
      <c r="K137" s="19">
        <v>803693.12</v>
      </c>
      <c r="L137" s="19">
        <v>803693.12</v>
      </c>
      <c r="M137" s="19">
        <v>803693.12</v>
      </c>
      <c r="N137" s="19">
        <v>803693.12</v>
      </c>
      <c r="O137" s="19">
        <v>803693.12</v>
      </c>
      <c r="P137" s="19">
        <v>803693.12</v>
      </c>
      <c r="Q137" s="19">
        <v>803693.12</v>
      </c>
      <c r="R137" s="19">
        <v>803693.12</v>
      </c>
    </row>
    <row r="138" spans="1:18" x14ac:dyDescent="0.25">
      <c r="A138" s="11" t="s">
        <v>5</v>
      </c>
      <c r="B138" s="12" t="s">
        <v>140</v>
      </c>
      <c r="C138" s="12"/>
      <c r="D138" s="12"/>
      <c r="E138" s="12"/>
      <c r="F138" s="19">
        <v>66683.86</v>
      </c>
      <c r="G138" s="19">
        <v>66683.86</v>
      </c>
      <c r="H138" s="19">
        <v>66683.86</v>
      </c>
      <c r="I138" s="118">
        <v>66683.86</v>
      </c>
      <c r="J138" s="19">
        <v>66683.86</v>
      </c>
      <c r="K138" s="19">
        <v>66683.86</v>
      </c>
      <c r="L138" s="19">
        <v>66683.86</v>
      </c>
      <c r="M138" s="19">
        <v>66683.86</v>
      </c>
      <c r="N138" s="19">
        <v>66683.86</v>
      </c>
      <c r="O138" s="19">
        <v>66683.86</v>
      </c>
      <c r="P138" s="19">
        <v>66683.86</v>
      </c>
      <c r="Q138" s="19">
        <v>66683.86</v>
      </c>
      <c r="R138" s="19">
        <v>66683.86</v>
      </c>
    </row>
    <row r="139" spans="1:18" x14ac:dyDescent="0.25">
      <c r="A139" s="11" t="s">
        <v>5</v>
      </c>
      <c r="B139" s="12" t="s">
        <v>141</v>
      </c>
      <c r="C139" s="12"/>
      <c r="D139" s="12"/>
      <c r="E139" s="12"/>
      <c r="F139" s="19">
        <v>965076.17</v>
      </c>
      <c r="G139" s="19">
        <v>965076.17</v>
      </c>
      <c r="H139" s="19">
        <v>1055469.47</v>
      </c>
      <c r="I139" s="118">
        <v>1055469.47</v>
      </c>
      <c r="J139" s="19">
        <v>1055469.47</v>
      </c>
      <c r="K139" s="19">
        <v>1055469.47</v>
      </c>
      <c r="L139" s="19">
        <v>1055469.47</v>
      </c>
      <c r="M139" s="19">
        <v>1055469.47</v>
      </c>
      <c r="N139" s="19">
        <v>1055469.47</v>
      </c>
      <c r="O139" s="19">
        <v>1055469.47</v>
      </c>
      <c r="P139" s="19">
        <v>1055469.47</v>
      </c>
      <c r="Q139" s="19">
        <v>1055469.47</v>
      </c>
      <c r="R139" s="19">
        <v>1055469.47</v>
      </c>
    </row>
    <row r="140" spans="1:18" x14ac:dyDescent="0.25">
      <c r="A140" s="11" t="s">
        <v>5</v>
      </c>
      <c r="B140" s="12" t="s">
        <v>142</v>
      </c>
      <c r="C140" s="12"/>
      <c r="D140" s="12"/>
      <c r="E140" s="12"/>
      <c r="F140" s="19">
        <v>80300.259999999995</v>
      </c>
      <c r="G140" s="19">
        <v>80300.259999999995</v>
      </c>
      <c r="H140" s="19">
        <v>80300.259999999995</v>
      </c>
      <c r="I140" s="118">
        <v>80300.259999999995</v>
      </c>
      <c r="J140" s="19">
        <v>80300.259999999995</v>
      </c>
      <c r="K140" s="19">
        <v>80300.259999999995</v>
      </c>
      <c r="L140" s="19">
        <v>80300.259999999995</v>
      </c>
      <c r="M140" s="19">
        <v>80300.259999999995</v>
      </c>
      <c r="N140" s="19">
        <v>80300.259999999995</v>
      </c>
      <c r="O140" s="19">
        <v>80300.259999999995</v>
      </c>
      <c r="P140" s="19">
        <v>80300.259999999995</v>
      </c>
      <c r="Q140" s="19">
        <v>80300.259999999995</v>
      </c>
      <c r="R140" s="19">
        <v>80300.259999999995</v>
      </c>
    </row>
    <row r="141" spans="1:18" x14ac:dyDescent="0.25">
      <c r="A141" s="11" t="s">
        <v>5</v>
      </c>
      <c r="B141" s="12" t="s">
        <v>143</v>
      </c>
      <c r="C141" s="12"/>
      <c r="D141" s="12"/>
      <c r="E141" s="12"/>
      <c r="F141" s="19">
        <v>1483898.73</v>
      </c>
      <c r="G141" s="19">
        <v>1483898.73</v>
      </c>
      <c r="H141" s="19">
        <v>1483898.73</v>
      </c>
      <c r="I141" s="118">
        <v>1483898.73</v>
      </c>
      <c r="J141" s="19">
        <v>1483898.73</v>
      </c>
      <c r="K141" s="19">
        <v>1483898.73</v>
      </c>
      <c r="L141" s="19">
        <v>1483898.73</v>
      </c>
      <c r="M141" s="19">
        <v>1483898.73</v>
      </c>
      <c r="N141" s="19">
        <v>1483898.73</v>
      </c>
      <c r="O141" s="19">
        <v>1483898.73</v>
      </c>
      <c r="P141" s="19">
        <v>1483898.73</v>
      </c>
      <c r="Q141" s="19">
        <v>1483898.73</v>
      </c>
      <c r="R141" s="19">
        <v>1483898.73</v>
      </c>
    </row>
    <row r="142" spans="1:18" x14ac:dyDescent="0.25">
      <c r="A142" s="11" t="s">
        <v>5</v>
      </c>
      <c r="B142" s="12" t="s">
        <v>144</v>
      </c>
      <c r="C142" s="12"/>
      <c r="D142" s="12"/>
      <c r="E142" s="12"/>
      <c r="F142" s="19">
        <v>104417.01000000001</v>
      </c>
      <c r="G142" s="19">
        <v>104417.01000000001</v>
      </c>
      <c r="H142" s="19">
        <v>104417.01000000001</v>
      </c>
      <c r="I142" s="118">
        <v>104417.01000000001</v>
      </c>
      <c r="J142" s="19">
        <v>104417.01000000001</v>
      </c>
      <c r="K142" s="19">
        <v>104417.01000000001</v>
      </c>
      <c r="L142" s="19">
        <v>104417.01000000001</v>
      </c>
      <c r="M142" s="19">
        <v>104417.01000000001</v>
      </c>
      <c r="N142" s="19">
        <v>104417.01000000001</v>
      </c>
      <c r="O142" s="19">
        <v>104417.01000000001</v>
      </c>
      <c r="P142" s="19">
        <v>104417.01000000001</v>
      </c>
      <c r="Q142" s="19">
        <v>104417.01000000001</v>
      </c>
      <c r="R142" s="19">
        <v>104417.01000000001</v>
      </c>
    </row>
    <row r="143" spans="1:18" x14ac:dyDescent="0.25">
      <c r="A143" s="11" t="s">
        <v>5</v>
      </c>
      <c r="B143" s="12" t="s">
        <v>145</v>
      </c>
      <c r="C143" s="12"/>
      <c r="D143" s="12"/>
      <c r="E143" s="12"/>
      <c r="F143" s="19">
        <v>649594.13</v>
      </c>
      <c r="G143" s="19">
        <v>649594.13</v>
      </c>
      <c r="H143" s="19">
        <v>649594.13</v>
      </c>
      <c r="I143" s="118">
        <v>649594.13</v>
      </c>
      <c r="J143" s="19">
        <v>649594.13</v>
      </c>
      <c r="K143" s="19">
        <v>649594.13</v>
      </c>
      <c r="L143" s="19">
        <v>649594.13</v>
      </c>
      <c r="M143" s="19">
        <v>649594.13</v>
      </c>
      <c r="N143" s="19">
        <v>649594.13</v>
      </c>
      <c r="O143" s="19">
        <v>649594.13</v>
      </c>
      <c r="P143" s="19">
        <v>649594.13</v>
      </c>
      <c r="Q143" s="19">
        <v>649594.13</v>
      </c>
      <c r="R143" s="19">
        <v>649594.13</v>
      </c>
    </row>
    <row r="144" spans="1:18" x14ac:dyDescent="0.25">
      <c r="A144" s="11" t="s">
        <v>5</v>
      </c>
      <c r="B144" s="12" t="s">
        <v>146</v>
      </c>
      <c r="C144" s="12"/>
      <c r="D144" s="12"/>
      <c r="E144" s="12"/>
      <c r="F144" s="19">
        <v>158966.87</v>
      </c>
      <c r="G144" s="19">
        <v>158966.87</v>
      </c>
      <c r="H144" s="19">
        <v>158971.11000000002</v>
      </c>
      <c r="I144" s="118">
        <v>158971.11000000002</v>
      </c>
      <c r="J144" s="19">
        <v>158971.11000000002</v>
      </c>
      <c r="K144" s="19">
        <v>158971.11000000002</v>
      </c>
      <c r="L144" s="19">
        <v>158971.11000000002</v>
      </c>
      <c r="M144" s="19">
        <v>158971.11000000002</v>
      </c>
      <c r="N144" s="19">
        <v>158971.11000000002</v>
      </c>
      <c r="O144" s="19">
        <v>158971.11000000002</v>
      </c>
      <c r="P144" s="19">
        <v>158971.11000000002</v>
      </c>
      <c r="Q144" s="19">
        <v>158971.11000000002</v>
      </c>
      <c r="R144" s="19">
        <v>158971.11000000002</v>
      </c>
    </row>
    <row r="145" spans="1:18" x14ac:dyDescent="0.25">
      <c r="A145" s="11" t="s">
        <v>5</v>
      </c>
      <c r="B145" s="12" t="s">
        <v>147</v>
      </c>
      <c r="C145" s="12"/>
      <c r="D145" s="12"/>
      <c r="E145" s="12"/>
      <c r="F145" s="19">
        <v>2648181.67</v>
      </c>
      <c r="G145" s="19">
        <v>2648181.67</v>
      </c>
      <c r="H145" s="19">
        <v>2648181.67</v>
      </c>
      <c r="I145" s="118">
        <v>2648181.67</v>
      </c>
      <c r="J145" s="19">
        <v>2648181.67</v>
      </c>
      <c r="K145" s="19">
        <v>2648181.67</v>
      </c>
      <c r="L145" s="19">
        <v>2648181.67</v>
      </c>
      <c r="M145" s="19">
        <v>2648181.67</v>
      </c>
      <c r="N145" s="19">
        <v>2648181.67</v>
      </c>
      <c r="O145" s="19">
        <v>2648181.67</v>
      </c>
      <c r="P145" s="19">
        <v>2648181.67</v>
      </c>
      <c r="Q145" s="19">
        <v>2648181.67</v>
      </c>
      <c r="R145" s="19">
        <v>2648181.67</v>
      </c>
    </row>
    <row r="146" spans="1:18" x14ac:dyDescent="0.25">
      <c r="A146" s="11" t="s">
        <v>5</v>
      </c>
      <c r="B146" s="12" t="s">
        <v>148</v>
      </c>
      <c r="C146" s="12"/>
      <c r="D146" s="12"/>
      <c r="E146" s="12"/>
      <c r="F146" s="19">
        <v>1051000</v>
      </c>
      <c r="G146" s="19">
        <v>1051000</v>
      </c>
      <c r="H146" s="19">
        <v>1051000</v>
      </c>
      <c r="I146" s="118">
        <v>1051000</v>
      </c>
      <c r="J146" s="19">
        <v>1051000</v>
      </c>
      <c r="K146" s="19">
        <v>1051000</v>
      </c>
      <c r="L146" s="19">
        <v>1051000</v>
      </c>
      <c r="M146" s="19">
        <v>1051000</v>
      </c>
      <c r="N146" s="19">
        <v>1051000</v>
      </c>
      <c r="O146" s="19">
        <v>1051000</v>
      </c>
      <c r="P146" s="19">
        <v>1051000</v>
      </c>
      <c r="Q146" s="19">
        <v>1051000</v>
      </c>
      <c r="R146" s="19">
        <v>1051000</v>
      </c>
    </row>
    <row r="147" spans="1:18" x14ac:dyDescent="0.25">
      <c r="A147" s="11" t="s">
        <v>5</v>
      </c>
      <c r="B147" s="12" t="s">
        <v>149</v>
      </c>
      <c r="C147" s="12"/>
      <c r="D147" s="12"/>
      <c r="E147" s="12"/>
      <c r="F147" s="19">
        <v>699814.24</v>
      </c>
      <c r="G147" s="19">
        <v>699814.24</v>
      </c>
      <c r="H147" s="19">
        <v>699814.24</v>
      </c>
      <c r="I147" s="118">
        <v>699814.24</v>
      </c>
      <c r="J147" s="19">
        <v>699814.24</v>
      </c>
      <c r="K147" s="19">
        <v>699814.24</v>
      </c>
      <c r="L147" s="19">
        <v>699814.24</v>
      </c>
      <c r="M147" s="19">
        <v>699814.24</v>
      </c>
      <c r="N147" s="19">
        <v>699814.24</v>
      </c>
      <c r="O147" s="19">
        <v>699814.24</v>
      </c>
      <c r="P147" s="19">
        <v>699814.24</v>
      </c>
      <c r="Q147" s="19">
        <v>699814.24</v>
      </c>
      <c r="R147" s="19">
        <v>699814.24</v>
      </c>
    </row>
    <row r="148" spans="1:18" x14ac:dyDescent="0.25">
      <c r="A148" s="11" t="s">
        <v>5</v>
      </c>
      <c r="B148" s="12" t="s">
        <v>150</v>
      </c>
      <c r="C148" s="12"/>
      <c r="D148" s="12"/>
      <c r="E148" s="12"/>
      <c r="F148" s="19">
        <v>785527.68</v>
      </c>
      <c r="G148" s="19">
        <v>785527.68</v>
      </c>
      <c r="H148" s="19">
        <v>785527.68</v>
      </c>
      <c r="I148" s="118">
        <v>785527.68</v>
      </c>
      <c r="J148" s="19">
        <v>785527.68</v>
      </c>
      <c r="K148" s="19">
        <v>785527.68</v>
      </c>
      <c r="L148" s="19">
        <v>785527.68</v>
      </c>
      <c r="M148" s="19">
        <v>785527.68</v>
      </c>
      <c r="N148" s="19">
        <v>785527.68</v>
      </c>
      <c r="O148" s="19">
        <v>785527.68</v>
      </c>
      <c r="P148" s="19">
        <v>785527.68</v>
      </c>
      <c r="Q148" s="19">
        <v>785527.68</v>
      </c>
      <c r="R148" s="19">
        <v>785527.68</v>
      </c>
    </row>
    <row r="149" spans="1:18" x14ac:dyDescent="0.25">
      <c r="A149" s="11" t="s">
        <v>5</v>
      </c>
      <c r="B149" s="12" t="s">
        <v>151</v>
      </c>
      <c r="C149" s="12"/>
      <c r="D149" s="12"/>
      <c r="E149" s="12"/>
      <c r="F149" s="19">
        <v>1281059.27</v>
      </c>
      <c r="G149" s="19">
        <v>1281059.27</v>
      </c>
      <c r="H149" s="19">
        <v>1281059.27</v>
      </c>
      <c r="I149" s="118">
        <v>1281059.27</v>
      </c>
      <c r="J149" s="19">
        <v>1281059.27</v>
      </c>
      <c r="K149" s="19">
        <v>1281059.27</v>
      </c>
      <c r="L149" s="19">
        <v>1281059.27</v>
      </c>
      <c r="M149" s="19">
        <v>1281059.27</v>
      </c>
      <c r="N149" s="19">
        <v>1281059.27</v>
      </c>
      <c r="O149" s="19">
        <v>1281059.27</v>
      </c>
      <c r="P149" s="19">
        <v>1281059.27</v>
      </c>
      <c r="Q149" s="19">
        <v>1281059.27</v>
      </c>
      <c r="R149" s="19">
        <v>1281059.27</v>
      </c>
    </row>
    <row r="150" spans="1:18" x14ac:dyDescent="0.25">
      <c r="A150" s="11" t="s">
        <v>5</v>
      </c>
      <c r="B150" s="12" t="s">
        <v>152</v>
      </c>
      <c r="C150" s="12"/>
      <c r="D150" s="12"/>
      <c r="E150" s="12"/>
      <c r="F150" s="19">
        <v>1288140</v>
      </c>
      <c r="G150" s="19">
        <v>1288140</v>
      </c>
      <c r="H150" s="19">
        <v>1288140</v>
      </c>
      <c r="I150" s="118">
        <v>1288140</v>
      </c>
      <c r="J150" s="19">
        <v>1288140</v>
      </c>
      <c r="K150" s="19">
        <v>1288140</v>
      </c>
      <c r="L150" s="19">
        <v>1288140</v>
      </c>
      <c r="M150" s="19">
        <v>1288140</v>
      </c>
      <c r="N150" s="19">
        <v>1288140</v>
      </c>
      <c r="O150" s="19">
        <v>1288140</v>
      </c>
      <c r="P150" s="19">
        <v>1288140</v>
      </c>
      <c r="Q150" s="19">
        <v>1288140</v>
      </c>
      <c r="R150" s="19">
        <v>1288140</v>
      </c>
    </row>
    <row r="151" spans="1:18" x14ac:dyDescent="0.25">
      <c r="A151" s="11" t="s">
        <v>5</v>
      </c>
      <c r="B151" s="12" t="s">
        <v>153</v>
      </c>
      <c r="C151" s="12"/>
      <c r="D151" s="12"/>
      <c r="E151" s="12"/>
      <c r="F151" s="19">
        <v>203682.44</v>
      </c>
      <c r="G151" s="19">
        <v>203682.44</v>
      </c>
      <c r="H151" s="19">
        <v>203682.44</v>
      </c>
      <c r="I151" s="118">
        <v>203682.44</v>
      </c>
      <c r="J151" s="19">
        <v>203682.44</v>
      </c>
      <c r="K151" s="19">
        <v>203682.44</v>
      </c>
      <c r="L151" s="19">
        <v>203682.44</v>
      </c>
      <c r="M151" s="19">
        <v>203682.44</v>
      </c>
      <c r="N151" s="19">
        <v>203682.44</v>
      </c>
      <c r="O151" s="19">
        <v>203682.44</v>
      </c>
      <c r="P151" s="19">
        <v>203682.44</v>
      </c>
      <c r="Q151" s="19">
        <v>203682.44</v>
      </c>
      <c r="R151" s="19">
        <v>203682.44</v>
      </c>
    </row>
    <row r="152" spans="1:18" x14ac:dyDescent="0.25">
      <c r="A152" s="11" t="s">
        <v>5</v>
      </c>
      <c r="B152" s="12" t="s">
        <v>154</v>
      </c>
      <c r="C152" s="12"/>
      <c r="D152" s="12"/>
      <c r="E152" s="12"/>
      <c r="F152" s="19">
        <v>1194000</v>
      </c>
      <c r="G152" s="19">
        <v>1194000</v>
      </c>
      <c r="H152" s="19">
        <v>1194000</v>
      </c>
      <c r="I152" s="118">
        <v>1194000</v>
      </c>
      <c r="J152" s="19">
        <v>1194000</v>
      </c>
      <c r="K152" s="19">
        <v>1194000</v>
      </c>
      <c r="L152" s="19">
        <v>1194000</v>
      </c>
      <c r="M152" s="19">
        <v>1194000</v>
      </c>
      <c r="N152" s="19">
        <v>1194000</v>
      </c>
      <c r="O152" s="19">
        <v>1194000</v>
      </c>
      <c r="P152" s="19">
        <v>1194000</v>
      </c>
      <c r="Q152" s="19">
        <v>1194000</v>
      </c>
      <c r="R152" s="19">
        <v>1194000</v>
      </c>
    </row>
    <row r="153" spans="1:18" x14ac:dyDescent="0.25">
      <c r="A153" s="11" t="s">
        <v>5</v>
      </c>
      <c r="B153" s="12" t="s">
        <v>155</v>
      </c>
      <c r="C153" s="12"/>
      <c r="D153" s="12"/>
      <c r="E153" s="12"/>
      <c r="F153" s="19">
        <v>795165.45000000007</v>
      </c>
      <c r="G153" s="19">
        <v>795165.45000000007</v>
      </c>
      <c r="H153" s="19">
        <v>795165.45000000007</v>
      </c>
      <c r="I153" s="118">
        <v>795165.45000000007</v>
      </c>
      <c r="J153" s="19">
        <v>795165.45000000007</v>
      </c>
      <c r="K153" s="19">
        <v>795165.45000000007</v>
      </c>
      <c r="L153" s="19">
        <v>795165.45000000007</v>
      </c>
      <c r="M153" s="19">
        <v>795165.45000000007</v>
      </c>
      <c r="N153" s="19">
        <v>795165.45000000007</v>
      </c>
      <c r="O153" s="19">
        <v>795165.45000000007</v>
      </c>
      <c r="P153" s="19">
        <v>795165.45000000007</v>
      </c>
      <c r="Q153" s="19">
        <v>795165.45000000007</v>
      </c>
      <c r="R153" s="19">
        <v>795165.45000000007</v>
      </c>
    </row>
    <row r="154" spans="1:18" x14ac:dyDescent="0.25">
      <c r="A154" s="11" t="s">
        <v>5</v>
      </c>
      <c r="B154" s="12" t="s">
        <v>156</v>
      </c>
      <c r="C154" s="12"/>
      <c r="D154" s="12"/>
      <c r="E154" s="12"/>
      <c r="F154" s="19">
        <v>364589.52</v>
      </c>
      <c r="G154" s="19">
        <v>364589.52</v>
      </c>
      <c r="H154" s="19">
        <v>364589.52</v>
      </c>
      <c r="I154" s="118">
        <v>364589.52</v>
      </c>
      <c r="J154" s="19">
        <v>364589.52</v>
      </c>
      <c r="K154" s="19">
        <v>364589.52</v>
      </c>
      <c r="L154" s="19">
        <v>364589.52</v>
      </c>
      <c r="M154" s="19">
        <v>364589.52</v>
      </c>
      <c r="N154" s="19">
        <v>364589.52</v>
      </c>
      <c r="O154" s="19">
        <v>364589.52</v>
      </c>
      <c r="P154" s="19">
        <v>364589.52</v>
      </c>
      <c r="Q154" s="19">
        <v>364589.52</v>
      </c>
      <c r="R154" s="19">
        <v>364589.52</v>
      </c>
    </row>
    <row r="155" spans="1:18" x14ac:dyDescent="0.25">
      <c r="A155" s="11" t="s">
        <v>5</v>
      </c>
      <c r="B155" s="12" t="s">
        <v>157</v>
      </c>
      <c r="C155" s="12"/>
      <c r="D155" s="12"/>
      <c r="E155" s="12"/>
      <c r="F155" s="19">
        <v>8131853.5</v>
      </c>
      <c r="G155" s="19">
        <v>8131853.5</v>
      </c>
      <c r="H155" s="19">
        <v>8131853.5</v>
      </c>
      <c r="I155" s="118">
        <v>8131853.5</v>
      </c>
      <c r="J155" s="19">
        <v>8131853.5</v>
      </c>
      <c r="K155" s="19">
        <v>8131853.5</v>
      </c>
      <c r="L155" s="19">
        <v>8131853.5</v>
      </c>
      <c r="M155" s="19">
        <v>8131853.5</v>
      </c>
      <c r="N155" s="19">
        <v>8131853.5</v>
      </c>
      <c r="O155" s="19">
        <v>8131853.5</v>
      </c>
      <c r="P155" s="19">
        <v>8131853.5</v>
      </c>
      <c r="Q155" s="19">
        <v>8131853.5</v>
      </c>
      <c r="R155" s="19">
        <v>8131853.5</v>
      </c>
    </row>
    <row r="156" spans="1:18" x14ac:dyDescent="0.25">
      <c r="A156" s="11" t="s">
        <v>5</v>
      </c>
      <c r="B156" s="12" t="s">
        <v>158</v>
      </c>
      <c r="C156" s="12"/>
      <c r="D156" s="12"/>
      <c r="E156" s="12"/>
      <c r="F156" s="19">
        <v>221928.75</v>
      </c>
      <c r="G156" s="19">
        <v>221928.75</v>
      </c>
      <c r="H156" s="19">
        <v>221928.75</v>
      </c>
      <c r="I156" s="118">
        <v>221928.75</v>
      </c>
      <c r="J156" s="19">
        <v>221928.75</v>
      </c>
      <c r="K156" s="19">
        <v>221928.75</v>
      </c>
      <c r="L156" s="19">
        <v>221928.75</v>
      </c>
      <c r="M156" s="19">
        <v>221928.75</v>
      </c>
      <c r="N156" s="19">
        <v>221928.75</v>
      </c>
      <c r="O156" s="19">
        <v>221928.75</v>
      </c>
      <c r="P156" s="19">
        <v>221928.75</v>
      </c>
      <c r="Q156" s="19">
        <v>221928.75</v>
      </c>
      <c r="R156" s="19">
        <v>221928.75</v>
      </c>
    </row>
    <row r="157" spans="1:18" x14ac:dyDescent="0.25">
      <c r="A157" s="11" t="s">
        <v>5</v>
      </c>
      <c r="B157" s="12" t="s">
        <v>159</v>
      </c>
      <c r="C157" s="12"/>
      <c r="D157" s="12"/>
      <c r="E157" s="12"/>
      <c r="F157" s="19">
        <v>811209.69000000006</v>
      </c>
      <c r="G157" s="19">
        <v>811209.69000000006</v>
      </c>
      <c r="H157" s="19">
        <v>811209.69000000006</v>
      </c>
      <c r="I157" s="118">
        <v>811209.69000000006</v>
      </c>
      <c r="J157" s="19">
        <v>811209.69000000006</v>
      </c>
      <c r="K157" s="19">
        <v>811209.69000000006</v>
      </c>
      <c r="L157" s="19">
        <v>811209.69000000006</v>
      </c>
      <c r="M157" s="19">
        <v>811209.69000000006</v>
      </c>
      <c r="N157" s="19">
        <v>811209.69000000006</v>
      </c>
      <c r="O157" s="19">
        <v>811209.69000000006</v>
      </c>
      <c r="P157" s="19">
        <v>811209.69000000006</v>
      </c>
      <c r="Q157" s="19">
        <v>811209.69000000006</v>
      </c>
      <c r="R157" s="19">
        <v>811209.69000000006</v>
      </c>
    </row>
    <row r="158" spans="1:18" x14ac:dyDescent="0.25">
      <c r="A158" s="11" t="s">
        <v>5</v>
      </c>
      <c r="B158" s="12" t="s">
        <v>160</v>
      </c>
      <c r="C158" s="12"/>
      <c r="D158" s="12"/>
      <c r="E158" s="12"/>
      <c r="F158" s="19">
        <v>9478993.8900000006</v>
      </c>
      <c r="G158" s="19">
        <v>9478993.8900000006</v>
      </c>
      <c r="H158" s="19">
        <v>9478993.8900000006</v>
      </c>
      <c r="I158" s="118">
        <v>9478993.8900000006</v>
      </c>
      <c r="J158" s="19">
        <v>9478993.8900000006</v>
      </c>
      <c r="K158" s="19">
        <v>9478993.8900000006</v>
      </c>
      <c r="L158" s="19">
        <v>9478993.8900000006</v>
      </c>
      <c r="M158" s="19">
        <v>9478993.8900000006</v>
      </c>
      <c r="N158" s="19">
        <v>9478993.8900000006</v>
      </c>
      <c r="O158" s="19">
        <v>9478993.8900000006</v>
      </c>
      <c r="P158" s="19">
        <v>9478993.8900000006</v>
      </c>
      <c r="Q158" s="19">
        <v>9478993.8900000006</v>
      </c>
      <c r="R158" s="19">
        <v>9478993.8900000006</v>
      </c>
    </row>
    <row r="159" spans="1:18" x14ac:dyDescent="0.25">
      <c r="A159" s="11" t="s">
        <v>5</v>
      </c>
      <c r="B159" s="12" t="s">
        <v>161</v>
      </c>
      <c r="C159" s="12"/>
      <c r="D159" s="12"/>
      <c r="E159" s="12"/>
      <c r="F159" s="19">
        <v>5927075</v>
      </c>
      <c r="G159" s="19">
        <v>5927075</v>
      </c>
      <c r="H159" s="19">
        <v>5927075</v>
      </c>
      <c r="I159" s="118">
        <v>5985702.5</v>
      </c>
      <c r="J159" s="19">
        <v>5985702.5</v>
      </c>
      <c r="K159" s="19">
        <v>5985702.5</v>
      </c>
      <c r="L159" s="19">
        <v>5985702.5</v>
      </c>
      <c r="M159" s="19">
        <v>5985702.5</v>
      </c>
      <c r="N159" s="19">
        <v>5985702.5</v>
      </c>
      <c r="O159" s="19">
        <v>5985702.5</v>
      </c>
      <c r="P159" s="19">
        <v>5985702.5</v>
      </c>
      <c r="Q159" s="19">
        <v>5985702.5</v>
      </c>
      <c r="R159" s="19">
        <v>5985702.5</v>
      </c>
    </row>
    <row r="160" spans="1:18" x14ac:dyDescent="0.25">
      <c r="A160" s="11" t="s">
        <v>5</v>
      </c>
      <c r="B160" s="12" t="s">
        <v>162</v>
      </c>
      <c r="C160" s="12"/>
      <c r="D160" s="12"/>
      <c r="E160" s="12"/>
      <c r="F160" s="19">
        <v>5774386.75</v>
      </c>
      <c r="G160" s="19">
        <v>5774386.75</v>
      </c>
      <c r="H160" s="19">
        <v>5774386.75</v>
      </c>
      <c r="I160" s="118">
        <v>5774386.75</v>
      </c>
      <c r="J160" s="19">
        <v>5774386.75</v>
      </c>
      <c r="K160" s="19">
        <v>5774386.75</v>
      </c>
      <c r="L160" s="19">
        <v>5774386.75</v>
      </c>
      <c r="M160" s="19">
        <v>5774386.75</v>
      </c>
      <c r="N160" s="19">
        <v>5774386.75</v>
      </c>
      <c r="O160" s="19">
        <v>5774386.75</v>
      </c>
      <c r="P160" s="19">
        <v>5774386.75</v>
      </c>
      <c r="Q160" s="19">
        <v>5774386.75</v>
      </c>
      <c r="R160" s="19">
        <v>5774386.75</v>
      </c>
    </row>
    <row r="161" spans="1:18" x14ac:dyDescent="0.25">
      <c r="A161" s="11" t="s">
        <v>5</v>
      </c>
      <c r="B161" s="12" t="s">
        <v>163</v>
      </c>
      <c r="C161" s="12"/>
      <c r="D161" s="12"/>
      <c r="E161" s="12"/>
      <c r="F161" s="19">
        <v>2854297.39</v>
      </c>
      <c r="G161" s="19">
        <v>2854297.39</v>
      </c>
      <c r="H161" s="19">
        <v>2854297.39</v>
      </c>
      <c r="I161" s="118">
        <v>3068749.62</v>
      </c>
      <c r="J161" s="19">
        <v>3197967.04</v>
      </c>
      <c r="K161" s="19">
        <v>3194161.35</v>
      </c>
      <c r="L161" s="19">
        <v>3194161.35</v>
      </c>
      <c r="M161" s="19">
        <v>3194161.35</v>
      </c>
      <c r="N161" s="19">
        <v>3194161.35</v>
      </c>
      <c r="O161" s="19">
        <v>3194161.35</v>
      </c>
      <c r="P161" s="19">
        <v>3194161.35</v>
      </c>
      <c r="Q161" s="19">
        <v>3194161.35</v>
      </c>
      <c r="R161" s="19">
        <v>3194161.35</v>
      </c>
    </row>
    <row r="162" spans="1:18" x14ac:dyDescent="0.25">
      <c r="A162" s="11" t="s">
        <v>5</v>
      </c>
      <c r="B162" s="12" t="s">
        <v>164</v>
      </c>
      <c r="C162" s="12"/>
      <c r="D162" s="12"/>
      <c r="E162" s="12"/>
      <c r="F162" s="19">
        <v>3782845.56</v>
      </c>
      <c r="G162" s="19">
        <v>3782845.56</v>
      </c>
      <c r="H162" s="19">
        <v>3782845.56</v>
      </c>
      <c r="I162" s="118">
        <v>3782845.56</v>
      </c>
      <c r="J162" s="19">
        <v>3782845.56</v>
      </c>
      <c r="K162" s="19">
        <v>3782845.56</v>
      </c>
      <c r="L162" s="19">
        <v>3782845.56</v>
      </c>
      <c r="M162" s="19">
        <v>3782845.56</v>
      </c>
      <c r="N162" s="19">
        <v>3782845.56</v>
      </c>
      <c r="O162" s="19">
        <v>3782845.56</v>
      </c>
      <c r="P162" s="19">
        <v>3782845.56</v>
      </c>
      <c r="Q162" s="19">
        <v>3782845.56</v>
      </c>
      <c r="R162" s="19">
        <v>3782845.56</v>
      </c>
    </row>
    <row r="163" spans="1:18" x14ac:dyDescent="0.25">
      <c r="A163" s="11" t="s">
        <v>5</v>
      </c>
      <c r="B163" s="12" t="s">
        <v>165</v>
      </c>
      <c r="C163" s="12"/>
      <c r="D163" s="12"/>
      <c r="E163" s="12"/>
      <c r="F163" s="19">
        <v>1252681.2</v>
      </c>
      <c r="G163" s="19">
        <v>1612889.3900000001</v>
      </c>
      <c r="H163" s="19">
        <v>1613217.9300000002</v>
      </c>
      <c r="I163" s="118">
        <v>1635069.32</v>
      </c>
      <c r="J163" s="19">
        <v>1635069.32</v>
      </c>
      <c r="K163" s="19">
        <v>1635069.32</v>
      </c>
      <c r="L163" s="19">
        <v>1635069.32</v>
      </c>
      <c r="M163" s="19">
        <v>1635069.32</v>
      </c>
      <c r="N163" s="19">
        <v>1635069.32</v>
      </c>
      <c r="O163" s="19">
        <v>1635069.32</v>
      </c>
      <c r="P163" s="19">
        <v>1635069.32</v>
      </c>
      <c r="Q163" s="19">
        <v>1635069.32</v>
      </c>
      <c r="R163" s="19">
        <v>1635069.32</v>
      </c>
    </row>
    <row r="164" spans="1:18" x14ac:dyDescent="0.25">
      <c r="A164" s="11" t="s">
        <v>5</v>
      </c>
      <c r="B164" s="12" t="s">
        <v>166</v>
      </c>
      <c r="C164" s="12"/>
      <c r="D164" s="12"/>
      <c r="E164" s="12"/>
      <c r="F164" s="19">
        <v>457760.72000000003</v>
      </c>
      <c r="G164" s="19">
        <v>457760.72000000003</v>
      </c>
      <c r="H164" s="19">
        <v>457760.72000000003</v>
      </c>
      <c r="I164" s="118">
        <v>457760.72000000003</v>
      </c>
      <c r="J164" s="19">
        <v>457760.72000000003</v>
      </c>
      <c r="K164" s="19">
        <v>457760.72000000003</v>
      </c>
      <c r="L164" s="19">
        <v>457760.72000000003</v>
      </c>
      <c r="M164" s="19">
        <v>457760.72000000003</v>
      </c>
      <c r="N164" s="19">
        <v>457760.72000000003</v>
      </c>
      <c r="O164" s="19">
        <v>457760.72000000003</v>
      </c>
      <c r="P164" s="19">
        <v>457760.72000000003</v>
      </c>
      <c r="Q164" s="19">
        <v>457760.72000000003</v>
      </c>
      <c r="R164" s="19">
        <v>457760.72000000003</v>
      </c>
    </row>
    <row r="165" spans="1:18" x14ac:dyDescent="0.25">
      <c r="A165" s="11" t="s">
        <v>5</v>
      </c>
      <c r="B165" s="12" t="s">
        <v>167</v>
      </c>
      <c r="C165" s="12"/>
      <c r="D165" s="12"/>
      <c r="E165" s="12"/>
      <c r="F165" s="19">
        <v>33993049</v>
      </c>
      <c r="G165" s="19">
        <v>33993049</v>
      </c>
      <c r="H165" s="19">
        <v>33993049</v>
      </c>
      <c r="I165" s="118">
        <v>33993049</v>
      </c>
      <c r="J165" s="19">
        <v>33993049</v>
      </c>
      <c r="K165" s="19">
        <v>33993049</v>
      </c>
      <c r="L165" s="19">
        <v>33993049</v>
      </c>
      <c r="M165" s="19">
        <v>33993049</v>
      </c>
      <c r="N165" s="19">
        <v>33993049</v>
      </c>
      <c r="O165" s="19">
        <v>33993049</v>
      </c>
      <c r="P165" s="19">
        <v>33993049</v>
      </c>
      <c r="Q165" s="19">
        <v>33993049</v>
      </c>
      <c r="R165" s="19">
        <v>33993049</v>
      </c>
    </row>
    <row r="166" spans="1:18" x14ac:dyDescent="0.25">
      <c r="A166" s="11" t="s">
        <v>5</v>
      </c>
      <c r="B166" s="12" t="s">
        <v>168</v>
      </c>
      <c r="C166" s="12"/>
      <c r="D166" s="12"/>
      <c r="E166" s="12"/>
      <c r="F166" s="19">
        <v>1211276.7</v>
      </c>
      <c r="G166" s="19">
        <v>1211276.7</v>
      </c>
      <c r="H166" s="19">
        <v>1211276.7</v>
      </c>
      <c r="I166" s="118">
        <v>1211276.7</v>
      </c>
      <c r="J166" s="19">
        <v>1211276.7</v>
      </c>
      <c r="K166" s="19">
        <v>1211276.7</v>
      </c>
      <c r="L166" s="19">
        <v>1211276.7</v>
      </c>
      <c r="M166" s="19">
        <v>1211276.7</v>
      </c>
      <c r="N166" s="19">
        <v>1211276.7</v>
      </c>
      <c r="O166" s="19">
        <v>1211276.7</v>
      </c>
      <c r="P166" s="19">
        <v>1211276.7</v>
      </c>
      <c r="Q166" s="19">
        <v>1211276.7</v>
      </c>
      <c r="R166" s="19">
        <v>1211276.7</v>
      </c>
    </row>
    <row r="167" spans="1:18" x14ac:dyDescent="0.25">
      <c r="A167" s="11" t="s">
        <v>5</v>
      </c>
      <c r="B167" s="12" t="s">
        <v>169</v>
      </c>
      <c r="C167" s="12"/>
      <c r="D167" s="12"/>
      <c r="E167" s="12"/>
      <c r="F167" s="19">
        <v>10211670</v>
      </c>
      <c r="G167" s="19">
        <v>10211670</v>
      </c>
      <c r="H167" s="19">
        <v>10211670</v>
      </c>
      <c r="I167" s="118">
        <v>10211670</v>
      </c>
      <c r="J167" s="19">
        <v>10211670</v>
      </c>
      <c r="K167" s="19">
        <v>10211670</v>
      </c>
      <c r="L167" s="19">
        <v>10211670</v>
      </c>
      <c r="M167" s="19">
        <v>10211670</v>
      </c>
      <c r="N167" s="19">
        <v>10211670</v>
      </c>
      <c r="O167" s="19">
        <v>10211670</v>
      </c>
      <c r="P167" s="19">
        <v>10211670</v>
      </c>
      <c r="Q167" s="19">
        <v>10211670</v>
      </c>
      <c r="R167" s="19">
        <v>10211670</v>
      </c>
    </row>
    <row r="168" spans="1:18" x14ac:dyDescent="0.25">
      <c r="A168" s="11" t="s">
        <v>5</v>
      </c>
      <c r="B168" s="12" t="s">
        <v>170</v>
      </c>
      <c r="C168" s="12"/>
      <c r="D168" s="12"/>
      <c r="E168" s="12"/>
      <c r="F168" s="19">
        <v>1133739.78</v>
      </c>
      <c r="G168" s="19">
        <v>1133739.78</v>
      </c>
      <c r="H168" s="19">
        <v>1133739.78</v>
      </c>
      <c r="I168" s="118">
        <v>1133739.78</v>
      </c>
      <c r="J168" s="19">
        <v>1133739.78</v>
      </c>
      <c r="K168" s="19">
        <v>1133739.78</v>
      </c>
      <c r="L168" s="19">
        <v>1133739.78</v>
      </c>
      <c r="M168" s="19">
        <v>1133739.78</v>
      </c>
      <c r="N168" s="19">
        <v>1133739.78</v>
      </c>
      <c r="O168" s="19">
        <v>1133739.78</v>
      </c>
      <c r="P168" s="19">
        <v>1133739.78</v>
      </c>
      <c r="Q168" s="19">
        <v>1133739.78</v>
      </c>
      <c r="R168" s="19">
        <v>1133739.78</v>
      </c>
    </row>
    <row r="169" spans="1:18" x14ac:dyDescent="0.25">
      <c r="A169" s="11" t="s">
        <v>5</v>
      </c>
      <c r="B169" s="12" t="s">
        <v>171</v>
      </c>
      <c r="C169" s="12"/>
      <c r="D169" s="12"/>
      <c r="E169" s="12"/>
      <c r="F169" s="19">
        <v>2585068.23</v>
      </c>
      <c r="G169" s="19">
        <v>2585068.23</v>
      </c>
      <c r="H169" s="19">
        <v>2585068.23</v>
      </c>
      <c r="I169" s="118">
        <v>2585068.23</v>
      </c>
      <c r="J169" s="19">
        <v>2585068.23</v>
      </c>
      <c r="K169" s="19">
        <v>2585068.23</v>
      </c>
      <c r="L169" s="19">
        <v>2585068.23</v>
      </c>
      <c r="M169" s="19">
        <v>2585068.23</v>
      </c>
      <c r="N169" s="19">
        <v>2585068.23</v>
      </c>
      <c r="O169" s="19">
        <v>2585068.23</v>
      </c>
      <c r="P169" s="19">
        <v>2585068.23</v>
      </c>
      <c r="Q169" s="19">
        <v>2585068.23</v>
      </c>
      <c r="R169" s="19">
        <v>2585068.23</v>
      </c>
    </row>
    <row r="170" spans="1:18" x14ac:dyDescent="0.25">
      <c r="A170" s="11" t="s">
        <v>5</v>
      </c>
      <c r="B170" s="12" t="s">
        <v>172</v>
      </c>
      <c r="C170" s="12"/>
      <c r="D170" s="12"/>
      <c r="E170" s="12"/>
      <c r="F170" s="19">
        <v>1486816.65</v>
      </c>
      <c r="G170" s="19">
        <v>1486816.65</v>
      </c>
      <c r="H170" s="19">
        <v>1486816.65</v>
      </c>
      <c r="I170" s="118">
        <v>1486816.65</v>
      </c>
      <c r="J170" s="19">
        <v>1486816.65</v>
      </c>
      <c r="K170" s="19">
        <v>1486816.65</v>
      </c>
      <c r="L170" s="19">
        <v>1486816.65</v>
      </c>
      <c r="M170" s="19">
        <v>1486816.65</v>
      </c>
      <c r="N170" s="19">
        <v>1486816.65</v>
      </c>
      <c r="O170" s="19">
        <v>1486816.65</v>
      </c>
      <c r="P170" s="19">
        <v>1486816.65</v>
      </c>
      <c r="Q170" s="19">
        <v>1486816.65</v>
      </c>
      <c r="R170" s="19">
        <v>1486816.65</v>
      </c>
    </row>
    <row r="171" spans="1:18" x14ac:dyDescent="0.25">
      <c r="A171" s="11" t="s">
        <v>5</v>
      </c>
      <c r="B171" s="12" t="s">
        <v>173</v>
      </c>
      <c r="C171" s="12"/>
      <c r="D171" s="12"/>
      <c r="E171" s="12"/>
      <c r="F171" s="19">
        <v>3413471.97</v>
      </c>
      <c r="G171" s="19">
        <v>3413471.97</v>
      </c>
      <c r="H171" s="19">
        <v>3413471.97</v>
      </c>
      <c r="I171" s="118">
        <v>3413471.97</v>
      </c>
      <c r="J171" s="19">
        <v>3413471.97</v>
      </c>
      <c r="K171" s="19">
        <v>3413471.97</v>
      </c>
      <c r="L171" s="19">
        <v>3413471.97</v>
      </c>
      <c r="M171" s="19">
        <v>3413471.97</v>
      </c>
      <c r="N171" s="19">
        <v>3413471.97</v>
      </c>
      <c r="O171" s="19">
        <v>3413471.97</v>
      </c>
      <c r="P171" s="19">
        <v>3413471.97</v>
      </c>
      <c r="Q171" s="19">
        <v>3413471.97</v>
      </c>
      <c r="R171" s="19">
        <v>3413471.97</v>
      </c>
    </row>
    <row r="172" spans="1:18" x14ac:dyDescent="0.25">
      <c r="A172" s="11" t="s">
        <v>5</v>
      </c>
      <c r="B172" s="12" t="s">
        <v>174</v>
      </c>
      <c r="C172" s="12"/>
      <c r="D172" s="12"/>
      <c r="E172" s="12"/>
      <c r="F172" s="19">
        <v>31393616.66</v>
      </c>
      <c r="G172" s="19">
        <v>31393616.66</v>
      </c>
      <c r="H172" s="19">
        <v>31393616.66</v>
      </c>
      <c r="I172" s="118">
        <v>31393616.66</v>
      </c>
      <c r="J172" s="19">
        <v>31393616.66</v>
      </c>
      <c r="K172" s="19">
        <v>31393616.66</v>
      </c>
      <c r="L172" s="19">
        <v>31393616.66</v>
      </c>
      <c r="M172" s="19">
        <v>31393616.66</v>
      </c>
      <c r="N172" s="19">
        <v>31393616.66</v>
      </c>
      <c r="O172" s="19">
        <v>31393616.66</v>
      </c>
      <c r="P172" s="19">
        <v>31393616.66</v>
      </c>
      <c r="Q172" s="19">
        <v>31393616.66</v>
      </c>
      <c r="R172" s="19">
        <v>31393616.66</v>
      </c>
    </row>
    <row r="173" spans="1:18" x14ac:dyDescent="0.25">
      <c r="A173" s="11" t="s">
        <v>5</v>
      </c>
      <c r="B173" s="12" t="s">
        <v>175</v>
      </c>
      <c r="C173" s="12"/>
      <c r="D173" s="12"/>
      <c r="E173" s="12"/>
      <c r="F173" s="19">
        <v>11884554.949999999</v>
      </c>
      <c r="G173" s="19">
        <v>11884554.949999999</v>
      </c>
      <c r="H173" s="19">
        <v>11884554.949999999</v>
      </c>
      <c r="I173" s="118">
        <v>11884554.949999999</v>
      </c>
      <c r="J173" s="19">
        <v>11884554.949999999</v>
      </c>
      <c r="K173" s="19">
        <v>11884554.949999999</v>
      </c>
      <c r="L173" s="19">
        <v>11884554.949999999</v>
      </c>
      <c r="M173" s="19">
        <v>11884554.949999999</v>
      </c>
      <c r="N173" s="19">
        <v>11884554.949999999</v>
      </c>
      <c r="O173" s="19">
        <v>11884554.949999999</v>
      </c>
      <c r="P173" s="19">
        <v>11884554.949999999</v>
      </c>
      <c r="Q173" s="19">
        <v>11884554.949999999</v>
      </c>
      <c r="R173" s="19">
        <v>11884554.949999999</v>
      </c>
    </row>
    <row r="174" spans="1:18" x14ac:dyDescent="0.25">
      <c r="A174" s="11" t="s">
        <v>5</v>
      </c>
      <c r="B174" s="12" t="s">
        <v>176</v>
      </c>
      <c r="C174" s="12"/>
      <c r="D174" s="12"/>
      <c r="E174" s="12"/>
      <c r="F174" s="19">
        <v>3235517.14</v>
      </c>
      <c r="G174" s="19">
        <v>3235517.14</v>
      </c>
      <c r="H174" s="19">
        <v>3235517.14</v>
      </c>
      <c r="I174" s="118">
        <v>3235517.14</v>
      </c>
      <c r="J174" s="19">
        <v>3235517.14</v>
      </c>
      <c r="K174" s="19">
        <v>3235517.14</v>
      </c>
      <c r="L174" s="19">
        <v>3235517.14</v>
      </c>
      <c r="M174" s="19">
        <v>3235517.14</v>
      </c>
      <c r="N174" s="19">
        <v>3235517.14</v>
      </c>
      <c r="O174" s="19">
        <v>3235517.14</v>
      </c>
      <c r="P174" s="19">
        <v>3235517.14</v>
      </c>
      <c r="Q174" s="19">
        <v>3235517.14</v>
      </c>
      <c r="R174" s="19">
        <v>3235517.14</v>
      </c>
    </row>
    <row r="175" spans="1:18" x14ac:dyDescent="0.25">
      <c r="A175" s="11" t="s">
        <v>5</v>
      </c>
      <c r="B175" s="12" t="s">
        <v>177</v>
      </c>
      <c r="C175" s="12"/>
      <c r="D175" s="12"/>
      <c r="E175" s="12"/>
      <c r="F175" s="19">
        <v>1014306.89</v>
      </c>
      <c r="G175" s="19">
        <v>1014306.89</v>
      </c>
      <c r="H175" s="19">
        <v>1014306.89</v>
      </c>
      <c r="I175" s="118">
        <v>1014306.89</v>
      </c>
      <c r="J175" s="19">
        <v>1014306.89</v>
      </c>
      <c r="K175" s="19">
        <v>1014306.89</v>
      </c>
      <c r="L175" s="19">
        <v>1014306.89</v>
      </c>
      <c r="M175" s="19">
        <v>1014306.89</v>
      </c>
      <c r="N175" s="19">
        <v>1014306.89</v>
      </c>
      <c r="O175" s="19">
        <v>1014306.89</v>
      </c>
      <c r="P175" s="19">
        <v>1014306.89</v>
      </c>
      <c r="Q175" s="19">
        <v>1014306.89</v>
      </c>
      <c r="R175" s="19">
        <v>1014306.89</v>
      </c>
    </row>
    <row r="176" spans="1:18" x14ac:dyDescent="0.25">
      <c r="A176" s="11" t="s">
        <v>5</v>
      </c>
      <c r="B176" s="12" t="s">
        <v>178</v>
      </c>
      <c r="C176" s="12"/>
      <c r="D176" s="12"/>
      <c r="E176" s="12"/>
      <c r="F176" s="19">
        <v>476309.45</v>
      </c>
      <c r="G176" s="19">
        <v>476309.45</v>
      </c>
      <c r="H176" s="19">
        <v>476309.45</v>
      </c>
      <c r="I176" s="118">
        <v>476309.45</v>
      </c>
      <c r="J176" s="19">
        <v>476309.45</v>
      </c>
      <c r="K176" s="19">
        <v>476309.45</v>
      </c>
      <c r="L176" s="19">
        <v>476309.45</v>
      </c>
      <c r="M176" s="19">
        <v>476309.45</v>
      </c>
      <c r="N176" s="19">
        <v>476309.45</v>
      </c>
      <c r="O176" s="19">
        <v>476309.45</v>
      </c>
      <c r="P176" s="19">
        <v>476309.45</v>
      </c>
      <c r="Q176" s="19">
        <v>476309.45</v>
      </c>
      <c r="R176" s="19">
        <v>476309.45</v>
      </c>
    </row>
    <row r="177" spans="1:18" x14ac:dyDescent="0.25">
      <c r="A177" s="11" t="s">
        <v>5</v>
      </c>
      <c r="B177" s="12" t="s">
        <v>179</v>
      </c>
      <c r="C177" s="12"/>
      <c r="D177" s="12"/>
      <c r="E177" s="12"/>
      <c r="F177" s="19">
        <v>8121641.0800000001</v>
      </c>
      <c r="G177" s="19">
        <v>8121641.0800000001</v>
      </c>
      <c r="H177" s="19">
        <v>8121641.0800000001</v>
      </c>
      <c r="I177" s="118">
        <v>8348138.9199999999</v>
      </c>
      <c r="J177" s="19">
        <v>8348184.6799999997</v>
      </c>
      <c r="K177" s="19">
        <v>8348184.6799999997</v>
      </c>
      <c r="L177" s="19">
        <v>8348184.6799999997</v>
      </c>
      <c r="M177" s="19">
        <v>8348184.6799999997</v>
      </c>
      <c r="N177" s="19">
        <v>8348184.6799999997</v>
      </c>
      <c r="O177" s="19">
        <v>8348184.6799999997</v>
      </c>
      <c r="P177" s="19">
        <v>8348184.6799999997</v>
      </c>
      <c r="Q177" s="19">
        <v>8348184.6799999997</v>
      </c>
      <c r="R177" s="19">
        <v>8348184.6799999997</v>
      </c>
    </row>
    <row r="178" spans="1:18" x14ac:dyDescent="0.25">
      <c r="A178" s="11" t="s">
        <v>5</v>
      </c>
      <c r="B178" s="12" t="s">
        <v>180</v>
      </c>
      <c r="C178" s="12"/>
      <c r="D178" s="12"/>
      <c r="E178" s="12"/>
      <c r="F178" s="19">
        <v>418443</v>
      </c>
      <c r="G178" s="19">
        <v>418443</v>
      </c>
      <c r="H178" s="19">
        <v>418443</v>
      </c>
      <c r="I178" s="118">
        <v>418443</v>
      </c>
      <c r="J178" s="19">
        <v>418443</v>
      </c>
      <c r="K178" s="19">
        <v>418443</v>
      </c>
      <c r="L178" s="19">
        <v>418443</v>
      </c>
      <c r="M178" s="19">
        <v>418443</v>
      </c>
      <c r="N178" s="19">
        <v>617490.94000000006</v>
      </c>
      <c r="O178" s="19">
        <v>659180.45000000007</v>
      </c>
      <c r="P178" s="19">
        <v>681261.56</v>
      </c>
      <c r="Q178" s="19">
        <v>701742.86</v>
      </c>
      <c r="R178" s="19">
        <v>701742.86</v>
      </c>
    </row>
    <row r="179" spans="1:18" x14ac:dyDescent="0.25">
      <c r="A179" s="11" t="s">
        <v>5</v>
      </c>
      <c r="B179" s="12" t="s">
        <v>181</v>
      </c>
      <c r="C179" s="12"/>
      <c r="D179" s="12"/>
      <c r="E179" s="12"/>
      <c r="F179" s="19">
        <v>1804662.8</v>
      </c>
      <c r="G179" s="19">
        <v>1804662.8</v>
      </c>
      <c r="H179" s="19">
        <v>1804662.8</v>
      </c>
      <c r="I179" s="118">
        <v>1804662.8</v>
      </c>
      <c r="J179" s="19">
        <v>1804662.8</v>
      </c>
      <c r="K179" s="19">
        <v>1804662.8</v>
      </c>
      <c r="L179" s="19">
        <v>1804662.8</v>
      </c>
      <c r="M179" s="19">
        <v>1804662.8</v>
      </c>
      <c r="N179" s="19">
        <v>1804662.8</v>
      </c>
      <c r="O179" s="19">
        <v>1804662.8</v>
      </c>
      <c r="P179" s="19">
        <v>1804662.8</v>
      </c>
      <c r="Q179" s="19">
        <v>1804662.8</v>
      </c>
      <c r="R179" s="19">
        <v>1804662.8</v>
      </c>
    </row>
    <row r="180" spans="1:18" x14ac:dyDescent="0.25">
      <c r="A180" s="11" t="s">
        <v>5</v>
      </c>
      <c r="B180" s="12" t="s">
        <v>182</v>
      </c>
      <c r="C180" s="12"/>
      <c r="D180" s="12"/>
      <c r="E180" s="12"/>
      <c r="F180" s="19">
        <v>3702107.48</v>
      </c>
      <c r="G180" s="19">
        <v>3702107.48</v>
      </c>
      <c r="H180" s="19">
        <v>3702107.48</v>
      </c>
      <c r="I180" s="118">
        <v>3702107.48</v>
      </c>
      <c r="J180" s="19">
        <v>3702107.48</v>
      </c>
      <c r="K180" s="19">
        <v>3702107.48</v>
      </c>
      <c r="L180" s="19">
        <v>3702107.48</v>
      </c>
      <c r="M180" s="19">
        <v>3702107.48</v>
      </c>
      <c r="N180" s="19">
        <v>3702107.48</v>
      </c>
      <c r="O180" s="19">
        <v>3702107.48</v>
      </c>
      <c r="P180" s="19">
        <v>3702107.48</v>
      </c>
      <c r="Q180" s="19">
        <v>3702107.48</v>
      </c>
      <c r="R180" s="19">
        <v>3702107.48</v>
      </c>
    </row>
    <row r="181" spans="1:18" x14ac:dyDescent="0.25">
      <c r="A181" s="11" t="s">
        <v>5</v>
      </c>
      <c r="B181" s="12" t="s">
        <v>183</v>
      </c>
      <c r="C181" s="12"/>
      <c r="D181" s="12"/>
      <c r="E181" s="12"/>
      <c r="F181" s="19">
        <v>2725684.73</v>
      </c>
      <c r="G181" s="19">
        <v>2725684.73</v>
      </c>
      <c r="H181" s="19">
        <v>2725684.73</v>
      </c>
      <c r="I181" s="118">
        <v>2725684.73</v>
      </c>
      <c r="J181" s="19">
        <v>2725684.73</v>
      </c>
      <c r="K181" s="19">
        <v>2725684.73</v>
      </c>
      <c r="L181" s="19">
        <v>2725684.73</v>
      </c>
      <c r="M181" s="19">
        <v>2725684.73</v>
      </c>
      <c r="N181" s="19">
        <v>2725684.73</v>
      </c>
      <c r="O181" s="19">
        <v>2725684.73</v>
      </c>
      <c r="P181" s="19">
        <v>2725684.73</v>
      </c>
      <c r="Q181" s="19">
        <v>2725684.73</v>
      </c>
      <c r="R181" s="19">
        <v>2725684.73</v>
      </c>
    </row>
    <row r="182" spans="1:18" x14ac:dyDescent="0.25">
      <c r="A182" s="11" t="s">
        <v>5</v>
      </c>
      <c r="B182" s="12" t="s">
        <v>184</v>
      </c>
      <c r="C182" s="12"/>
      <c r="D182" s="12"/>
      <c r="E182" s="12"/>
      <c r="F182" s="19">
        <v>1887875</v>
      </c>
      <c r="G182" s="19">
        <v>1887875</v>
      </c>
      <c r="H182" s="19">
        <v>1887875</v>
      </c>
      <c r="I182" s="118">
        <v>1887875</v>
      </c>
      <c r="J182" s="19">
        <v>1887875</v>
      </c>
      <c r="K182" s="19">
        <v>1887875</v>
      </c>
      <c r="L182" s="19">
        <v>1887875</v>
      </c>
      <c r="M182" s="19">
        <v>1887875</v>
      </c>
      <c r="N182" s="19">
        <v>1887875</v>
      </c>
      <c r="O182" s="19">
        <v>1887875</v>
      </c>
      <c r="P182" s="19">
        <v>1887875</v>
      </c>
      <c r="Q182" s="19">
        <v>1887875</v>
      </c>
      <c r="R182" s="19">
        <v>1887875</v>
      </c>
    </row>
    <row r="183" spans="1:18" x14ac:dyDescent="0.25">
      <c r="A183" s="11" t="s">
        <v>5</v>
      </c>
      <c r="B183" s="12" t="s">
        <v>185</v>
      </c>
      <c r="C183" s="12"/>
      <c r="D183" s="12"/>
      <c r="E183" s="12"/>
      <c r="F183" s="19">
        <v>1457862</v>
      </c>
      <c r="G183" s="19">
        <v>1457862</v>
      </c>
      <c r="H183" s="19">
        <v>1457862</v>
      </c>
      <c r="I183" s="118">
        <v>1457862</v>
      </c>
      <c r="J183" s="19">
        <v>1457862</v>
      </c>
      <c r="K183" s="19">
        <v>1457862</v>
      </c>
      <c r="L183" s="19">
        <v>1457862</v>
      </c>
      <c r="M183" s="19">
        <v>1457862</v>
      </c>
      <c r="N183" s="19">
        <v>1457862</v>
      </c>
      <c r="O183" s="19">
        <v>1457862</v>
      </c>
      <c r="P183" s="19">
        <v>1457862</v>
      </c>
      <c r="Q183" s="19">
        <v>1457862</v>
      </c>
      <c r="R183" s="19">
        <v>1457862</v>
      </c>
    </row>
    <row r="184" spans="1:18" x14ac:dyDescent="0.25">
      <c r="A184" s="11" t="s">
        <v>5</v>
      </c>
      <c r="B184" s="12" t="s">
        <v>186</v>
      </c>
      <c r="C184" s="12"/>
      <c r="D184" s="12"/>
      <c r="E184" s="12"/>
      <c r="F184" s="19">
        <v>3889943.37</v>
      </c>
      <c r="G184" s="19">
        <v>3889943.37</v>
      </c>
      <c r="H184" s="19">
        <v>3889943.37</v>
      </c>
      <c r="I184" s="118">
        <v>3889943.37</v>
      </c>
      <c r="J184" s="19">
        <v>3889943.37</v>
      </c>
      <c r="K184" s="19">
        <v>3889943.37</v>
      </c>
      <c r="L184" s="19">
        <v>3889943.37</v>
      </c>
      <c r="M184" s="19">
        <v>3889943.37</v>
      </c>
      <c r="N184" s="19">
        <v>3889943.37</v>
      </c>
      <c r="O184" s="19">
        <v>3889943.37</v>
      </c>
      <c r="P184" s="19">
        <v>3889943.37</v>
      </c>
      <c r="Q184" s="19">
        <v>3889943.37</v>
      </c>
      <c r="R184" s="19">
        <v>3889943.37</v>
      </c>
    </row>
    <row r="185" spans="1:18" x14ac:dyDescent="0.25">
      <c r="A185" s="11" t="s">
        <v>5</v>
      </c>
      <c r="B185" s="12" t="s">
        <v>187</v>
      </c>
      <c r="C185" s="12"/>
      <c r="D185" s="12"/>
      <c r="E185" s="12"/>
      <c r="F185" s="19">
        <v>134194.70000000001</v>
      </c>
      <c r="G185" s="19">
        <v>134194.70000000001</v>
      </c>
      <c r="H185" s="19">
        <v>134194.70000000001</v>
      </c>
      <c r="I185" s="118">
        <v>134194.70000000001</v>
      </c>
      <c r="J185" s="19">
        <v>134194.70000000001</v>
      </c>
      <c r="K185" s="19">
        <v>134194.70000000001</v>
      </c>
      <c r="L185" s="19">
        <v>134194.70000000001</v>
      </c>
      <c r="M185" s="19">
        <v>134194.70000000001</v>
      </c>
      <c r="N185" s="19">
        <v>134194.70000000001</v>
      </c>
      <c r="O185" s="19">
        <v>134194.70000000001</v>
      </c>
      <c r="P185" s="19">
        <v>134194.70000000001</v>
      </c>
      <c r="Q185" s="19">
        <v>134194.70000000001</v>
      </c>
      <c r="R185" s="19">
        <v>134194.70000000001</v>
      </c>
    </row>
    <row r="186" spans="1:18" x14ac:dyDescent="0.25">
      <c r="A186" s="11" t="s">
        <v>5</v>
      </c>
      <c r="B186" s="12" t="s">
        <v>188</v>
      </c>
      <c r="C186" s="12"/>
      <c r="D186" s="12"/>
      <c r="E186" s="12"/>
      <c r="F186" s="19">
        <v>575842.91</v>
      </c>
      <c r="G186" s="19">
        <v>575842.91</v>
      </c>
      <c r="H186" s="19">
        <v>575842.91</v>
      </c>
      <c r="I186" s="118">
        <v>575842.91</v>
      </c>
      <c r="J186" s="19">
        <v>575842.91</v>
      </c>
      <c r="K186" s="19">
        <v>575842.91</v>
      </c>
      <c r="L186" s="19">
        <v>575842.91</v>
      </c>
      <c r="M186" s="19">
        <v>575842.91</v>
      </c>
      <c r="N186" s="19">
        <v>575842.91</v>
      </c>
      <c r="O186" s="19">
        <v>575842.91</v>
      </c>
      <c r="P186" s="19">
        <v>575842.91</v>
      </c>
      <c r="Q186" s="19">
        <v>575842.91</v>
      </c>
      <c r="R186" s="19">
        <v>575842.91</v>
      </c>
    </row>
    <row r="187" spans="1:18" x14ac:dyDescent="0.25">
      <c r="A187" s="11" t="s">
        <v>5</v>
      </c>
      <c r="B187" s="12" t="s">
        <v>189</v>
      </c>
      <c r="C187" s="12"/>
      <c r="D187" s="12"/>
      <c r="E187" s="12"/>
      <c r="F187" s="19">
        <v>30465171.77</v>
      </c>
      <c r="G187" s="19">
        <v>30465171.77</v>
      </c>
      <c r="H187" s="19">
        <v>30465171.77</v>
      </c>
      <c r="I187" s="118">
        <v>30465171.77</v>
      </c>
      <c r="J187" s="19">
        <v>30554182.780000001</v>
      </c>
      <c r="K187" s="19">
        <v>30554182.780000001</v>
      </c>
      <c r="L187" s="19">
        <v>30554182.780000001</v>
      </c>
      <c r="M187" s="19">
        <v>30554182.780000001</v>
      </c>
      <c r="N187" s="19">
        <v>30554182.780000001</v>
      </c>
      <c r="O187" s="19">
        <v>30554182.780000001</v>
      </c>
      <c r="P187" s="19">
        <v>30554182.780000001</v>
      </c>
      <c r="Q187" s="19">
        <v>30554182.780000001</v>
      </c>
      <c r="R187" s="19">
        <v>30554182.780000001</v>
      </c>
    </row>
    <row r="188" spans="1:18" x14ac:dyDescent="0.25">
      <c r="A188" s="11" t="s">
        <v>5</v>
      </c>
      <c r="B188" s="12" t="s">
        <v>190</v>
      </c>
      <c r="C188" s="12"/>
      <c r="D188" s="12"/>
      <c r="E188" s="12"/>
      <c r="F188" s="19">
        <v>45572627.469999999</v>
      </c>
      <c r="G188" s="19">
        <v>45635158</v>
      </c>
      <c r="H188" s="19">
        <v>45635158</v>
      </c>
      <c r="I188" s="118">
        <v>45715441.640000001</v>
      </c>
      <c r="J188" s="19">
        <v>45715441.640000001</v>
      </c>
      <c r="K188" s="19">
        <v>45734231.450000003</v>
      </c>
      <c r="L188" s="19">
        <v>45765322.310000002</v>
      </c>
      <c r="M188" s="19">
        <v>45753769.829999998</v>
      </c>
      <c r="N188" s="19">
        <v>45753769.829999998</v>
      </c>
      <c r="O188" s="19">
        <v>45753769.829999998</v>
      </c>
      <c r="P188" s="19">
        <v>45753769.829999998</v>
      </c>
      <c r="Q188" s="19">
        <v>45753769.829999998</v>
      </c>
      <c r="R188" s="19">
        <v>45753769.829999998</v>
      </c>
    </row>
    <row r="189" spans="1:18" x14ac:dyDescent="0.25">
      <c r="A189" s="11" t="s">
        <v>5</v>
      </c>
      <c r="B189" s="12" t="s">
        <v>191</v>
      </c>
      <c r="C189" s="12"/>
      <c r="D189" s="12"/>
      <c r="E189" s="12"/>
      <c r="F189" s="19">
        <v>54568966.189999998</v>
      </c>
      <c r="G189" s="19">
        <v>56683179.140000001</v>
      </c>
      <c r="H189" s="19">
        <v>56685126.859999999</v>
      </c>
      <c r="I189" s="118">
        <v>56814674.340000004</v>
      </c>
      <c r="J189" s="19">
        <v>56814674.340000004</v>
      </c>
      <c r="K189" s="19">
        <v>56814674.340000004</v>
      </c>
      <c r="L189" s="19">
        <v>56814674.340000004</v>
      </c>
      <c r="M189" s="19">
        <v>56814674.340000004</v>
      </c>
      <c r="N189" s="19">
        <v>56814674.340000004</v>
      </c>
      <c r="O189" s="19">
        <v>56814674.340000004</v>
      </c>
      <c r="P189" s="19">
        <v>56814674.340000004</v>
      </c>
      <c r="Q189" s="19">
        <v>56814674.340000004</v>
      </c>
      <c r="R189" s="19">
        <v>56814674.340000004</v>
      </c>
    </row>
    <row r="190" spans="1:18" x14ac:dyDescent="0.25">
      <c r="A190" s="11" t="s">
        <v>5</v>
      </c>
      <c r="B190" s="12" t="s">
        <v>192</v>
      </c>
      <c r="C190" s="12"/>
      <c r="D190" s="12"/>
      <c r="E190" s="12"/>
      <c r="F190" s="19">
        <v>28235000</v>
      </c>
      <c r="G190" s="19">
        <v>28235000</v>
      </c>
      <c r="H190" s="19">
        <v>28235000</v>
      </c>
      <c r="I190" s="118">
        <v>28235000</v>
      </c>
      <c r="J190" s="19">
        <v>28235000</v>
      </c>
      <c r="K190" s="19">
        <v>28235000</v>
      </c>
      <c r="L190" s="19">
        <v>28235000</v>
      </c>
      <c r="M190" s="19">
        <v>28235000</v>
      </c>
      <c r="N190" s="19">
        <v>28235000</v>
      </c>
      <c r="O190" s="19">
        <v>28235000</v>
      </c>
      <c r="P190" s="19">
        <v>28235000</v>
      </c>
      <c r="Q190" s="19">
        <v>28235000</v>
      </c>
      <c r="R190" s="19">
        <v>28235000</v>
      </c>
    </row>
    <row r="191" spans="1:18" x14ac:dyDescent="0.25">
      <c r="A191" s="11" t="s">
        <v>5</v>
      </c>
      <c r="B191" s="12" t="s">
        <v>193</v>
      </c>
      <c r="C191" s="12"/>
      <c r="D191" s="12"/>
      <c r="E191" s="12"/>
      <c r="F191" s="19">
        <v>5892360.6799999997</v>
      </c>
      <c r="G191" s="19">
        <v>5921754.9299999997</v>
      </c>
      <c r="H191" s="19">
        <v>5921754.9299999997</v>
      </c>
      <c r="I191" s="118">
        <v>6029506.6299999999</v>
      </c>
      <c r="J191" s="19">
        <v>6093795.9800000004</v>
      </c>
      <c r="K191" s="19">
        <v>6093795.9800000004</v>
      </c>
      <c r="L191" s="19">
        <v>6093795.9800000004</v>
      </c>
      <c r="M191" s="19">
        <v>6093795.9800000004</v>
      </c>
      <c r="N191" s="19">
        <v>6093795.9800000004</v>
      </c>
      <c r="O191" s="19">
        <v>6093795.9800000004</v>
      </c>
      <c r="P191" s="19">
        <v>6093795.9800000004</v>
      </c>
      <c r="Q191" s="19">
        <v>6093795.9800000004</v>
      </c>
      <c r="R191" s="19">
        <v>6093795.9800000004</v>
      </c>
    </row>
    <row r="192" spans="1:18" x14ac:dyDescent="0.25">
      <c r="A192" s="11" t="s">
        <v>5</v>
      </c>
      <c r="B192" s="12" t="s">
        <v>194</v>
      </c>
      <c r="C192" s="12"/>
      <c r="D192" s="12"/>
      <c r="E192" s="12"/>
      <c r="F192" s="19">
        <v>10959446.49</v>
      </c>
      <c r="G192" s="19">
        <v>10959446.49</v>
      </c>
      <c r="H192" s="19">
        <v>10959446.49</v>
      </c>
      <c r="I192" s="118">
        <v>10959446.49</v>
      </c>
      <c r="J192" s="19">
        <v>10959446.49</v>
      </c>
      <c r="K192" s="19">
        <v>10959446.49</v>
      </c>
      <c r="L192" s="19">
        <v>10959446.49</v>
      </c>
      <c r="M192" s="19">
        <v>10959446.49</v>
      </c>
      <c r="N192" s="19">
        <v>10959446.49</v>
      </c>
      <c r="O192" s="19">
        <v>10962240.91</v>
      </c>
      <c r="P192" s="19">
        <v>10962240.91</v>
      </c>
      <c r="Q192" s="19">
        <v>10903410.76</v>
      </c>
      <c r="R192" s="19">
        <v>10903410.76</v>
      </c>
    </row>
    <row r="193" spans="1:18" x14ac:dyDescent="0.25">
      <c r="A193" s="11" t="s">
        <v>5</v>
      </c>
      <c r="B193" s="12" t="s">
        <v>195</v>
      </c>
      <c r="C193" s="12"/>
      <c r="D193" s="12"/>
      <c r="E193" s="12"/>
      <c r="F193" s="19">
        <v>142490125.28999999</v>
      </c>
      <c r="G193" s="19">
        <v>142490125.28999999</v>
      </c>
      <c r="H193" s="19">
        <v>142396403.99000001</v>
      </c>
      <c r="I193" s="118">
        <v>142404521.03999999</v>
      </c>
      <c r="J193" s="19">
        <v>142659714.03</v>
      </c>
      <c r="K193" s="19">
        <v>142659714.03</v>
      </c>
      <c r="L193" s="19">
        <v>142699844.94999999</v>
      </c>
      <c r="M193" s="19">
        <v>142700657.25999999</v>
      </c>
      <c r="N193" s="19">
        <v>142708708.43000001</v>
      </c>
      <c r="O193" s="19">
        <v>142952686.09</v>
      </c>
      <c r="P193" s="19">
        <v>142960369.91</v>
      </c>
      <c r="Q193" s="19">
        <v>142861815.31999999</v>
      </c>
      <c r="R193" s="19">
        <v>142864126.62</v>
      </c>
    </row>
    <row r="194" spans="1:18" x14ac:dyDescent="0.25">
      <c r="A194" s="11" t="s">
        <v>5</v>
      </c>
      <c r="B194" s="12" t="s">
        <v>196</v>
      </c>
      <c r="C194" s="12"/>
      <c r="D194" s="12"/>
      <c r="E194" s="12"/>
      <c r="F194" s="19">
        <v>583178988.95000005</v>
      </c>
      <c r="G194" s="19">
        <v>583036608.88</v>
      </c>
      <c r="H194" s="19">
        <v>583072532.39999998</v>
      </c>
      <c r="I194" s="118">
        <v>583085203.38</v>
      </c>
      <c r="J194" s="19">
        <v>583129234.04999995</v>
      </c>
      <c r="K194" s="19">
        <v>583129234.04999995</v>
      </c>
      <c r="L194" s="19">
        <v>583332937.25999999</v>
      </c>
      <c r="M194" s="19">
        <v>583341450.48000002</v>
      </c>
      <c r="N194" s="19">
        <v>583372936.28999996</v>
      </c>
      <c r="O194" s="19">
        <v>583248313.96000004</v>
      </c>
      <c r="P194" s="19">
        <v>583475980.05999994</v>
      </c>
      <c r="Q194" s="19">
        <v>582626214.59000003</v>
      </c>
      <c r="R194" s="19">
        <v>582619046.94000006</v>
      </c>
    </row>
    <row r="195" spans="1:18" x14ac:dyDescent="0.25">
      <c r="A195" s="11" t="s">
        <v>5</v>
      </c>
      <c r="B195" s="12" t="s">
        <v>197</v>
      </c>
      <c r="C195" s="12"/>
      <c r="D195" s="12"/>
      <c r="E195" s="12"/>
      <c r="F195" s="19">
        <v>3130665.64</v>
      </c>
      <c r="G195" s="19">
        <v>3130665.64</v>
      </c>
      <c r="H195" s="19">
        <v>3130665.64</v>
      </c>
      <c r="I195" s="118">
        <v>3130665.64</v>
      </c>
      <c r="J195" s="19">
        <v>3130665.64</v>
      </c>
      <c r="K195" s="19">
        <v>3130665.64</v>
      </c>
      <c r="L195" s="19">
        <v>3130665.64</v>
      </c>
      <c r="M195" s="19">
        <v>3130665.64</v>
      </c>
      <c r="N195" s="19">
        <v>3130665.64</v>
      </c>
      <c r="O195" s="19">
        <v>3130665.64</v>
      </c>
      <c r="P195" s="19">
        <v>3130665.64</v>
      </c>
      <c r="Q195" s="19">
        <v>3130665.64</v>
      </c>
      <c r="R195" s="19">
        <v>3130665.64</v>
      </c>
    </row>
    <row r="196" spans="1:18" x14ac:dyDescent="0.25">
      <c r="A196" s="11" t="s">
        <v>5</v>
      </c>
      <c r="B196" s="12" t="s">
        <v>198</v>
      </c>
      <c r="C196" s="12"/>
      <c r="D196" s="12"/>
      <c r="E196" s="12"/>
      <c r="F196" s="19">
        <v>299744194.79000002</v>
      </c>
      <c r="G196" s="19">
        <v>299758012.29000002</v>
      </c>
      <c r="H196" s="19">
        <v>299672761.02999997</v>
      </c>
      <c r="I196" s="118">
        <v>299674404.02999997</v>
      </c>
      <c r="J196" s="19">
        <v>299682097.88</v>
      </c>
      <c r="K196" s="19">
        <v>299682097.88</v>
      </c>
      <c r="L196" s="19">
        <v>299732724.69</v>
      </c>
      <c r="M196" s="19">
        <v>299718103.16000003</v>
      </c>
      <c r="N196" s="19">
        <v>299603805.73000002</v>
      </c>
      <c r="O196" s="19">
        <v>299680381.75999999</v>
      </c>
      <c r="P196" s="19">
        <v>299685545.81999999</v>
      </c>
      <c r="Q196" s="19">
        <v>299684181.67000002</v>
      </c>
      <c r="R196" s="19">
        <v>299730822.48000002</v>
      </c>
    </row>
    <row r="197" spans="1:18" x14ac:dyDescent="0.25">
      <c r="A197" s="11" t="s">
        <v>5</v>
      </c>
      <c r="B197" s="12" t="s">
        <v>199</v>
      </c>
      <c r="C197" s="12"/>
      <c r="D197" s="12"/>
      <c r="E197" s="12"/>
      <c r="F197" s="19">
        <v>67593470.120000005</v>
      </c>
      <c r="G197" s="19">
        <v>67593470.120000005</v>
      </c>
      <c r="H197" s="19">
        <v>67593470.120000005</v>
      </c>
      <c r="I197" s="118">
        <v>67591427.140000001</v>
      </c>
      <c r="J197" s="19">
        <v>67591427.140000001</v>
      </c>
      <c r="K197" s="19">
        <v>67591427.140000001</v>
      </c>
      <c r="L197" s="19">
        <v>67591427.140000001</v>
      </c>
      <c r="M197" s="19">
        <v>67591427.140000001</v>
      </c>
      <c r="N197" s="19">
        <v>67553358.040000007</v>
      </c>
      <c r="O197" s="19">
        <v>67553999.640000001</v>
      </c>
      <c r="P197" s="19">
        <v>67553999.640000001</v>
      </c>
      <c r="Q197" s="19">
        <v>67553999.640000001</v>
      </c>
      <c r="R197" s="19">
        <v>67553999.640000001</v>
      </c>
    </row>
    <row r="198" spans="1:18" x14ac:dyDescent="0.25">
      <c r="A198" s="11" t="s">
        <v>5</v>
      </c>
      <c r="B198" s="12" t="s">
        <v>200</v>
      </c>
      <c r="C198" s="12"/>
      <c r="D198" s="12"/>
      <c r="E198" s="12"/>
      <c r="F198" s="19">
        <v>74335455.340000004</v>
      </c>
      <c r="G198" s="19">
        <v>74342885.079999998</v>
      </c>
      <c r="H198" s="19">
        <v>74357483.579999998</v>
      </c>
      <c r="I198" s="118">
        <v>75069856.989999995</v>
      </c>
      <c r="J198" s="19">
        <v>75148208.409999996</v>
      </c>
      <c r="K198" s="19">
        <v>75259943.790000007</v>
      </c>
      <c r="L198" s="19">
        <v>75259943.790000007</v>
      </c>
      <c r="M198" s="19">
        <v>75259943.790000007</v>
      </c>
      <c r="N198" s="19">
        <v>75259943.790000007</v>
      </c>
      <c r="O198" s="19">
        <v>75259943.790000007</v>
      </c>
      <c r="P198" s="19">
        <v>75259943.790000007</v>
      </c>
      <c r="Q198" s="19">
        <v>75259943.790000007</v>
      </c>
      <c r="R198" s="19">
        <v>75259943.790000007</v>
      </c>
    </row>
    <row r="199" spans="1:18" x14ac:dyDescent="0.25">
      <c r="A199" s="11" t="s">
        <v>5</v>
      </c>
      <c r="B199" s="12" t="s">
        <v>201</v>
      </c>
      <c r="C199" s="12"/>
      <c r="D199" s="12"/>
      <c r="E199" s="12"/>
      <c r="F199" s="19">
        <v>48636568.18</v>
      </c>
      <c r="G199" s="19">
        <v>48636568.18</v>
      </c>
      <c r="H199" s="19">
        <v>48636568.18</v>
      </c>
      <c r="I199" s="118">
        <v>48636568.18</v>
      </c>
      <c r="J199" s="19">
        <v>49929867.399999999</v>
      </c>
      <c r="K199" s="19">
        <v>49930671.530000001</v>
      </c>
      <c r="L199" s="19">
        <v>49933046.619999997</v>
      </c>
      <c r="M199" s="19">
        <v>49935536.43</v>
      </c>
      <c r="N199" s="19">
        <v>49935536.43</v>
      </c>
      <c r="O199" s="19">
        <v>49935536.43</v>
      </c>
      <c r="P199" s="19">
        <v>49935536.43</v>
      </c>
      <c r="Q199" s="19">
        <v>49935536.43</v>
      </c>
      <c r="R199" s="19">
        <v>49935536.43</v>
      </c>
    </row>
    <row r="200" spans="1:18" x14ac:dyDescent="0.25">
      <c r="A200" s="11" t="s">
        <v>5</v>
      </c>
      <c r="B200" s="12" t="s">
        <v>202</v>
      </c>
      <c r="C200" s="12"/>
      <c r="D200" s="12"/>
      <c r="E200" s="12"/>
      <c r="F200" s="19">
        <v>22762893.399999999</v>
      </c>
      <c r="G200" s="19">
        <v>22762893.399999999</v>
      </c>
      <c r="H200" s="19">
        <v>22762893.399999999</v>
      </c>
      <c r="I200" s="118">
        <v>22762893.399999999</v>
      </c>
      <c r="J200" s="19">
        <v>22762893.399999999</v>
      </c>
      <c r="K200" s="19">
        <v>22762893.399999999</v>
      </c>
      <c r="L200" s="19">
        <v>22762893.399999999</v>
      </c>
      <c r="M200" s="19">
        <v>22762893.399999999</v>
      </c>
      <c r="N200" s="19">
        <v>22762893.399999999</v>
      </c>
      <c r="O200" s="19">
        <v>22786940.460000001</v>
      </c>
      <c r="P200" s="19">
        <v>22786940.460000001</v>
      </c>
      <c r="Q200" s="19">
        <v>22792311.809999999</v>
      </c>
      <c r="R200" s="19">
        <v>22792311.809999999</v>
      </c>
    </row>
    <row r="201" spans="1:18" x14ac:dyDescent="0.25">
      <c r="A201" s="11" t="s">
        <v>5</v>
      </c>
      <c r="B201" s="12" t="s">
        <v>203</v>
      </c>
      <c r="C201" s="12"/>
      <c r="D201" s="12"/>
      <c r="E201" s="12"/>
      <c r="F201" s="19">
        <v>40258119.990000002</v>
      </c>
      <c r="G201" s="19">
        <v>40252248.229999997</v>
      </c>
      <c r="H201" s="19">
        <v>40252248.229999997</v>
      </c>
      <c r="I201" s="118">
        <v>40252248.229999997</v>
      </c>
      <c r="J201" s="19">
        <v>40428697.219999999</v>
      </c>
      <c r="K201" s="19">
        <v>40428697.219999999</v>
      </c>
      <c r="L201" s="19">
        <v>40428697.219999999</v>
      </c>
      <c r="M201" s="19">
        <v>40428697.219999999</v>
      </c>
      <c r="N201" s="19">
        <v>40428697.219999999</v>
      </c>
      <c r="O201" s="19">
        <v>40428697.219999999</v>
      </c>
      <c r="P201" s="19">
        <v>40428697.219999999</v>
      </c>
      <c r="Q201" s="19">
        <v>40428697.219999999</v>
      </c>
      <c r="R201" s="19">
        <v>40428697.219999999</v>
      </c>
    </row>
    <row r="202" spans="1:18" x14ac:dyDescent="0.25">
      <c r="A202" s="11" t="s">
        <v>5</v>
      </c>
      <c r="B202" s="12" t="s">
        <v>204</v>
      </c>
      <c r="C202" s="12"/>
      <c r="D202" s="12"/>
      <c r="E202" s="12"/>
      <c r="F202" s="19">
        <v>43626063.890000001</v>
      </c>
      <c r="G202" s="19">
        <v>43626063.890000001</v>
      </c>
      <c r="H202" s="19">
        <v>43626063.890000001</v>
      </c>
      <c r="I202" s="118">
        <v>43626063.890000001</v>
      </c>
      <c r="J202" s="19">
        <v>43558272.950000003</v>
      </c>
      <c r="K202" s="19">
        <v>43558272.950000003</v>
      </c>
      <c r="L202" s="19">
        <v>43558272.950000003</v>
      </c>
      <c r="M202" s="19">
        <v>43558272.950000003</v>
      </c>
      <c r="N202" s="19">
        <v>43558272.950000003</v>
      </c>
      <c r="O202" s="19">
        <v>43558272.950000003</v>
      </c>
      <c r="P202" s="19">
        <v>43558272.950000003</v>
      </c>
      <c r="Q202" s="19">
        <v>43558272.950000003</v>
      </c>
      <c r="R202" s="19">
        <v>43558272.950000003</v>
      </c>
    </row>
    <row r="203" spans="1:18" x14ac:dyDescent="0.25">
      <c r="A203" s="11" t="s">
        <v>5</v>
      </c>
      <c r="B203" s="12" t="s">
        <v>205</v>
      </c>
      <c r="C203" s="12"/>
      <c r="D203" s="12"/>
      <c r="E203" s="12"/>
      <c r="F203" s="19">
        <v>23324406.16</v>
      </c>
      <c r="G203" s="19">
        <v>23345988.620000001</v>
      </c>
      <c r="H203" s="19">
        <v>23511540.379999999</v>
      </c>
      <c r="I203" s="118">
        <v>23511540.379999999</v>
      </c>
      <c r="J203" s="19">
        <v>23511540.379999999</v>
      </c>
      <c r="K203" s="19">
        <v>23511540.379999999</v>
      </c>
      <c r="L203" s="19">
        <v>23511540.379999999</v>
      </c>
      <c r="M203" s="19">
        <v>23511540.379999999</v>
      </c>
      <c r="N203" s="19">
        <v>23511540.379999999</v>
      </c>
      <c r="O203" s="19">
        <v>23511540.379999999</v>
      </c>
      <c r="P203" s="19">
        <v>23511540.379999999</v>
      </c>
      <c r="Q203" s="19">
        <v>23511540.379999999</v>
      </c>
      <c r="R203" s="19">
        <v>23511540.379999999</v>
      </c>
    </row>
    <row r="204" spans="1:18" x14ac:dyDescent="0.25">
      <c r="A204" s="11" t="s">
        <v>5</v>
      </c>
      <c r="B204" s="12" t="s">
        <v>206</v>
      </c>
      <c r="C204" s="12"/>
      <c r="D204" s="12"/>
      <c r="E204" s="12"/>
      <c r="F204" s="19">
        <v>14781296.82</v>
      </c>
      <c r="G204" s="19">
        <v>14781296.82</v>
      </c>
      <c r="H204" s="19">
        <v>14781296.82</v>
      </c>
      <c r="I204" s="118">
        <v>14781296.82</v>
      </c>
      <c r="J204" s="19">
        <v>14781296.82</v>
      </c>
      <c r="K204" s="19">
        <v>14781296.82</v>
      </c>
      <c r="L204" s="19">
        <v>14781296.82</v>
      </c>
      <c r="M204" s="19">
        <v>14781296.82</v>
      </c>
      <c r="N204" s="19">
        <v>14781296.82</v>
      </c>
      <c r="O204" s="19">
        <v>14781296.82</v>
      </c>
      <c r="P204" s="19">
        <v>14781296.82</v>
      </c>
      <c r="Q204" s="19">
        <v>14781296.82</v>
      </c>
      <c r="R204" s="19">
        <v>14781296.82</v>
      </c>
    </row>
    <row r="205" spans="1:18" x14ac:dyDescent="0.25">
      <c r="A205" s="11" t="s">
        <v>5</v>
      </c>
      <c r="B205" s="12" t="s">
        <v>207</v>
      </c>
      <c r="C205" s="12"/>
      <c r="D205" s="12"/>
      <c r="E205" s="12"/>
      <c r="F205" s="19">
        <v>8310509.9100000001</v>
      </c>
      <c r="G205" s="19">
        <v>8310509.9100000001</v>
      </c>
      <c r="H205" s="19">
        <v>9116549.0199999996</v>
      </c>
      <c r="I205" s="118">
        <v>9204685.5500000007</v>
      </c>
      <c r="J205" s="19">
        <v>9292217.6999999993</v>
      </c>
      <c r="K205" s="19">
        <v>9292217.6999999993</v>
      </c>
      <c r="L205" s="19">
        <v>9292217.6999999993</v>
      </c>
      <c r="M205" s="19">
        <v>9292217.6999999993</v>
      </c>
      <c r="N205" s="19">
        <v>9292217.6999999993</v>
      </c>
      <c r="O205" s="19">
        <v>9292217.6999999993</v>
      </c>
      <c r="P205" s="19">
        <v>9292217.6999999993</v>
      </c>
      <c r="Q205" s="19">
        <v>9292217.6999999993</v>
      </c>
      <c r="R205" s="19">
        <v>9292217.6999999993</v>
      </c>
    </row>
    <row r="206" spans="1:18" x14ac:dyDescent="0.25">
      <c r="A206" s="11" t="s">
        <v>5</v>
      </c>
      <c r="B206" s="12" t="s">
        <v>208</v>
      </c>
      <c r="C206" s="12"/>
      <c r="D206" s="12"/>
      <c r="E206" s="12"/>
      <c r="F206" s="19">
        <v>18514397.780000001</v>
      </c>
      <c r="G206" s="19">
        <v>18514397.780000001</v>
      </c>
      <c r="H206" s="19">
        <v>17979624.149999999</v>
      </c>
      <c r="I206" s="118">
        <v>17979624.149999999</v>
      </c>
      <c r="J206" s="19">
        <v>17979624.149999999</v>
      </c>
      <c r="K206" s="19">
        <v>17979624.149999999</v>
      </c>
      <c r="L206" s="19">
        <v>17979624.149999999</v>
      </c>
      <c r="M206" s="19">
        <v>17979624.149999999</v>
      </c>
      <c r="N206" s="19">
        <v>17979624.149999999</v>
      </c>
      <c r="O206" s="19">
        <v>17979624.149999999</v>
      </c>
      <c r="P206" s="19">
        <v>17979624.149999999</v>
      </c>
      <c r="Q206" s="19">
        <v>17979624.149999999</v>
      </c>
      <c r="R206" s="19">
        <v>17979624.149999999</v>
      </c>
    </row>
    <row r="207" spans="1:18" x14ac:dyDescent="0.25">
      <c r="A207" s="11" t="s">
        <v>5</v>
      </c>
      <c r="B207" s="12" t="s">
        <v>209</v>
      </c>
      <c r="C207" s="12"/>
      <c r="D207" s="12"/>
      <c r="E207" s="12"/>
      <c r="F207" s="19">
        <v>427409.45</v>
      </c>
      <c r="G207" s="19">
        <v>427409.45</v>
      </c>
      <c r="H207" s="19">
        <v>427409.45</v>
      </c>
      <c r="I207" s="118">
        <v>427409.45</v>
      </c>
      <c r="J207" s="19">
        <v>427409.45</v>
      </c>
      <c r="K207" s="19">
        <v>427409.45</v>
      </c>
      <c r="L207" s="19">
        <v>427409.45</v>
      </c>
      <c r="M207" s="19">
        <v>427409.45</v>
      </c>
      <c r="N207" s="19">
        <v>427409.45</v>
      </c>
      <c r="O207" s="19">
        <v>427409.45</v>
      </c>
      <c r="P207" s="19">
        <v>427409.45</v>
      </c>
      <c r="Q207" s="19">
        <v>427409.45</v>
      </c>
      <c r="R207" s="19">
        <v>427409.45</v>
      </c>
    </row>
    <row r="208" spans="1:18" x14ac:dyDescent="0.25">
      <c r="A208" s="11" t="s">
        <v>5</v>
      </c>
      <c r="B208" s="12" t="s">
        <v>210</v>
      </c>
      <c r="C208" s="12"/>
      <c r="D208" s="12"/>
      <c r="E208" s="12"/>
      <c r="F208" s="19">
        <v>2109233.7799999998</v>
      </c>
      <c r="G208" s="19">
        <v>2109233.7799999998</v>
      </c>
      <c r="H208" s="19">
        <v>2109233.7799999998</v>
      </c>
      <c r="I208" s="118">
        <v>2109233.7799999998</v>
      </c>
      <c r="J208" s="19">
        <v>2109233.7799999998</v>
      </c>
      <c r="K208" s="19">
        <v>2109233.7799999998</v>
      </c>
      <c r="L208" s="19">
        <v>2109233.7799999998</v>
      </c>
      <c r="M208" s="19">
        <v>2109233.7799999998</v>
      </c>
      <c r="N208" s="19">
        <v>2109233.7799999998</v>
      </c>
      <c r="O208" s="19">
        <v>2109233.7799999998</v>
      </c>
      <c r="P208" s="19">
        <v>2109233.7799999998</v>
      </c>
      <c r="Q208" s="19">
        <v>2109233.7799999998</v>
      </c>
      <c r="R208" s="19">
        <v>2109233.7799999998</v>
      </c>
    </row>
    <row r="209" spans="1:18" x14ac:dyDescent="0.25">
      <c r="A209" s="11" t="s">
        <v>5</v>
      </c>
      <c r="B209" s="12" t="s">
        <v>211</v>
      </c>
      <c r="C209" s="12"/>
      <c r="D209" s="12"/>
      <c r="E209" s="12"/>
      <c r="F209" s="19">
        <v>3521060.99</v>
      </c>
      <c r="G209" s="19">
        <v>3521060.99</v>
      </c>
      <c r="H209" s="19">
        <v>3521060.99</v>
      </c>
      <c r="I209" s="118">
        <v>3521060.99</v>
      </c>
      <c r="J209" s="19">
        <v>3669869.59</v>
      </c>
      <c r="K209" s="19">
        <v>3669869.59</v>
      </c>
      <c r="L209" s="19">
        <v>3669869.59</v>
      </c>
      <c r="M209" s="19">
        <v>3669869.59</v>
      </c>
      <c r="N209" s="19">
        <v>3669869.59</v>
      </c>
      <c r="O209" s="19">
        <v>3669869.59</v>
      </c>
      <c r="P209" s="19">
        <v>3669869.59</v>
      </c>
      <c r="Q209" s="19">
        <v>3669869.59</v>
      </c>
      <c r="R209" s="19">
        <v>3669869.59</v>
      </c>
    </row>
    <row r="210" spans="1:18" x14ac:dyDescent="0.25">
      <c r="A210" s="11" t="s">
        <v>5</v>
      </c>
      <c r="B210" s="12" t="s">
        <v>212</v>
      </c>
      <c r="C210" s="12"/>
      <c r="D210" s="12"/>
      <c r="E210" s="12"/>
      <c r="F210" s="19">
        <v>296766.72000000003</v>
      </c>
      <c r="G210" s="19">
        <v>296766.72000000003</v>
      </c>
      <c r="H210" s="19">
        <v>296766.72000000003</v>
      </c>
      <c r="I210" s="118">
        <v>296766.72000000003</v>
      </c>
      <c r="J210" s="19">
        <v>296766.72000000003</v>
      </c>
      <c r="K210" s="19">
        <v>296766.72000000003</v>
      </c>
      <c r="L210" s="19">
        <v>296766.72000000003</v>
      </c>
      <c r="M210" s="19">
        <v>296766.72000000003</v>
      </c>
      <c r="N210" s="19">
        <v>296766.72000000003</v>
      </c>
      <c r="O210" s="19">
        <v>296766.72000000003</v>
      </c>
      <c r="P210" s="19">
        <v>296766.72000000003</v>
      </c>
      <c r="Q210" s="19">
        <v>296766.72000000003</v>
      </c>
      <c r="R210" s="19">
        <v>296766.72000000003</v>
      </c>
    </row>
    <row r="211" spans="1:18" x14ac:dyDescent="0.25">
      <c r="A211" s="11" t="s">
        <v>5</v>
      </c>
      <c r="B211" s="12" t="s">
        <v>213</v>
      </c>
      <c r="C211" s="12"/>
      <c r="D211" s="12"/>
      <c r="E211" s="12"/>
      <c r="F211" s="19">
        <v>2851683.45</v>
      </c>
      <c r="G211" s="19">
        <v>2851683.45</v>
      </c>
      <c r="H211" s="19">
        <v>2851683.45</v>
      </c>
      <c r="I211" s="118">
        <v>2851683.45</v>
      </c>
      <c r="J211" s="19">
        <v>2851683.45</v>
      </c>
      <c r="K211" s="19">
        <v>2851683.45</v>
      </c>
      <c r="L211" s="19">
        <v>2851683.45</v>
      </c>
      <c r="M211" s="19">
        <v>2851683.45</v>
      </c>
      <c r="N211" s="19">
        <v>2851683.45</v>
      </c>
      <c r="O211" s="19">
        <v>2851683.45</v>
      </c>
      <c r="P211" s="19">
        <v>2851683.45</v>
      </c>
      <c r="Q211" s="19">
        <v>2851683.45</v>
      </c>
      <c r="R211" s="19">
        <v>2851683.45</v>
      </c>
    </row>
    <row r="212" spans="1:18" x14ac:dyDescent="0.25">
      <c r="A212" s="11" t="s">
        <v>5</v>
      </c>
      <c r="B212" s="12" t="s">
        <v>214</v>
      </c>
      <c r="C212" s="12"/>
      <c r="D212" s="12"/>
      <c r="E212" s="12"/>
      <c r="F212" s="19">
        <v>2059820.35</v>
      </c>
      <c r="G212" s="19">
        <v>2059820.35</v>
      </c>
      <c r="H212" s="19">
        <v>2059820.35</v>
      </c>
      <c r="I212" s="118">
        <v>2059820.35</v>
      </c>
      <c r="J212" s="19">
        <v>2059820.35</v>
      </c>
      <c r="K212" s="19">
        <v>2059820.35</v>
      </c>
      <c r="L212" s="19">
        <v>2059820.35</v>
      </c>
      <c r="M212" s="19">
        <v>2059820.35</v>
      </c>
      <c r="N212" s="19">
        <v>2059820.35</v>
      </c>
      <c r="O212" s="19">
        <v>2059820.35</v>
      </c>
      <c r="P212" s="19">
        <v>2059820.35</v>
      </c>
      <c r="Q212" s="19">
        <v>2059820.35</v>
      </c>
      <c r="R212" s="19">
        <v>2059820.35</v>
      </c>
    </row>
    <row r="213" spans="1:18" x14ac:dyDescent="0.25">
      <c r="A213" s="11" t="s">
        <v>5</v>
      </c>
      <c r="B213" s="12" t="s">
        <v>215</v>
      </c>
      <c r="C213" s="12"/>
      <c r="D213" s="12"/>
      <c r="E213" s="12"/>
      <c r="F213" s="19">
        <v>5128087.57</v>
      </c>
      <c r="G213" s="19">
        <v>5128087.57</v>
      </c>
      <c r="H213" s="19">
        <v>5128087.57</v>
      </c>
      <c r="I213" s="118">
        <v>5303733.83</v>
      </c>
      <c r="J213" s="19">
        <v>5306299.58</v>
      </c>
      <c r="K213" s="19">
        <v>5310526.57</v>
      </c>
      <c r="L213" s="19">
        <v>5311428.26</v>
      </c>
      <c r="M213" s="19">
        <v>5311428.26</v>
      </c>
      <c r="N213" s="19">
        <v>5311428.26</v>
      </c>
      <c r="O213" s="19">
        <v>5311428.26</v>
      </c>
      <c r="P213" s="19">
        <v>5311428.26</v>
      </c>
      <c r="Q213" s="19">
        <v>5311428.26</v>
      </c>
      <c r="R213" s="19">
        <v>5311428.26</v>
      </c>
    </row>
    <row r="214" spans="1:18" x14ac:dyDescent="0.25">
      <c r="A214" s="11" t="s">
        <v>5</v>
      </c>
      <c r="B214" s="12" t="s">
        <v>216</v>
      </c>
      <c r="C214" s="12"/>
      <c r="D214" s="12"/>
      <c r="E214" s="12"/>
      <c r="F214" s="19">
        <v>9468135</v>
      </c>
      <c r="G214" s="19">
        <v>9468135</v>
      </c>
      <c r="H214" s="19">
        <v>9468135</v>
      </c>
      <c r="I214" s="118">
        <v>9468135</v>
      </c>
      <c r="J214" s="19">
        <v>9468135</v>
      </c>
      <c r="K214" s="19">
        <v>9468135</v>
      </c>
      <c r="L214" s="19">
        <v>9468135</v>
      </c>
      <c r="M214" s="19">
        <v>9468135</v>
      </c>
      <c r="N214" s="19">
        <v>9468135</v>
      </c>
      <c r="O214" s="19">
        <v>9468135</v>
      </c>
      <c r="P214" s="19">
        <v>9468135</v>
      </c>
      <c r="Q214" s="19">
        <v>9468135</v>
      </c>
      <c r="R214" s="19">
        <v>9468135</v>
      </c>
    </row>
    <row r="215" spans="1:18" x14ac:dyDescent="0.25">
      <c r="A215" s="11" t="s">
        <v>5</v>
      </c>
      <c r="B215" s="12" t="s">
        <v>217</v>
      </c>
      <c r="C215" s="12"/>
      <c r="D215" s="12"/>
      <c r="E215" s="12"/>
      <c r="F215" s="19">
        <v>292994.26</v>
      </c>
      <c r="G215" s="19">
        <v>292851.01</v>
      </c>
      <c r="H215" s="19">
        <v>292851.01</v>
      </c>
      <c r="I215" s="118">
        <v>292851.01</v>
      </c>
      <c r="J215" s="19">
        <v>292851.01</v>
      </c>
      <c r="K215" s="19">
        <v>292851.01</v>
      </c>
      <c r="L215" s="19">
        <v>292851.01</v>
      </c>
      <c r="M215" s="19">
        <v>292851.01</v>
      </c>
      <c r="N215" s="19">
        <v>292851.01</v>
      </c>
      <c r="O215" s="19">
        <v>292851.01</v>
      </c>
      <c r="P215" s="19">
        <v>292851.01</v>
      </c>
      <c r="Q215" s="19">
        <v>292851.01</v>
      </c>
      <c r="R215" s="19">
        <v>292851.01</v>
      </c>
    </row>
    <row r="216" spans="1:18" x14ac:dyDescent="0.25">
      <c r="A216" s="11" t="s">
        <v>5</v>
      </c>
      <c r="B216" s="12" t="s">
        <v>218</v>
      </c>
      <c r="C216" s="12"/>
      <c r="D216" s="12"/>
      <c r="E216" s="12"/>
      <c r="F216" s="19">
        <v>2823972</v>
      </c>
      <c r="G216" s="19">
        <v>2823972</v>
      </c>
      <c r="H216" s="19">
        <v>2823972</v>
      </c>
      <c r="I216" s="118">
        <v>2823972</v>
      </c>
      <c r="J216" s="19">
        <v>2823972</v>
      </c>
      <c r="K216" s="19">
        <v>2823972</v>
      </c>
      <c r="L216" s="19">
        <v>2823972</v>
      </c>
      <c r="M216" s="19">
        <v>2823972</v>
      </c>
      <c r="N216" s="19">
        <v>2823972</v>
      </c>
      <c r="O216" s="19">
        <v>2823972</v>
      </c>
      <c r="P216" s="19">
        <v>2823972</v>
      </c>
      <c r="Q216" s="19">
        <v>2823972</v>
      </c>
      <c r="R216" s="19">
        <v>2823972</v>
      </c>
    </row>
    <row r="217" spans="1:18" x14ac:dyDescent="0.25">
      <c r="A217" s="11" t="s">
        <v>5</v>
      </c>
      <c r="B217" s="12" t="s">
        <v>219</v>
      </c>
      <c r="C217" s="12"/>
      <c r="D217" s="12"/>
      <c r="E217" s="12"/>
      <c r="F217" s="19">
        <v>293483.15000000002</v>
      </c>
      <c r="G217" s="19">
        <v>361674.96</v>
      </c>
      <c r="H217" s="19">
        <v>361674.96</v>
      </c>
      <c r="I217" s="118">
        <v>361674.96</v>
      </c>
      <c r="J217" s="19">
        <v>361674.96</v>
      </c>
      <c r="K217" s="19">
        <v>361674.96</v>
      </c>
      <c r="L217" s="19">
        <v>361674.96</v>
      </c>
      <c r="M217" s="19">
        <v>361674.96</v>
      </c>
      <c r="N217" s="19">
        <v>361674.96</v>
      </c>
      <c r="O217" s="19">
        <v>361674.96</v>
      </c>
      <c r="P217" s="19">
        <v>361674.96</v>
      </c>
      <c r="Q217" s="19">
        <v>361674.96</v>
      </c>
      <c r="R217" s="19">
        <v>361674.96</v>
      </c>
    </row>
    <row r="218" spans="1:18" x14ac:dyDescent="0.25">
      <c r="A218" s="11" t="s">
        <v>5</v>
      </c>
      <c r="B218" s="12" t="s">
        <v>220</v>
      </c>
      <c r="C218" s="12"/>
      <c r="D218" s="12"/>
      <c r="E218" s="12"/>
      <c r="F218" s="19">
        <v>4082461.89</v>
      </c>
      <c r="G218" s="19">
        <v>4082461.89</v>
      </c>
      <c r="H218" s="19">
        <v>4082461.89</v>
      </c>
      <c r="I218" s="118">
        <v>4082461.89</v>
      </c>
      <c r="J218" s="19">
        <v>4082461.89</v>
      </c>
      <c r="K218" s="19">
        <v>4082461.89</v>
      </c>
      <c r="L218" s="19">
        <v>4082461.89</v>
      </c>
      <c r="M218" s="19">
        <v>4082461.89</v>
      </c>
      <c r="N218" s="19">
        <v>4082461.89</v>
      </c>
      <c r="O218" s="19">
        <v>4082461.89</v>
      </c>
      <c r="P218" s="19">
        <v>4082461.89</v>
      </c>
      <c r="Q218" s="19">
        <v>4082461.89</v>
      </c>
      <c r="R218" s="19">
        <v>4082461.89</v>
      </c>
    </row>
    <row r="219" spans="1:18" x14ac:dyDescent="0.25">
      <c r="A219" s="11" t="s">
        <v>5</v>
      </c>
      <c r="B219" s="12" t="s">
        <v>221</v>
      </c>
      <c r="C219" s="12"/>
      <c r="D219" s="12"/>
      <c r="E219" s="12"/>
      <c r="F219" s="19">
        <v>201938.39</v>
      </c>
      <c r="G219" s="19">
        <v>201938.39</v>
      </c>
      <c r="H219" s="19">
        <v>201938.39</v>
      </c>
      <c r="I219" s="118">
        <v>201938.39</v>
      </c>
      <c r="J219" s="19">
        <v>201938.39</v>
      </c>
      <c r="K219" s="19">
        <v>201938.39</v>
      </c>
      <c r="L219" s="19">
        <v>201938.39</v>
      </c>
      <c r="M219" s="19">
        <v>201938.39</v>
      </c>
      <c r="N219" s="19">
        <v>201938.39</v>
      </c>
      <c r="O219" s="19">
        <v>201938.39</v>
      </c>
      <c r="P219" s="19">
        <v>201938.39</v>
      </c>
      <c r="Q219" s="19">
        <v>201938.39</v>
      </c>
      <c r="R219" s="19">
        <v>201938.39</v>
      </c>
    </row>
    <row r="220" spans="1:18" x14ac:dyDescent="0.25">
      <c r="A220" s="11" t="s">
        <v>5</v>
      </c>
      <c r="B220" s="12" t="s">
        <v>222</v>
      </c>
      <c r="C220" s="12"/>
      <c r="D220" s="12"/>
      <c r="E220" s="12"/>
      <c r="F220" s="19">
        <v>13720275</v>
      </c>
      <c r="G220" s="19">
        <v>13717877.119999999</v>
      </c>
      <c r="H220" s="19">
        <v>13717877.119999999</v>
      </c>
      <c r="I220" s="118">
        <v>13711511.83</v>
      </c>
      <c r="J220" s="19">
        <v>13730551.25</v>
      </c>
      <c r="K220" s="19">
        <v>13730551.25</v>
      </c>
      <c r="L220" s="19">
        <v>13730551.25</v>
      </c>
      <c r="M220" s="19">
        <v>13737313.25</v>
      </c>
      <c r="N220" s="19">
        <v>13759233.460000001</v>
      </c>
      <c r="O220" s="19">
        <v>13760073.26</v>
      </c>
      <c r="P220" s="19">
        <v>13780750.82</v>
      </c>
      <c r="Q220" s="19">
        <v>13760078.75</v>
      </c>
      <c r="R220" s="19">
        <v>13764343.77</v>
      </c>
    </row>
    <row r="221" spans="1:18" x14ac:dyDescent="0.25">
      <c r="A221" s="11" t="s">
        <v>5</v>
      </c>
      <c r="B221" s="12" t="s">
        <v>223</v>
      </c>
      <c r="C221" s="12"/>
      <c r="D221" s="12"/>
      <c r="E221" s="12"/>
      <c r="F221" s="19">
        <v>68469239.870000005</v>
      </c>
      <c r="G221" s="19">
        <v>68469239.870000005</v>
      </c>
      <c r="H221" s="19">
        <v>68771872.769999996</v>
      </c>
      <c r="I221" s="118">
        <v>68773764.140000001</v>
      </c>
      <c r="J221" s="19">
        <v>68773764.140000001</v>
      </c>
      <c r="K221" s="19">
        <v>68773764.140000001</v>
      </c>
      <c r="L221" s="19">
        <v>68773764.140000001</v>
      </c>
      <c r="M221" s="19">
        <v>68783770.620000005</v>
      </c>
      <c r="N221" s="19">
        <v>68822697.569999993</v>
      </c>
      <c r="O221" s="19">
        <v>68758820.379999995</v>
      </c>
      <c r="P221" s="19">
        <v>68761812</v>
      </c>
      <c r="Q221" s="19">
        <v>68762988.719999999</v>
      </c>
      <c r="R221" s="19">
        <v>68765024.010000005</v>
      </c>
    </row>
    <row r="222" spans="1:18" x14ac:dyDescent="0.25">
      <c r="A222" s="11" t="s">
        <v>5</v>
      </c>
      <c r="B222" s="12" t="s">
        <v>224</v>
      </c>
      <c r="C222" s="12"/>
      <c r="D222" s="12"/>
      <c r="E222" s="12"/>
      <c r="F222" s="19">
        <v>9214323.2899999991</v>
      </c>
      <c r="G222" s="19">
        <v>9214323.2899999991</v>
      </c>
      <c r="H222" s="19">
        <v>9214323.2899999991</v>
      </c>
      <c r="I222" s="118">
        <v>9214323.2899999991</v>
      </c>
      <c r="J222" s="19">
        <v>9214323.2899999991</v>
      </c>
      <c r="K222" s="19">
        <v>9214323.2899999991</v>
      </c>
      <c r="L222" s="19">
        <v>9214323.2899999991</v>
      </c>
      <c r="M222" s="19">
        <v>9214323.2899999991</v>
      </c>
      <c r="N222" s="19">
        <v>9214323.2899999991</v>
      </c>
      <c r="O222" s="19">
        <v>9214323.2899999991</v>
      </c>
      <c r="P222" s="19">
        <v>9214323.2899999991</v>
      </c>
      <c r="Q222" s="19">
        <v>9214323.2899999991</v>
      </c>
      <c r="R222" s="19">
        <v>9214323.2899999991</v>
      </c>
    </row>
    <row r="223" spans="1:18" x14ac:dyDescent="0.25">
      <c r="A223" s="11" t="s">
        <v>5</v>
      </c>
      <c r="B223" s="12" t="s">
        <v>225</v>
      </c>
      <c r="C223" s="12"/>
      <c r="D223" s="12"/>
      <c r="E223" s="12"/>
      <c r="F223" s="19">
        <v>26636239.800000001</v>
      </c>
      <c r="G223" s="19">
        <v>26636239.800000001</v>
      </c>
      <c r="H223" s="19">
        <v>26632473.989999998</v>
      </c>
      <c r="I223" s="118">
        <v>26627452.800000001</v>
      </c>
      <c r="J223" s="19">
        <v>26639817.780000001</v>
      </c>
      <c r="K223" s="19">
        <v>26639817.780000001</v>
      </c>
      <c r="L223" s="19">
        <v>26645407.620000001</v>
      </c>
      <c r="M223" s="19">
        <v>26645407.620000001</v>
      </c>
      <c r="N223" s="19">
        <v>26640019.629999999</v>
      </c>
      <c r="O223" s="19">
        <v>26640114.690000001</v>
      </c>
      <c r="P223" s="19">
        <v>26654566.609999999</v>
      </c>
      <c r="Q223" s="19">
        <v>26634105.219999999</v>
      </c>
      <c r="R223" s="19">
        <v>26634105.219999999</v>
      </c>
    </row>
    <row r="224" spans="1:18" x14ac:dyDescent="0.25">
      <c r="A224" s="11" t="s">
        <v>5</v>
      </c>
      <c r="B224" s="12" t="s">
        <v>226</v>
      </c>
      <c r="C224" s="12"/>
      <c r="D224" s="12"/>
      <c r="E224" s="12"/>
      <c r="F224" s="19">
        <v>1081259.06</v>
      </c>
      <c r="G224" s="19">
        <v>1081259.06</v>
      </c>
      <c r="H224" s="19">
        <v>1081259.06</v>
      </c>
      <c r="I224" s="118">
        <v>1081259.06</v>
      </c>
      <c r="J224" s="19">
        <v>1081259.06</v>
      </c>
      <c r="K224" s="19">
        <v>1081259.06</v>
      </c>
      <c r="L224" s="19">
        <v>1081259.06</v>
      </c>
      <c r="M224" s="19">
        <v>1081259.06</v>
      </c>
      <c r="N224" s="19">
        <v>1081259.06</v>
      </c>
      <c r="O224" s="19">
        <v>1081259.06</v>
      </c>
      <c r="P224" s="19">
        <v>1081259.06</v>
      </c>
      <c r="Q224" s="19">
        <v>1081259.06</v>
      </c>
      <c r="R224" s="19">
        <v>1081259.06</v>
      </c>
    </row>
    <row r="225" spans="1:18" x14ac:dyDescent="0.25">
      <c r="A225" s="11" t="s">
        <v>5</v>
      </c>
      <c r="B225" s="12" t="s">
        <v>227</v>
      </c>
      <c r="C225" s="12"/>
      <c r="D225" s="12"/>
      <c r="E225" s="12"/>
      <c r="F225" s="19">
        <v>792720.88</v>
      </c>
      <c r="G225" s="19">
        <v>792720.88</v>
      </c>
      <c r="H225" s="19">
        <v>792720.88</v>
      </c>
      <c r="I225" s="118">
        <v>792720.88</v>
      </c>
      <c r="J225" s="19">
        <v>792720.88</v>
      </c>
      <c r="K225" s="19">
        <v>792720.88</v>
      </c>
      <c r="L225" s="19">
        <v>792720.88</v>
      </c>
      <c r="M225" s="19">
        <v>792720.88</v>
      </c>
      <c r="N225" s="19">
        <v>792720.88</v>
      </c>
      <c r="O225" s="19">
        <v>792720.88</v>
      </c>
      <c r="P225" s="19">
        <v>792720.88</v>
      </c>
      <c r="Q225" s="19">
        <v>792720.88</v>
      </c>
      <c r="R225" s="19">
        <v>792720.88</v>
      </c>
    </row>
    <row r="226" spans="1:18" x14ac:dyDescent="0.25">
      <c r="A226" s="11" t="s">
        <v>5</v>
      </c>
      <c r="B226" s="12" t="s">
        <v>228</v>
      </c>
      <c r="C226" s="12"/>
      <c r="D226" s="12"/>
      <c r="E226" s="12"/>
      <c r="F226" s="19">
        <v>665876</v>
      </c>
      <c r="G226" s="19">
        <v>665876</v>
      </c>
      <c r="H226" s="19">
        <v>665876</v>
      </c>
      <c r="I226" s="118">
        <v>665876</v>
      </c>
      <c r="J226" s="19">
        <v>665876</v>
      </c>
      <c r="K226" s="19">
        <v>665876</v>
      </c>
      <c r="L226" s="19">
        <v>665876</v>
      </c>
      <c r="M226" s="19">
        <v>665876</v>
      </c>
      <c r="N226" s="19">
        <v>665876</v>
      </c>
      <c r="O226" s="19">
        <v>665876</v>
      </c>
      <c r="P226" s="19">
        <v>665876</v>
      </c>
      <c r="Q226" s="19">
        <v>665876</v>
      </c>
      <c r="R226" s="19">
        <v>665876</v>
      </c>
    </row>
    <row r="227" spans="1:18" x14ac:dyDescent="0.25">
      <c r="A227" s="11" t="s">
        <v>5</v>
      </c>
      <c r="B227" s="12" t="s">
        <v>229</v>
      </c>
      <c r="C227" s="12"/>
      <c r="D227" s="12"/>
      <c r="E227" s="12"/>
      <c r="F227" s="19">
        <v>156087.78</v>
      </c>
      <c r="G227" s="19">
        <v>156087.78</v>
      </c>
      <c r="H227" s="19">
        <v>156087.78</v>
      </c>
      <c r="I227" s="118">
        <v>156087.78</v>
      </c>
      <c r="J227" s="19">
        <v>156087.78</v>
      </c>
      <c r="K227" s="19">
        <v>156087.78</v>
      </c>
      <c r="L227" s="19">
        <v>156087.78</v>
      </c>
      <c r="M227" s="19">
        <v>156087.78</v>
      </c>
      <c r="N227" s="19">
        <v>156087.78</v>
      </c>
      <c r="O227" s="19">
        <v>156087.78</v>
      </c>
      <c r="P227" s="19">
        <v>156087.78</v>
      </c>
      <c r="Q227" s="19">
        <v>156087.78</v>
      </c>
      <c r="R227" s="19">
        <v>156087.78</v>
      </c>
    </row>
    <row r="228" spans="1:18" x14ac:dyDescent="0.25">
      <c r="A228" s="11" t="s">
        <v>5</v>
      </c>
      <c r="B228" s="12" t="s">
        <v>230</v>
      </c>
      <c r="C228" s="12"/>
      <c r="D228" s="12"/>
      <c r="E228" s="12"/>
      <c r="F228" s="19">
        <v>186110.79</v>
      </c>
      <c r="G228" s="19">
        <v>186110.79</v>
      </c>
      <c r="H228" s="19">
        <v>186110.79</v>
      </c>
      <c r="I228" s="118">
        <v>186110.79</v>
      </c>
      <c r="J228" s="19">
        <v>186110.79</v>
      </c>
      <c r="K228" s="19">
        <v>186110.79</v>
      </c>
      <c r="L228" s="19">
        <v>186110.79</v>
      </c>
      <c r="M228" s="19">
        <v>186110.79</v>
      </c>
      <c r="N228" s="19">
        <v>186110.79</v>
      </c>
      <c r="O228" s="19">
        <v>186110.79</v>
      </c>
      <c r="P228" s="19">
        <v>186110.79</v>
      </c>
      <c r="Q228" s="19">
        <v>186110.79</v>
      </c>
      <c r="R228" s="19">
        <v>186110.79</v>
      </c>
    </row>
    <row r="229" spans="1:18" x14ac:dyDescent="0.25">
      <c r="A229" s="11" t="s">
        <v>5</v>
      </c>
      <c r="B229" s="12" t="s">
        <v>231</v>
      </c>
      <c r="C229" s="12"/>
      <c r="D229" s="12"/>
      <c r="E229" s="12"/>
      <c r="F229" s="19">
        <v>167226.85</v>
      </c>
      <c r="G229" s="19">
        <v>167226.85</v>
      </c>
      <c r="H229" s="19">
        <v>167226.85</v>
      </c>
      <c r="I229" s="118">
        <v>167226.85</v>
      </c>
      <c r="J229" s="19">
        <v>167226.85</v>
      </c>
      <c r="K229" s="19">
        <v>167226.85</v>
      </c>
      <c r="L229" s="19">
        <v>167226.85</v>
      </c>
      <c r="M229" s="19">
        <v>167226.85</v>
      </c>
      <c r="N229" s="19">
        <v>167226.85</v>
      </c>
      <c r="O229" s="19">
        <v>167226.85</v>
      </c>
      <c r="P229" s="19">
        <v>167226.85</v>
      </c>
      <c r="Q229" s="19">
        <v>167226.85</v>
      </c>
      <c r="R229" s="19">
        <v>167226.85</v>
      </c>
    </row>
    <row r="230" spans="1:18" x14ac:dyDescent="0.25">
      <c r="A230" s="11" t="s">
        <v>5</v>
      </c>
      <c r="B230" s="12" t="s">
        <v>233</v>
      </c>
      <c r="C230" s="12"/>
      <c r="D230" s="12"/>
      <c r="E230" s="12"/>
      <c r="F230" s="19">
        <v>2134388</v>
      </c>
      <c r="G230" s="19">
        <v>2134388</v>
      </c>
      <c r="H230" s="19">
        <v>2134388</v>
      </c>
      <c r="I230" s="118">
        <v>2134388</v>
      </c>
      <c r="J230" s="19">
        <v>2134388</v>
      </c>
      <c r="K230" s="19">
        <v>2134388</v>
      </c>
      <c r="L230" s="19">
        <v>2134388</v>
      </c>
      <c r="M230" s="19">
        <v>2134388</v>
      </c>
      <c r="N230" s="19">
        <v>2134388</v>
      </c>
      <c r="O230" s="19">
        <v>2134388</v>
      </c>
      <c r="P230" s="19">
        <v>2134388</v>
      </c>
      <c r="Q230" s="19">
        <v>2134388</v>
      </c>
      <c r="R230" s="19">
        <v>2134388</v>
      </c>
    </row>
    <row r="231" spans="1:18" x14ac:dyDescent="0.25">
      <c r="A231" s="11" t="s">
        <v>5</v>
      </c>
      <c r="B231" s="12" t="s">
        <v>234</v>
      </c>
      <c r="C231" s="12"/>
      <c r="D231" s="12"/>
      <c r="E231" s="12"/>
      <c r="F231" s="19">
        <v>247427.97</v>
      </c>
      <c r="G231" s="19">
        <v>247427.97</v>
      </c>
      <c r="H231" s="19">
        <v>247427.97</v>
      </c>
      <c r="I231" s="118">
        <v>331957.77</v>
      </c>
      <c r="J231" s="19">
        <v>331990.99</v>
      </c>
      <c r="K231" s="19">
        <v>334827.82</v>
      </c>
      <c r="L231" s="19">
        <v>341242.7</v>
      </c>
      <c r="M231" s="19">
        <v>341242.7</v>
      </c>
      <c r="N231" s="19">
        <v>341242.7</v>
      </c>
      <c r="O231" s="19">
        <v>341242.7</v>
      </c>
      <c r="P231" s="19">
        <v>341242.7</v>
      </c>
      <c r="Q231" s="19">
        <v>341242.7</v>
      </c>
      <c r="R231" s="19">
        <v>341242.7</v>
      </c>
    </row>
    <row r="232" spans="1:18" x14ac:dyDescent="0.25">
      <c r="A232" s="11" t="s">
        <v>5</v>
      </c>
      <c r="B232" s="12" t="s">
        <v>235</v>
      </c>
      <c r="C232" s="12"/>
      <c r="D232" s="12"/>
      <c r="E232" s="12"/>
      <c r="F232" s="19">
        <v>636604</v>
      </c>
      <c r="G232" s="19">
        <v>636604</v>
      </c>
      <c r="H232" s="19">
        <v>636604</v>
      </c>
      <c r="I232" s="118">
        <v>636604</v>
      </c>
      <c r="J232" s="19">
        <v>636604</v>
      </c>
      <c r="K232" s="19">
        <v>636604</v>
      </c>
      <c r="L232" s="19">
        <v>636604</v>
      </c>
      <c r="M232" s="19">
        <v>636604</v>
      </c>
      <c r="N232" s="19">
        <v>636604</v>
      </c>
      <c r="O232" s="19">
        <v>636604</v>
      </c>
      <c r="P232" s="19">
        <v>636604</v>
      </c>
      <c r="Q232" s="19">
        <v>636604</v>
      </c>
      <c r="R232" s="19">
        <v>636604</v>
      </c>
    </row>
    <row r="233" spans="1:18" x14ac:dyDescent="0.25">
      <c r="A233" s="11" t="s">
        <v>5</v>
      </c>
      <c r="B233" s="12" t="s">
        <v>236</v>
      </c>
      <c r="C233" s="12"/>
      <c r="D233" s="12"/>
      <c r="E233" s="12"/>
      <c r="F233" s="19">
        <v>2151935.7200000002</v>
      </c>
      <c r="G233" s="19">
        <v>2151935.7200000002</v>
      </c>
      <c r="H233" s="19">
        <v>2191391.34</v>
      </c>
      <c r="I233" s="118">
        <v>2191391.34</v>
      </c>
      <c r="J233" s="19">
        <v>2191391.34</v>
      </c>
      <c r="K233" s="19">
        <v>2201035.98</v>
      </c>
      <c r="L233" s="19">
        <v>2196224.58</v>
      </c>
      <c r="M233" s="19">
        <v>2196224.58</v>
      </c>
      <c r="N233" s="19">
        <v>2196224.58</v>
      </c>
      <c r="O233" s="19">
        <v>2196224.58</v>
      </c>
      <c r="P233" s="19">
        <v>2196224.58</v>
      </c>
      <c r="Q233" s="19">
        <v>2196224.58</v>
      </c>
      <c r="R233" s="19">
        <v>2196224.58</v>
      </c>
    </row>
    <row r="234" spans="1:18" x14ac:dyDescent="0.25">
      <c r="A234" s="11" t="s">
        <v>5</v>
      </c>
      <c r="B234" s="12" t="s">
        <v>237</v>
      </c>
      <c r="C234" s="12"/>
      <c r="D234" s="12"/>
      <c r="E234" s="12"/>
      <c r="F234" s="19">
        <v>46462.340000000004</v>
      </c>
      <c r="G234" s="19">
        <v>46462.340000000004</v>
      </c>
      <c r="H234" s="19">
        <v>46462.340000000004</v>
      </c>
      <c r="I234" s="118">
        <v>46462.340000000004</v>
      </c>
      <c r="J234" s="19">
        <v>46462.340000000004</v>
      </c>
      <c r="K234" s="19">
        <v>46462.340000000004</v>
      </c>
      <c r="L234" s="19">
        <v>46462.340000000004</v>
      </c>
      <c r="M234" s="19">
        <v>46462.340000000004</v>
      </c>
      <c r="N234" s="19">
        <v>46462.340000000004</v>
      </c>
      <c r="O234" s="19">
        <v>46462.340000000004</v>
      </c>
      <c r="P234" s="19">
        <v>46462.340000000004</v>
      </c>
      <c r="Q234" s="19">
        <v>46462.340000000004</v>
      </c>
      <c r="R234" s="19">
        <v>46462.340000000004</v>
      </c>
    </row>
    <row r="235" spans="1:18" x14ac:dyDescent="0.25">
      <c r="A235" s="11" t="s">
        <v>5</v>
      </c>
      <c r="B235" s="12" t="s">
        <v>238</v>
      </c>
      <c r="C235" s="12"/>
      <c r="D235" s="12"/>
      <c r="E235" s="12"/>
      <c r="F235" s="19">
        <v>479164.8</v>
      </c>
      <c r="G235" s="19">
        <v>479164.8</v>
      </c>
      <c r="H235" s="19">
        <v>479164.8</v>
      </c>
      <c r="I235" s="118">
        <v>479164.8</v>
      </c>
      <c r="J235" s="19">
        <v>479164.8</v>
      </c>
      <c r="K235" s="19">
        <v>479164.8</v>
      </c>
      <c r="L235" s="19">
        <v>479164.8</v>
      </c>
      <c r="M235" s="19">
        <v>479164.8</v>
      </c>
      <c r="N235" s="19">
        <v>479164.8</v>
      </c>
      <c r="O235" s="19">
        <v>479164.8</v>
      </c>
      <c r="P235" s="19">
        <v>479164.8</v>
      </c>
      <c r="Q235" s="19">
        <v>479164.8</v>
      </c>
      <c r="R235" s="19">
        <v>479164.8</v>
      </c>
    </row>
    <row r="236" spans="1:18" x14ac:dyDescent="0.25">
      <c r="A236" s="11" t="s">
        <v>5</v>
      </c>
      <c r="B236" s="12" t="s">
        <v>239</v>
      </c>
      <c r="C236" s="12"/>
      <c r="D236" s="12"/>
      <c r="E236" s="12"/>
      <c r="F236" s="19">
        <v>2820158.96</v>
      </c>
      <c r="G236" s="19">
        <v>2820158.96</v>
      </c>
      <c r="H236" s="19">
        <v>2820158.96</v>
      </c>
      <c r="I236" s="118">
        <v>2820158.96</v>
      </c>
      <c r="J236" s="19">
        <v>2820158.96</v>
      </c>
      <c r="K236" s="19">
        <v>2820158.96</v>
      </c>
      <c r="L236" s="19">
        <v>2820158.96</v>
      </c>
      <c r="M236" s="19">
        <v>2820158.96</v>
      </c>
      <c r="N236" s="19">
        <v>2820158.96</v>
      </c>
      <c r="O236" s="19">
        <v>2820158.96</v>
      </c>
      <c r="P236" s="19">
        <v>2820158.96</v>
      </c>
      <c r="Q236" s="19">
        <v>2820158.96</v>
      </c>
      <c r="R236" s="19">
        <v>2820158.96</v>
      </c>
    </row>
    <row r="237" spans="1:18" x14ac:dyDescent="0.25">
      <c r="A237" s="11" t="s">
        <v>5</v>
      </c>
      <c r="B237" s="12" t="s">
        <v>240</v>
      </c>
      <c r="C237" s="12"/>
      <c r="D237" s="12"/>
      <c r="E237" s="12"/>
      <c r="F237" s="19">
        <v>677428.68</v>
      </c>
      <c r="G237" s="19">
        <v>677428.68</v>
      </c>
      <c r="H237" s="19">
        <v>677428.68</v>
      </c>
      <c r="I237" s="118">
        <v>677428.68</v>
      </c>
      <c r="J237" s="19">
        <v>677428.68</v>
      </c>
      <c r="K237" s="19">
        <v>677428.68</v>
      </c>
      <c r="L237" s="19">
        <v>677428.68</v>
      </c>
      <c r="M237" s="19">
        <v>677428.68</v>
      </c>
      <c r="N237" s="19">
        <v>677428.68</v>
      </c>
      <c r="O237" s="19">
        <v>677428.68</v>
      </c>
      <c r="P237" s="19">
        <v>677428.68</v>
      </c>
      <c r="Q237" s="19">
        <v>677428.68</v>
      </c>
      <c r="R237" s="19">
        <v>677428.68</v>
      </c>
    </row>
    <row r="238" spans="1:18" x14ac:dyDescent="0.25">
      <c r="A238" s="11" t="s">
        <v>5</v>
      </c>
      <c r="B238" s="12" t="s">
        <v>241</v>
      </c>
      <c r="C238" s="12"/>
      <c r="D238" s="12"/>
      <c r="E238" s="12"/>
      <c r="F238" s="19">
        <v>28653.5</v>
      </c>
      <c r="G238" s="19">
        <v>28653.5</v>
      </c>
      <c r="H238" s="19">
        <v>28653.5</v>
      </c>
      <c r="I238" s="118">
        <v>28653.5</v>
      </c>
      <c r="J238" s="19">
        <v>28653.5</v>
      </c>
      <c r="K238" s="19">
        <v>28653.5</v>
      </c>
      <c r="L238" s="19">
        <v>28653.5</v>
      </c>
      <c r="M238" s="19">
        <v>28653.5</v>
      </c>
      <c r="N238" s="19">
        <v>28653.5</v>
      </c>
      <c r="O238" s="19">
        <v>28653.5</v>
      </c>
      <c r="P238" s="19">
        <v>28653.5</v>
      </c>
      <c r="Q238" s="19">
        <v>28653.5</v>
      </c>
      <c r="R238" s="19">
        <v>28653.5</v>
      </c>
    </row>
    <row r="239" spans="1:18" x14ac:dyDescent="0.25">
      <c r="A239" s="11" t="s">
        <v>5</v>
      </c>
      <c r="B239" s="12" t="s">
        <v>242</v>
      </c>
      <c r="C239" s="12"/>
      <c r="D239" s="12"/>
      <c r="E239" s="12"/>
      <c r="F239" s="19">
        <v>460558.33</v>
      </c>
      <c r="G239" s="19">
        <v>460558.33</v>
      </c>
      <c r="H239" s="19">
        <v>475788.3</v>
      </c>
      <c r="I239" s="118">
        <v>475788.3</v>
      </c>
      <c r="J239" s="19">
        <v>500819.18</v>
      </c>
      <c r="K239" s="19">
        <v>475956.18</v>
      </c>
      <c r="L239" s="19">
        <v>475956.18</v>
      </c>
      <c r="M239" s="19">
        <v>475956.18</v>
      </c>
      <c r="N239" s="19">
        <v>475956.18</v>
      </c>
      <c r="O239" s="19">
        <v>475956.18</v>
      </c>
      <c r="P239" s="19">
        <v>475956.18</v>
      </c>
      <c r="Q239" s="19">
        <v>475956.18</v>
      </c>
      <c r="R239" s="19">
        <v>475956.18</v>
      </c>
    </row>
    <row r="240" spans="1:18" x14ac:dyDescent="0.25">
      <c r="A240" s="11" t="s">
        <v>5</v>
      </c>
      <c r="B240" s="12" t="s">
        <v>243</v>
      </c>
      <c r="C240" s="12"/>
      <c r="D240" s="12"/>
      <c r="E240" s="12"/>
      <c r="F240" s="19">
        <v>21671.97</v>
      </c>
      <c r="G240" s="19">
        <v>21671.97</v>
      </c>
      <c r="H240" s="19">
        <v>49029.700000000004</v>
      </c>
      <c r="I240" s="118">
        <v>49029.700000000004</v>
      </c>
      <c r="J240" s="19">
        <v>49395.040000000001</v>
      </c>
      <c r="K240" s="19">
        <v>49395.040000000001</v>
      </c>
      <c r="L240" s="19">
        <v>49395.040000000001</v>
      </c>
      <c r="M240" s="19">
        <v>49395.040000000001</v>
      </c>
      <c r="N240" s="19">
        <v>49395.040000000001</v>
      </c>
      <c r="O240" s="19">
        <v>49395.040000000001</v>
      </c>
      <c r="P240" s="19">
        <v>49395.040000000001</v>
      </c>
      <c r="Q240" s="19">
        <v>49395.040000000001</v>
      </c>
      <c r="R240" s="19">
        <v>49395.040000000001</v>
      </c>
    </row>
    <row r="241" spans="1:18" x14ac:dyDescent="0.25">
      <c r="A241" s="11" t="s">
        <v>5</v>
      </c>
      <c r="B241" s="12" t="s">
        <v>244</v>
      </c>
      <c r="C241" s="12"/>
      <c r="D241" s="12"/>
      <c r="E241" s="12"/>
      <c r="F241" s="19">
        <v>553834.99</v>
      </c>
      <c r="G241" s="19">
        <v>553834.99</v>
      </c>
      <c r="H241" s="19">
        <v>571568.17000000004</v>
      </c>
      <c r="I241" s="118">
        <v>571568.17000000004</v>
      </c>
      <c r="J241" s="19">
        <v>579056.59</v>
      </c>
      <c r="K241" s="19">
        <v>579056.59</v>
      </c>
      <c r="L241" s="19">
        <v>579056.59</v>
      </c>
      <c r="M241" s="19">
        <v>579056.59</v>
      </c>
      <c r="N241" s="19">
        <v>579056.59</v>
      </c>
      <c r="O241" s="19">
        <v>579056.59</v>
      </c>
      <c r="P241" s="19">
        <v>579056.59</v>
      </c>
      <c r="Q241" s="19">
        <v>579056.59</v>
      </c>
      <c r="R241" s="19">
        <v>579056.59</v>
      </c>
    </row>
    <row r="242" spans="1:18" x14ac:dyDescent="0.25">
      <c r="A242" s="11" t="s">
        <v>5</v>
      </c>
      <c r="B242" s="12" t="s">
        <v>245</v>
      </c>
      <c r="C242" s="12"/>
      <c r="D242" s="12"/>
      <c r="E242" s="12"/>
      <c r="F242" s="19">
        <v>614810.23</v>
      </c>
      <c r="G242" s="19">
        <v>614810.23</v>
      </c>
      <c r="H242" s="19">
        <v>647568.67000000004</v>
      </c>
      <c r="I242" s="118">
        <v>647568.67000000004</v>
      </c>
      <c r="J242" s="19">
        <v>647568.67000000004</v>
      </c>
      <c r="K242" s="19">
        <v>647568.67000000004</v>
      </c>
      <c r="L242" s="19">
        <v>647568.67000000004</v>
      </c>
      <c r="M242" s="19">
        <v>647568.67000000004</v>
      </c>
      <c r="N242" s="19">
        <v>647568.67000000004</v>
      </c>
      <c r="O242" s="19">
        <v>649429.24</v>
      </c>
      <c r="P242" s="19">
        <v>649429.24</v>
      </c>
      <c r="Q242" s="19">
        <v>649429.24</v>
      </c>
      <c r="R242" s="19">
        <v>649429.24</v>
      </c>
    </row>
    <row r="243" spans="1:18" x14ac:dyDescent="0.25">
      <c r="A243" s="11" t="s">
        <v>5</v>
      </c>
      <c r="B243" s="12" t="s">
        <v>246</v>
      </c>
      <c r="C243" s="12"/>
      <c r="D243" s="12"/>
      <c r="E243" s="12"/>
      <c r="F243" s="19">
        <v>349964.85000000003</v>
      </c>
      <c r="G243" s="19">
        <v>349964.85000000003</v>
      </c>
      <c r="H243" s="19">
        <v>373387.46</v>
      </c>
      <c r="I243" s="118">
        <v>373387.46</v>
      </c>
      <c r="J243" s="19">
        <v>380574.7</v>
      </c>
      <c r="K243" s="19">
        <v>380574.7</v>
      </c>
      <c r="L243" s="19">
        <v>380574.7</v>
      </c>
      <c r="M243" s="19">
        <v>380574.7</v>
      </c>
      <c r="N243" s="19">
        <v>380574.7</v>
      </c>
      <c r="O243" s="19">
        <v>380574.7</v>
      </c>
      <c r="P243" s="19">
        <v>380574.7</v>
      </c>
      <c r="Q243" s="19">
        <v>380574.7</v>
      </c>
      <c r="R243" s="19">
        <v>380574.7</v>
      </c>
    </row>
    <row r="244" spans="1:18" x14ac:dyDescent="0.25">
      <c r="A244" s="11" t="s">
        <v>5</v>
      </c>
      <c r="B244" s="12" t="s">
        <v>247</v>
      </c>
      <c r="C244" s="12"/>
      <c r="D244" s="12"/>
      <c r="E244" s="12"/>
      <c r="F244" s="19">
        <v>506565.04000000004</v>
      </c>
      <c r="G244" s="19">
        <v>506565.04000000004</v>
      </c>
      <c r="H244" s="19">
        <v>519089.62</v>
      </c>
      <c r="I244" s="118">
        <v>519089.62</v>
      </c>
      <c r="J244" s="19">
        <v>548482.76</v>
      </c>
      <c r="K244" s="19">
        <v>548482.76</v>
      </c>
      <c r="L244" s="19">
        <v>548482.76</v>
      </c>
      <c r="M244" s="19">
        <v>548482.76</v>
      </c>
      <c r="N244" s="19">
        <v>548482.76</v>
      </c>
      <c r="O244" s="19">
        <v>548482.76</v>
      </c>
      <c r="P244" s="19">
        <v>548482.76</v>
      </c>
      <c r="Q244" s="19">
        <v>548482.76</v>
      </c>
      <c r="R244" s="19">
        <v>548482.76</v>
      </c>
    </row>
    <row r="245" spans="1:18" x14ac:dyDescent="0.25">
      <c r="A245" s="11" t="s">
        <v>5</v>
      </c>
      <c r="B245" s="12" t="s">
        <v>248</v>
      </c>
      <c r="C245" s="12"/>
      <c r="D245" s="12"/>
      <c r="E245" s="12"/>
      <c r="F245" s="19">
        <v>288878.92</v>
      </c>
      <c r="G245" s="19">
        <v>288878.92</v>
      </c>
      <c r="H245" s="19">
        <v>309537.97000000003</v>
      </c>
      <c r="I245" s="118">
        <v>309537.97000000003</v>
      </c>
      <c r="J245" s="19">
        <v>322128.17</v>
      </c>
      <c r="K245" s="19">
        <v>322128.17</v>
      </c>
      <c r="L245" s="19">
        <v>322128.17</v>
      </c>
      <c r="M245" s="19">
        <v>322128.17</v>
      </c>
      <c r="N245" s="19">
        <v>322128.17</v>
      </c>
      <c r="O245" s="19">
        <v>322128.17</v>
      </c>
      <c r="P245" s="19">
        <v>322128.17</v>
      </c>
      <c r="Q245" s="19">
        <v>322128.17</v>
      </c>
      <c r="R245" s="19">
        <v>322128.17</v>
      </c>
    </row>
    <row r="246" spans="1:18" x14ac:dyDescent="0.25">
      <c r="A246" s="11" t="s">
        <v>5</v>
      </c>
      <c r="B246" s="12" t="s">
        <v>249</v>
      </c>
      <c r="C246" s="12"/>
      <c r="D246" s="12"/>
      <c r="E246" s="12"/>
      <c r="F246" s="19">
        <v>10249.280000000001</v>
      </c>
      <c r="G246" s="19">
        <v>10249.280000000001</v>
      </c>
      <c r="H246" s="19">
        <v>10249.280000000001</v>
      </c>
      <c r="I246" s="118">
        <v>10249.280000000001</v>
      </c>
      <c r="J246" s="19">
        <v>10249.280000000001</v>
      </c>
      <c r="K246" s="19">
        <v>10249.280000000001</v>
      </c>
      <c r="L246" s="19">
        <v>10249.280000000001</v>
      </c>
      <c r="M246" s="19">
        <v>10249.280000000001</v>
      </c>
      <c r="N246" s="19">
        <v>10249.280000000001</v>
      </c>
      <c r="O246" s="19">
        <v>10249.280000000001</v>
      </c>
      <c r="P246" s="19">
        <v>10249.280000000001</v>
      </c>
      <c r="Q246" s="19">
        <v>10249.280000000001</v>
      </c>
      <c r="R246" s="19">
        <v>10249.280000000001</v>
      </c>
    </row>
    <row r="247" spans="1:18" x14ac:dyDescent="0.25">
      <c r="A247" s="11" t="s">
        <v>5</v>
      </c>
      <c r="B247" s="12" t="s">
        <v>250</v>
      </c>
      <c r="C247" s="12"/>
      <c r="D247" s="12"/>
      <c r="E247" s="12"/>
      <c r="F247" s="19">
        <v>60542.200000000004</v>
      </c>
      <c r="G247" s="19">
        <v>60542.200000000004</v>
      </c>
      <c r="H247" s="19">
        <v>60542.200000000004</v>
      </c>
      <c r="I247" s="118">
        <v>60542.200000000004</v>
      </c>
      <c r="J247" s="19">
        <v>60542.200000000004</v>
      </c>
      <c r="K247" s="19">
        <v>60542.200000000004</v>
      </c>
      <c r="L247" s="19">
        <v>60542.200000000004</v>
      </c>
      <c r="M247" s="19">
        <v>60542.200000000004</v>
      </c>
      <c r="N247" s="19">
        <v>60542.200000000004</v>
      </c>
      <c r="O247" s="19">
        <v>60542.200000000004</v>
      </c>
      <c r="P247" s="19">
        <v>60542.200000000004</v>
      </c>
      <c r="Q247" s="19">
        <v>60542.200000000004</v>
      </c>
      <c r="R247" s="19">
        <v>60542.200000000004</v>
      </c>
    </row>
    <row r="248" spans="1:18" x14ac:dyDescent="0.25">
      <c r="A248" s="11" t="s">
        <v>5</v>
      </c>
      <c r="B248" s="12" t="s">
        <v>251</v>
      </c>
      <c r="C248" s="12"/>
      <c r="D248" s="12"/>
      <c r="E248" s="12"/>
      <c r="F248" s="19">
        <v>354106.07</v>
      </c>
      <c r="G248" s="19">
        <v>354106.07</v>
      </c>
      <c r="H248" s="19">
        <v>359296.21</v>
      </c>
      <c r="I248" s="118">
        <v>359296.21</v>
      </c>
      <c r="J248" s="19">
        <v>363928.42</v>
      </c>
      <c r="K248" s="19">
        <v>363928.42</v>
      </c>
      <c r="L248" s="19">
        <v>363928.42</v>
      </c>
      <c r="M248" s="19">
        <v>363928.42</v>
      </c>
      <c r="N248" s="19">
        <v>363928.42</v>
      </c>
      <c r="O248" s="19">
        <v>363928.42</v>
      </c>
      <c r="P248" s="19">
        <v>363928.42</v>
      </c>
      <c r="Q248" s="19">
        <v>363928.42</v>
      </c>
      <c r="R248" s="19">
        <v>363928.42</v>
      </c>
    </row>
    <row r="249" spans="1:18" x14ac:dyDescent="0.25">
      <c r="A249" s="11" t="s">
        <v>5</v>
      </c>
      <c r="B249" s="12" t="s">
        <v>252</v>
      </c>
      <c r="C249" s="12"/>
      <c r="D249" s="12"/>
      <c r="E249" s="12"/>
      <c r="F249" s="19">
        <v>333086.14</v>
      </c>
      <c r="G249" s="19">
        <v>333086.14</v>
      </c>
      <c r="H249" s="19">
        <v>333086.14</v>
      </c>
      <c r="I249" s="118">
        <v>333086.14</v>
      </c>
      <c r="J249" s="19">
        <v>333086.14</v>
      </c>
      <c r="K249" s="19">
        <v>333086.14</v>
      </c>
      <c r="L249" s="19">
        <v>333086.14</v>
      </c>
      <c r="M249" s="19">
        <v>333086.14</v>
      </c>
      <c r="N249" s="19">
        <v>333086.14</v>
      </c>
      <c r="O249" s="19">
        <v>333086.14</v>
      </c>
      <c r="P249" s="19">
        <v>333086.14</v>
      </c>
      <c r="Q249" s="19">
        <v>333086.14</v>
      </c>
      <c r="R249" s="19">
        <v>333086.14</v>
      </c>
    </row>
    <row r="250" spans="1:18" x14ac:dyDescent="0.25">
      <c r="A250" s="11" t="s">
        <v>5</v>
      </c>
      <c r="B250" s="12" t="s">
        <v>253</v>
      </c>
      <c r="C250" s="12"/>
      <c r="D250" s="12"/>
      <c r="E250" s="12"/>
      <c r="F250" s="19">
        <v>124261.07</v>
      </c>
      <c r="G250" s="19">
        <v>124261.07</v>
      </c>
      <c r="H250" s="19">
        <v>124261.07</v>
      </c>
      <c r="I250" s="118">
        <v>124261.07</v>
      </c>
      <c r="J250" s="19">
        <v>124261.07</v>
      </c>
      <c r="K250" s="19">
        <v>124261.07</v>
      </c>
      <c r="L250" s="19">
        <v>124261.07</v>
      </c>
      <c r="M250" s="19">
        <v>124261.07</v>
      </c>
      <c r="N250" s="19">
        <v>124261.07</v>
      </c>
      <c r="O250" s="19">
        <v>130434.55</v>
      </c>
      <c r="P250" s="19">
        <v>130434.55</v>
      </c>
      <c r="Q250" s="19">
        <v>130434.55</v>
      </c>
      <c r="R250" s="19">
        <v>130434.55</v>
      </c>
    </row>
    <row r="251" spans="1:18" x14ac:dyDescent="0.25">
      <c r="A251" s="11" t="s">
        <v>5</v>
      </c>
      <c r="B251" s="12" t="s">
        <v>254</v>
      </c>
      <c r="C251" s="12"/>
      <c r="D251" s="12"/>
      <c r="E251" s="12"/>
      <c r="F251" s="19">
        <v>333519.97000000003</v>
      </c>
      <c r="G251" s="19">
        <v>333519.97000000003</v>
      </c>
      <c r="H251" s="19">
        <v>333519.97000000003</v>
      </c>
      <c r="I251" s="118">
        <v>333519.97000000003</v>
      </c>
      <c r="J251" s="19">
        <v>333519.97000000003</v>
      </c>
      <c r="K251" s="19">
        <v>333519.97000000003</v>
      </c>
      <c r="L251" s="19">
        <v>333519.97000000003</v>
      </c>
      <c r="M251" s="19">
        <v>333519.97000000003</v>
      </c>
      <c r="N251" s="19">
        <v>333519.97000000003</v>
      </c>
      <c r="O251" s="19">
        <v>333519.97000000003</v>
      </c>
      <c r="P251" s="19">
        <v>333519.97000000003</v>
      </c>
      <c r="Q251" s="19">
        <v>333519.97000000003</v>
      </c>
      <c r="R251" s="19">
        <v>333519.97000000003</v>
      </c>
    </row>
    <row r="252" spans="1:18" x14ac:dyDescent="0.25">
      <c r="A252" s="11" t="s">
        <v>5</v>
      </c>
      <c r="B252" s="12" t="s">
        <v>255</v>
      </c>
      <c r="C252" s="12"/>
      <c r="D252" s="12"/>
      <c r="E252" s="12"/>
      <c r="F252" s="19">
        <v>53575909.109999999</v>
      </c>
      <c r="G252" s="19">
        <v>53575909.109999999</v>
      </c>
      <c r="H252" s="19">
        <v>53575909.109999999</v>
      </c>
      <c r="I252" s="118">
        <v>53575909.109999999</v>
      </c>
      <c r="J252" s="19">
        <v>53575909.109999999</v>
      </c>
      <c r="K252" s="19">
        <v>53575909.109999999</v>
      </c>
      <c r="L252" s="19">
        <v>53575909.109999999</v>
      </c>
      <c r="M252" s="19">
        <v>53575909.109999999</v>
      </c>
      <c r="N252" s="19">
        <v>53575909.109999999</v>
      </c>
      <c r="O252" s="19">
        <v>53575909.109999999</v>
      </c>
      <c r="P252" s="19">
        <v>53575909.109999999</v>
      </c>
      <c r="Q252" s="19">
        <v>53575909.109999999</v>
      </c>
      <c r="R252" s="19">
        <v>53575909.109999999</v>
      </c>
    </row>
    <row r="253" spans="1:18" x14ac:dyDescent="0.25">
      <c r="A253" s="11" t="s">
        <v>5</v>
      </c>
      <c r="B253" s="12" t="s">
        <v>256</v>
      </c>
      <c r="C253" s="12"/>
      <c r="D253" s="12"/>
      <c r="E253" s="12"/>
      <c r="F253" s="19">
        <v>5025581.3</v>
      </c>
      <c r="G253" s="19">
        <v>5025581.3</v>
      </c>
      <c r="H253" s="19">
        <v>5025581.3</v>
      </c>
      <c r="I253" s="118">
        <v>5025581.3</v>
      </c>
      <c r="J253" s="19">
        <v>5025581.3</v>
      </c>
      <c r="K253" s="19">
        <v>5025581.3</v>
      </c>
      <c r="L253" s="19">
        <v>5025581.3</v>
      </c>
      <c r="M253" s="19">
        <v>5025581.3</v>
      </c>
      <c r="N253" s="19">
        <v>5025581.3</v>
      </c>
      <c r="O253" s="19">
        <v>5025581.3</v>
      </c>
      <c r="P253" s="19">
        <v>5025581.3</v>
      </c>
      <c r="Q253" s="19">
        <v>5025581.3</v>
      </c>
      <c r="R253" s="19">
        <v>5025581.3</v>
      </c>
    </row>
    <row r="254" spans="1:18" x14ac:dyDescent="0.25">
      <c r="A254" s="11" t="s">
        <v>5</v>
      </c>
      <c r="B254" s="12" t="s">
        <v>257</v>
      </c>
      <c r="C254" s="12"/>
      <c r="D254" s="12"/>
      <c r="E254" s="12"/>
      <c r="F254" s="19">
        <v>1399509.03</v>
      </c>
      <c r="G254" s="19">
        <v>1399509.03</v>
      </c>
      <c r="H254" s="19">
        <v>1399509.03</v>
      </c>
      <c r="I254" s="118">
        <v>1399509.03</v>
      </c>
      <c r="J254" s="19">
        <v>1411421.55</v>
      </c>
      <c r="K254" s="19">
        <v>1399509.03</v>
      </c>
      <c r="L254" s="19">
        <v>1399509.03</v>
      </c>
      <c r="M254" s="19">
        <v>1399509.03</v>
      </c>
      <c r="N254" s="19">
        <v>1399509.03</v>
      </c>
      <c r="O254" s="19">
        <v>1399509.03</v>
      </c>
      <c r="P254" s="19">
        <v>1399509.03</v>
      </c>
      <c r="Q254" s="19">
        <v>1399509.03</v>
      </c>
      <c r="R254" s="19">
        <v>1399509.03</v>
      </c>
    </row>
    <row r="255" spans="1:18" x14ac:dyDescent="0.25">
      <c r="A255" s="11" t="s">
        <v>5</v>
      </c>
      <c r="B255" s="12" t="s">
        <v>258</v>
      </c>
      <c r="C255" s="12"/>
      <c r="D255" s="12"/>
      <c r="E255" s="12"/>
      <c r="F255" s="19">
        <v>1769178.02</v>
      </c>
      <c r="G255" s="19">
        <v>1769178.02</v>
      </c>
      <c r="H255" s="19">
        <v>1769178.02</v>
      </c>
      <c r="I255" s="118">
        <v>1769178.02</v>
      </c>
      <c r="J255" s="19">
        <v>1769178.02</v>
      </c>
      <c r="K255" s="19">
        <v>1781090.54</v>
      </c>
      <c r="L255" s="19">
        <v>1781090.54</v>
      </c>
      <c r="M255" s="19">
        <v>1781090.54</v>
      </c>
      <c r="N255" s="19">
        <v>1781090.54</v>
      </c>
      <c r="O255" s="19">
        <v>1781090.54</v>
      </c>
      <c r="P255" s="19">
        <v>1781090.54</v>
      </c>
      <c r="Q255" s="19">
        <v>1781090.54</v>
      </c>
      <c r="R255" s="19">
        <v>1781090.54</v>
      </c>
    </row>
    <row r="256" spans="1:18" x14ac:dyDescent="0.25">
      <c r="A256" s="11" t="s">
        <v>5</v>
      </c>
      <c r="B256" s="12" t="s">
        <v>259</v>
      </c>
      <c r="C256" s="12"/>
      <c r="D256" s="12"/>
      <c r="E256" s="12"/>
      <c r="F256" s="19">
        <v>10246.74</v>
      </c>
      <c r="G256" s="19">
        <v>10246.74</v>
      </c>
      <c r="H256" s="19">
        <v>10246.74</v>
      </c>
      <c r="I256" s="118">
        <v>10246.74</v>
      </c>
      <c r="J256" s="19">
        <v>10246.74</v>
      </c>
      <c r="K256" s="19">
        <v>10246.74</v>
      </c>
      <c r="L256" s="19">
        <v>10246.74</v>
      </c>
      <c r="M256" s="19">
        <v>10246.74</v>
      </c>
      <c r="N256" s="19">
        <v>10246.74</v>
      </c>
      <c r="O256" s="19">
        <v>10246.74</v>
      </c>
      <c r="P256" s="19">
        <v>10246.74</v>
      </c>
      <c r="Q256" s="19">
        <v>10246.74</v>
      </c>
      <c r="R256" s="19">
        <v>10246.74</v>
      </c>
    </row>
    <row r="257" spans="1:18" x14ac:dyDescent="0.25">
      <c r="A257" s="11" t="s">
        <v>5</v>
      </c>
      <c r="B257" s="12" t="s">
        <v>260</v>
      </c>
      <c r="C257" s="12"/>
      <c r="D257" s="12"/>
      <c r="E257" s="12"/>
      <c r="F257" s="19">
        <v>30604.260000000002</v>
      </c>
      <c r="G257" s="19">
        <v>30604.260000000002</v>
      </c>
      <c r="H257" s="19">
        <v>30604.260000000002</v>
      </c>
      <c r="I257" s="118">
        <v>30604.260000000002</v>
      </c>
      <c r="J257" s="19">
        <v>30604.260000000002</v>
      </c>
      <c r="K257" s="19">
        <v>30604.260000000002</v>
      </c>
      <c r="L257" s="19">
        <v>30604.260000000002</v>
      </c>
      <c r="M257" s="19">
        <v>30604.260000000002</v>
      </c>
      <c r="N257" s="19">
        <v>30604.260000000002</v>
      </c>
      <c r="O257" s="19">
        <v>30604.260000000002</v>
      </c>
      <c r="P257" s="19">
        <v>30604.260000000002</v>
      </c>
      <c r="Q257" s="19">
        <v>30604.260000000002</v>
      </c>
      <c r="R257" s="19">
        <v>30604.260000000002</v>
      </c>
    </row>
    <row r="258" spans="1:18" x14ac:dyDescent="0.25">
      <c r="A258" s="11" t="s">
        <v>5</v>
      </c>
      <c r="B258" s="12" t="s">
        <v>261</v>
      </c>
      <c r="C258" s="12"/>
      <c r="D258" s="12"/>
      <c r="E258" s="12"/>
      <c r="F258" s="19">
        <v>52087.35</v>
      </c>
      <c r="G258" s="19">
        <v>52087.35</v>
      </c>
      <c r="H258" s="19">
        <v>52087.35</v>
      </c>
      <c r="I258" s="118">
        <v>52087.35</v>
      </c>
      <c r="J258" s="19">
        <v>52087.35</v>
      </c>
      <c r="K258" s="19">
        <v>52087.35</v>
      </c>
      <c r="L258" s="19">
        <v>52087.35</v>
      </c>
      <c r="M258" s="19">
        <v>52087.35</v>
      </c>
      <c r="N258" s="19">
        <v>52087.35</v>
      </c>
      <c r="O258" s="19">
        <v>52087.35</v>
      </c>
      <c r="P258" s="19">
        <v>52087.35</v>
      </c>
      <c r="Q258" s="19">
        <v>52087.35</v>
      </c>
      <c r="R258" s="19">
        <v>52087.35</v>
      </c>
    </row>
    <row r="259" spans="1:18" x14ac:dyDescent="0.25">
      <c r="A259" s="11" t="s">
        <v>5</v>
      </c>
      <c r="B259" s="12" t="s">
        <v>262</v>
      </c>
      <c r="C259" s="12"/>
      <c r="D259" s="12"/>
      <c r="E259" s="12"/>
      <c r="F259" s="19">
        <v>16977724.879999999</v>
      </c>
      <c r="G259" s="19">
        <v>16977752.59</v>
      </c>
      <c r="H259" s="19">
        <v>17052646.350000001</v>
      </c>
      <c r="I259" s="118">
        <v>17052674.059999999</v>
      </c>
      <c r="J259" s="19">
        <v>17052674.059999999</v>
      </c>
      <c r="K259" s="19">
        <v>17052674.059999999</v>
      </c>
      <c r="L259" s="19">
        <v>17052701.77</v>
      </c>
      <c r="M259" s="19">
        <v>17052751.719999999</v>
      </c>
      <c r="N259" s="19">
        <v>17052751.719999999</v>
      </c>
      <c r="O259" s="19">
        <v>17052751.719999999</v>
      </c>
      <c r="P259" s="19">
        <v>17052751.719999999</v>
      </c>
      <c r="Q259" s="19">
        <v>17052751.719999999</v>
      </c>
      <c r="R259" s="19">
        <v>17052751.719999999</v>
      </c>
    </row>
    <row r="260" spans="1:18" x14ac:dyDescent="0.25">
      <c r="A260" s="11" t="s">
        <v>5</v>
      </c>
      <c r="B260" s="12" t="s">
        <v>263</v>
      </c>
      <c r="C260" s="12"/>
      <c r="D260" s="12"/>
      <c r="E260" s="12"/>
      <c r="F260" s="19">
        <v>682302.76</v>
      </c>
      <c r="G260" s="19">
        <v>682302.76</v>
      </c>
      <c r="H260" s="19">
        <v>682302.76</v>
      </c>
      <c r="I260" s="118">
        <v>682302.76</v>
      </c>
      <c r="J260" s="19">
        <v>682302.76</v>
      </c>
      <c r="K260" s="19">
        <v>682302.76</v>
      </c>
      <c r="L260" s="19">
        <v>682302.76</v>
      </c>
      <c r="M260" s="19">
        <v>682302.76</v>
      </c>
      <c r="N260" s="19">
        <v>682302.76</v>
      </c>
      <c r="O260" s="19">
        <v>682302.76</v>
      </c>
      <c r="P260" s="19">
        <v>682302.76</v>
      </c>
      <c r="Q260" s="19">
        <v>682302.76</v>
      </c>
      <c r="R260" s="19">
        <v>682302.76</v>
      </c>
    </row>
    <row r="261" spans="1:18" x14ac:dyDescent="0.25">
      <c r="A261" s="11" t="s">
        <v>5</v>
      </c>
      <c r="B261" s="12" t="s">
        <v>264</v>
      </c>
      <c r="C261" s="12"/>
      <c r="D261" s="12"/>
      <c r="E261" s="12"/>
      <c r="F261" s="19">
        <v>1071124.0900000001</v>
      </c>
      <c r="G261" s="19">
        <v>1071124.0900000001</v>
      </c>
      <c r="H261" s="19">
        <v>1071124.0900000001</v>
      </c>
      <c r="I261" s="118">
        <v>1071124.0900000001</v>
      </c>
      <c r="J261" s="19">
        <v>1071124.0900000001</v>
      </c>
      <c r="K261" s="19">
        <v>1071124.0900000001</v>
      </c>
      <c r="L261" s="19">
        <v>1071124.0900000001</v>
      </c>
      <c r="M261" s="19">
        <v>1071124.0900000001</v>
      </c>
      <c r="N261" s="19">
        <v>1071124.0900000001</v>
      </c>
      <c r="O261" s="19">
        <v>1071124.0900000001</v>
      </c>
      <c r="P261" s="19">
        <v>1071124.0900000001</v>
      </c>
      <c r="Q261" s="19">
        <v>1071124.0900000001</v>
      </c>
      <c r="R261" s="19">
        <v>1071124.0900000001</v>
      </c>
    </row>
    <row r="262" spans="1:18" x14ac:dyDescent="0.25">
      <c r="A262" s="11" t="s">
        <v>5</v>
      </c>
      <c r="B262" s="12" t="s">
        <v>265</v>
      </c>
      <c r="C262" s="12"/>
      <c r="D262" s="12"/>
      <c r="E262" s="12"/>
      <c r="F262" s="19">
        <v>2498560.0300000003</v>
      </c>
      <c r="G262" s="19">
        <v>2552110.0300000003</v>
      </c>
      <c r="H262" s="19">
        <v>2552110.0300000003</v>
      </c>
      <c r="I262" s="118">
        <v>2552110.0300000003</v>
      </c>
      <c r="J262" s="19">
        <v>5034611.8</v>
      </c>
      <c r="K262" s="19">
        <v>5034611.8</v>
      </c>
      <c r="L262" s="19">
        <v>5034611.8</v>
      </c>
      <c r="M262" s="19">
        <v>5157752.34</v>
      </c>
      <c r="N262" s="19">
        <v>5157752.34</v>
      </c>
      <c r="O262" s="19">
        <v>5157752.34</v>
      </c>
      <c r="P262" s="19">
        <v>5157752.34</v>
      </c>
      <c r="Q262" s="19">
        <v>5157752.34</v>
      </c>
      <c r="R262" s="19">
        <v>5157752.34</v>
      </c>
    </row>
    <row r="263" spans="1:18" x14ac:dyDescent="0.25">
      <c r="A263" s="11" t="s">
        <v>5</v>
      </c>
      <c r="B263" s="12" t="s">
        <v>266</v>
      </c>
      <c r="C263" s="12"/>
      <c r="D263" s="12"/>
      <c r="E263" s="12"/>
      <c r="F263" s="19">
        <v>20311643.43</v>
      </c>
      <c r="G263" s="19">
        <v>20311643.43</v>
      </c>
      <c r="H263" s="19">
        <v>20311643.43</v>
      </c>
      <c r="I263" s="118">
        <v>20311643.43</v>
      </c>
      <c r="J263" s="19">
        <v>20311643.43</v>
      </c>
      <c r="K263" s="19">
        <v>20311643.43</v>
      </c>
      <c r="L263" s="19">
        <v>20311643.43</v>
      </c>
      <c r="M263" s="19">
        <v>20311643.43</v>
      </c>
      <c r="N263" s="19">
        <v>20311643.43</v>
      </c>
      <c r="O263" s="19">
        <v>20311643.43</v>
      </c>
      <c r="P263" s="19">
        <v>20311643.43</v>
      </c>
      <c r="Q263" s="19">
        <v>20311643.43</v>
      </c>
      <c r="R263" s="19">
        <v>20311643.43</v>
      </c>
    </row>
    <row r="264" spans="1:18" x14ac:dyDescent="0.25">
      <c r="A264" s="11" t="s">
        <v>5</v>
      </c>
      <c r="B264" s="12" t="s">
        <v>267</v>
      </c>
      <c r="C264" s="12"/>
      <c r="D264" s="12"/>
      <c r="E264" s="12"/>
      <c r="F264" s="19">
        <v>69899.69</v>
      </c>
      <c r="G264" s="19">
        <v>69899.69</v>
      </c>
      <c r="H264" s="19">
        <v>69899.69</v>
      </c>
      <c r="I264" s="118">
        <v>69899.69</v>
      </c>
      <c r="J264" s="19">
        <v>69899.69</v>
      </c>
      <c r="K264" s="19">
        <v>69899.69</v>
      </c>
      <c r="L264" s="19">
        <v>69899.69</v>
      </c>
      <c r="M264" s="19">
        <v>69899.69</v>
      </c>
      <c r="N264" s="19">
        <v>69899.69</v>
      </c>
      <c r="O264" s="19">
        <v>69899.69</v>
      </c>
      <c r="P264" s="19">
        <v>69899.69</v>
      </c>
      <c r="Q264" s="19">
        <v>69899.69</v>
      </c>
      <c r="R264" s="19">
        <v>69899.69</v>
      </c>
    </row>
    <row r="265" spans="1:18" x14ac:dyDescent="0.25">
      <c r="A265" s="11" t="s">
        <v>5</v>
      </c>
      <c r="B265" s="12" t="s">
        <v>268</v>
      </c>
      <c r="C265" s="12"/>
      <c r="D265" s="12"/>
      <c r="E265" s="12"/>
      <c r="F265" s="19">
        <v>56576.72</v>
      </c>
      <c r="G265" s="19">
        <v>56576.72</v>
      </c>
      <c r="H265" s="19">
        <v>56576.72</v>
      </c>
      <c r="I265" s="118">
        <v>56576.72</v>
      </c>
      <c r="J265" s="19">
        <v>56576.72</v>
      </c>
      <c r="K265" s="19">
        <v>56576.72</v>
      </c>
      <c r="L265" s="19">
        <v>56576.72</v>
      </c>
      <c r="M265" s="19">
        <v>56576.72</v>
      </c>
      <c r="N265" s="19">
        <v>56576.72</v>
      </c>
      <c r="O265" s="19">
        <v>56576.72</v>
      </c>
      <c r="P265" s="19">
        <v>56576.72</v>
      </c>
      <c r="Q265" s="19">
        <v>56576.72</v>
      </c>
      <c r="R265" s="19">
        <v>56576.72</v>
      </c>
    </row>
    <row r="266" spans="1:18" x14ac:dyDescent="0.25">
      <c r="A266" s="11" t="s">
        <v>5</v>
      </c>
      <c r="B266" s="12" t="s">
        <v>269</v>
      </c>
      <c r="C266" s="12"/>
      <c r="D266" s="12"/>
      <c r="E266" s="12"/>
      <c r="F266" s="19"/>
      <c r="G266" s="19"/>
      <c r="H266" s="19"/>
      <c r="I266" s="118"/>
      <c r="J266" s="19">
        <v>952460.66</v>
      </c>
      <c r="K266" s="19">
        <v>952460.66</v>
      </c>
      <c r="L266" s="19">
        <v>952460.66</v>
      </c>
      <c r="M266" s="19">
        <v>952460.66</v>
      </c>
      <c r="N266" s="19">
        <v>952460.66</v>
      </c>
      <c r="O266" s="19">
        <v>952460.66</v>
      </c>
      <c r="P266" s="19">
        <v>952460.66</v>
      </c>
      <c r="Q266" s="19">
        <v>952460.66</v>
      </c>
      <c r="R266" s="19">
        <v>952460.66</v>
      </c>
    </row>
    <row r="267" spans="1:18" x14ac:dyDescent="0.25">
      <c r="A267" s="11" t="s">
        <v>5</v>
      </c>
      <c r="B267" s="12" t="s">
        <v>270</v>
      </c>
      <c r="C267" s="12"/>
      <c r="D267" s="12"/>
      <c r="E267" s="12"/>
      <c r="F267" s="19">
        <v>11098984.789999999</v>
      </c>
      <c r="G267" s="19">
        <v>11098984.789999999</v>
      </c>
      <c r="H267" s="19">
        <v>11098769.27</v>
      </c>
      <c r="I267" s="118">
        <v>11098761.550000001</v>
      </c>
      <c r="J267" s="19">
        <v>11098761.550000001</v>
      </c>
      <c r="K267" s="19">
        <v>11098761.550000001</v>
      </c>
      <c r="L267" s="19">
        <v>11098761.550000001</v>
      </c>
      <c r="M267" s="19">
        <v>11098761.26</v>
      </c>
      <c r="N267" s="19">
        <v>11098761.26</v>
      </c>
      <c r="O267" s="19">
        <v>11098761.26</v>
      </c>
      <c r="P267" s="19">
        <v>11098761.26</v>
      </c>
      <c r="Q267" s="19">
        <v>11098761.26</v>
      </c>
      <c r="R267" s="19">
        <v>11098761.26</v>
      </c>
    </row>
    <row r="268" spans="1:18" x14ac:dyDescent="0.25">
      <c r="A268" s="11" t="s">
        <v>5</v>
      </c>
      <c r="B268" s="12" t="s">
        <v>271</v>
      </c>
      <c r="C268" s="12"/>
      <c r="D268" s="12"/>
      <c r="E268" s="12"/>
      <c r="F268" s="19">
        <v>1908.0900000000001</v>
      </c>
      <c r="G268" s="19">
        <v>1908.0900000000001</v>
      </c>
      <c r="H268" s="19">
        <v>1908.0900000000001</v>
      </c>
      <c r="I268" s="118">
        <v>1908.0900000000001</v>
      </c>
      <c r="J268" s="19">
        <v>1908.0900000000001</v>
      </c>
      <c r="K268" s="19">
        <v>1908.0900000000001</v>
      </c>
      <c r="L268" s="19">
        <v>1908.0900000000001</v>
      </c>
      <c r="M268" s="19">
        <v>1908.0900000000001</v>
      </c>
      <c r="N268" s="19">
        <v>1908.0900000000001</v>
      </c>
      <c r="O268" s="19">
        <v>1908.0900000000001</v>
      </c>
      <c r="P268" s="19">
        <v>1908.0900000000001</v>
      </c>
      <c r="Q268" s="19">
        <v>1908.0900000000001</v>
      </c>
      <c r="R268" s="19">
        <v>1908.0900000000001</v>
      </c>
    </row>
    <row r="269" spans="1:18" x14ac:dyDescent="0.25">
      <c r="A269" s="11" t="s">
        <v>5</v>
      </c>
      <c r="B269" s="12" t="s">
        <v>272</v>
      </c>
      <c r="C269" s="12"/>
      <c r="D269" s="12"/>
      <c r="E269" s="12"/>
      <c r="F269" s="19">
        <v>3623.76</v>
      </c>
      <c r="G269" s="19">
        <v>3623.76</v>
      </c>
      <c r="H269" s="19">
        <v>3623.76</v>
      </c>
      <c r="I269" s="118">
        <v>3623.76</v>
      </c>
      <c r="J269" s="19">
        <v>3623.76</v>
      </c>
      <c r="K269" s="19">
        <v>3623.76</v>
      </c>
      <c r="L269" s="19">
        <v>3623.76</v>
      </c>
      <c r="M269" s="19">
        <v>3623.76</v>
      </c>
      <c r="N269" s="19">
        <v>3623.76</v>
      </c>
      <c r="O269" s="19">
        <v>3623.76</v>
      </c>
      <c r="P269" s="19">
        <v>3623.76</v>
      </c>
      <c r="Q269" s="19">
        <v>3623.76</v>
      </c>
      <c r="R269" s="19">
        <v>3623.76</v>
      </c>
    </row>
    <row r="270" spans="1:18" x14ac:dyDescent="0.25">
      <c r="A270" s="11" t="s">
        <v>5</v>
      </c>
      <c r="B270" s="12" t="s">
        <v>273</v>
      </c>
      <c r="C270" s="12"/>
      <c r="D270" s="12"/>
      <c r="E270" s="12"/>
      <c r="F270" s="19">
        <v>28500</v>
      </c>
      <c r="G270" s="19">
        <v>28500</v>
      </c>
      <c r="H270" s="19">
        <v>28500</v>
      </c>
      <c r="I270" s="118">
        <v>28500</v>
      </c>
      <c r="J270" s="19">
        <v>28500</v>
      </c>
      <c r="K270" s="19">
        <v>28500</v>
      </c>
      <c r="L270" s="19">
        <v>28500</v>
      </c>
      <c r="M270" s="19">
        <v>28500</v>
      </c>
      <c r="N270" s="19">
        <v>28500</v>
      </c>
      <c r="O270" s="19">
        <v>28500</v>
      </c>
      <c r="P270" s="19">
        <v>28500</v>
      </c>
      <c r="Q270" s="19">
        <v>28500</v>
      </c>
      <c r="R270" s="19">
        <v>28500</v>
      </c>
    </row>
    <row r="271" spans="1:18" x14ac:dyDescent="0.25">
      <c r="A271" s="11" t="s">
        <v>5</v>
      </c>
      <c r="B271" s="12" t="s">
        <v>274</v>
      </c>
      <c r="C271" s="12"/>
      <c r="D271" s="12"/>
      <c r="E271" s="12"/>
      <c r="F271" s="19">
        <v>132335</v>
      </c>
      <c r="G271" s="19">
        <v>132335</v>
      </c>
      <c r="H271" s="19">
        <v>132335</v>
      </c>
      <c r="I271" s="118">
        <v>132335</v>
      </c>
      <c r="J271" s="19">
        <v>132335</v>
      </c>
      <c r="K271" s="19">
        <v>132335</v>
      </c>
      <c r="L271" s="19">
        <v>132335</v>
      </c>
      <c r="M271" s="19">
        <v>132335</v>
      </c>
      <c r="N271" s="19">
        <v>132335</v>
      </c>
      <c r="O271" s="19">
        <v>132335</v>
      </c>
      <c r="P271" s="19">
        <v>132335</v>
      </c>
      <c r="Q271" s="19">
        <v>132335</v>
      </c>
      <c r="R271" s="19">
        <v>132335</v>
      </c>
    </row>
    <row r="272" spans="1:18" x14ac:dyDescent="0.25">
      <c r="A272" s="11" t="s">
        <v>5</v>
      </c>
      <c r="B272" s="12" t="s">
        <v>275</v>
      </c>
      <c r="C272" s="12"/>
      <c r="D272" s="12"/>
      <c r="E272" s="12"/>
      <c r="F272" s="19">
        <v>964.77</v>
      </c>
      <c r="G272" s="19">
        <v>964.77</v>
      </c>
      <c r="H272" s="19">
        <v>964.77</v>
      </c>
      <c r="I272" s="118">
        <v>964.77</v>
      </c>
      <c r="J272" s="19">
        <v>964.77</v>
      </c>
      <c r="K272" s="19">
        <v>964.77</v>
      </c>
      <c r="L272" s="19">
        <v>964.77</v>
      </c>
      <c r="M272" s="19">
        <v>964.77</v>
      </c>
      <c r="N272" s="19">
        <v>964.77</v>
      </c>
      <c r="O272" s="19">
        <v>964.77</v>
      </c>
      <c r="P272" s="19">
        <v>964.77</v>
      </c>
      <c r="Q272" s="19">
        <v>964.77</v>
      </c>
      <c r="R272" s="19">
        <v>964.77</v>
      </c>
    </row>
    <row r="273" spans="1:18" x14ac:dyDescent="0.25">
      <c r="A273" s="11" t="s">
        <v>5</v>
      </c>
      <c r="B273" s="12" t="s">
        <v>276</v>
      </c>
      <c r="C273" s="12"/>
      <c r="D273" s="12"/>
      <c r="E273" s="12"/>
      <c r="F273" s="19">
        <v>6965</v>
      </c>
      <c r="G273" s="19">
        <v>6965</v>
      </c>
      <c r="H273" s="19">
        <v>6965</v>
      </c>
      <c r="I273" s="118">
        <v>6965</v>
      </c>
      <c r="J273" s="19">
        <v>6965</v>
      </c>
      <c r="K273" s="19">
        <v>6965</v>
      </c>
      <c r="L273" s="19">
        <v>6965</v>
      </c>
      <c r="M273" s="19">
        <v>6965</v>
      </c>
      <c r="N273" s="19">
        <v>6965</v>
      </c>
      <c r="O273" s="19">
        <v>6965</v>
      </c>
      <c r="P273" s="19">
        <v>6965</v>
      </c>
      <c r="Q273" s="19">
        <v>6965</v>
      </c>
      <c r="R273" s="19">
        <v>6965</v>
      </c>
    </row>
    <row r="274" spans="1:18" x14ac:dyDescent="0.25">
      <c r="A274" s="11" t="s">
        <v>5</v>
      </c>
      <c r="B274" s="12" t="s">
        <v>277</v>
      </c>
      <c r="C274" s="12"/>
      <c r="D274" s="12"/>
      <c r="E274" s="12"/>
      <c r="F274" s="19">
        <v>1276263.6600000001</v>
      </c>
      <c r="G274" s="19">
        <v>1276263.6600000001</v>
      </c>
      <c r="H274" s="19">
        <v>1276263.6600000001</v>
      </c>
      <c r="I274" s="118">
        <v>1276263.6600000001</v>
      </c>
      <c r="J274" s="19">
        <v>1276263.6600000001</v>
      </c>
      <c r="K274" s="19">
        <v>1276263.6600000001</v>
      </c>
      <c r="L274" s="19">
        <v>1276263.6600000001</v>
      </c>
      <c r="M274" s="19">
        <v>1276263.6600000001</v>
      </c>
      <c r="N274" s="19">
        <v>1276263.6600000001</v>
      </c>
      <c r="O274" s="19">
        <v>1276263.6600000001</v>
      </c>
      <c r="P274" s="19">
        <v>1276263.6600000001</v>
      </c>
      <c r="Q274" s="19">
        <v>1276263.6600000001</v>
      </c>
      <c r="R274" s="19">
        <v>1276263.6600000001</v>
      </c>
    </row>
    <row r="275" spans="1:18" x14ac:dyDescent="0.25">
      <c r="A275" s="11" t="s">
        <v>5</v>
      </c>
      <c r="B275" s="12" t="s">
        <v>278</v>
      </c>
      <c r="C275" s="12"/>
      <c r="D275" s="12"/>
      <c r="E275" s="12"/>
      <c r="F275" s="19">
        <v>488761.43</v>
      </c>
      <c r="G275" s="19">
        <v>488761.43</v>
      </c>
      <c r="H275" s="19">
        <v>488761.43</v>
      </c>
      <c r="I275" s="118">
        <v>424586.45</v>
      </c>
      <c r="J275" s="19">
        <v>424586.45</v>
      </c>
      <c r="K275" s="19">
        <v>424586.45</v>
      </c>
      <c r="L275" s="19">
        <v>424586.45</v>
      </c>
      <c r="M275" s="19">
        <v>424586.45</v>
      </c>
      <c r="N275" s="19">
        <v>424586.45</v>
      </c>
      <c r="O275" s="19">
        <v>424586.45</v>
      </c>
      <c r="P275" s="19">
        <v>424586.45</v>
      </c>
      <c r="Q275" s="19">
        <v>424586.45</v>
      </c>
      <c r="R275" s="19">
        <v>424586.45</v>
      </c>
    </row>
    <row r="276" spans="1:18" x14ac:dyDescent="0.25">
      <c r="A276" s="11" t="s">
        <v>5</v>
      </c>
      <c r="B276" s="12" t="s">
        <v>279</v>
      </c>
      <c r="C276" s="12"/>
      <c r="D276" s="12"/>
      <c r="E276" s="12"/>
      <c r="F276" s="19">
        <v>4530543.6100000003</v>
      </c>
      <c r="G276" s="19">
        <v>4530543.6100000003</v>
      </c>
      <c r="H276" s="19">
        <v>4530543.6100000003</v>
      </c>
      <c r="I276" s="118">
        <v>4530543.6100000003</v>
      </c>
      <c r="J276" s="19">
        <v>4530543.6100000003</v>
      </c>
      <c r="K276" s="19">
        <v>4530543.6100000003</v>
      </c>
      <c r="L276" s="19">
        <v>4530543.6100000003</v>
      </c>
      <c r="M276" s="19">
        <v>4530543.6100000003</v>
      </c>
      <c r="N276" s="19">
        <v>4530543.6100000003</v>
      </c>
      <c r="O276" s="19">
        <v>4530543.6100000003</v>
      </c>
      <c r="P276" s="19">
        <v>4530543.6100000003</v>
      </c>
      <c r="Q276" s="19">
        <v>4530543.6100000003</v>
      </c>
      <c r="R276" s="19">
        <v>4530543.6100000003</v>
      </c>
    </row>
    <row r="277" spans="1:18" x14ac:dyDescent="0.25">
      <c r="A277" s="11" t="s">
        <v>5</v>
      </c>
      <c r="B277" s="12" t="s">
        <v>280</v>
      </c>
      <c r="C277" s="12"/>
      <c r="D277" s="12"/>
      <c r="E277" s="12"/>
      <c r="F277" s="19">
        <v>1759633.82</v>
      </c>
      <c r="G277" s="19">
        <v>1759633.82</v>
      </c>
      <c r="H277" s="19">
        <v>1759633.82</v>
      </c>
      <c r="I277" s="118">
        <v>1759633.82</v>
      </c>
      <c r="J277" s="19">
        <v>1759633.82</v>
      </c>
      <c r="K277" s="19">
        <v>1759633.82</v>
      </c>
      <c r="L277" s="19">
        <v>1759633.82</v>
      </c>
      <c r="M277" s="19">
        <v>1759633.82</v>
      </c>
      <c r="N277" s="19">
        <v>1759633.82</v>
      </c>
      <c r="O277" s="19">
        <v>1759633.82</v>
      </c>
      <c r="P277" s="19">
        <v>1759633.82</v>
      </c>
      <c r="Q277" s="19">
        <v>1759633.82</v>
      </c>
      <c r="R277" s="19">
        <v>1759633.82</v>
      </c>
    </row>
    <row r="278" spans="1:18" x14ac:dyDescent="0.25">
      <c r="A278" s="11" t="s">
        <v>5</v>
      </c>
      <c r="B278" s="12" t="s">
        <v>281</v>
      </c>
      <c r="C278" s="12"/>
      <c r="D278" s="12"/>
      <c r="E278" s="12"/>
      <c r="F278" s="19">
        <v>2255721.34</v>
      </c>
      <c r="G278" s="19">
        <v>2255721.34</v>
      </c>
      <c r="H278" s="19">
        <v>2255721.34</v>
      </c>
      <c r="I278" s="118">
        <v>2255721.34</v>
      </c>
      <c r="J278" s="19">
        <v>2255721.34</v>
      </c>
      <c r="K278" s="19">
        <v>2255721.34</v>
      </c>
      <c r="L278" s="19">
        <v>2255721.34</v>
      </c>
      <c r="M278" s="19">
        <v>2255721.34</v>
      </c>
      <c r="N278" s="19">
        <v>2255721.34</v>
      </c>
      <c r="O278" s="19">
        <v>2255721.34</v>
      </c>
      <c r="P278" s="19">
        <v>2255721.34</v>
      </c>
      <c r="Q278" s="19">
        <v>2255721.34</v>
      </c>
      <c r="R278" s="19">
        <v>2255721.34</v>
      </c>
    </row>
    <row r="279" spans="1:18" x14ac:dyDescent="0.25">
      <c r="A279" s="11" t="s">
        <v>5</v>
      </c>
      <c r="B279" s="12" t="s">
        <v>282</v>
      </c>
      <c r="C279" s="12"/>
      <c r="D279" s="12"/>
      <c r="E279" s="12"/>
      <c r="F279" s="19">
        <v>40014.639999999999</v>
      </c>
      <c r="G279" s="19">
        <v>40014.639999999999</v>
      </c>
      <c r="H279" s="19">
        <v>40014.639999999999</v>
      </c>
      <c r="I279" s="118">
        <v>40014.639999999999</v>
      </c>
      <c r="J279" s="19">
        <v>40014.639999999999</v>
      </c>
      <c r="K279" s="19">
        <v>40014.639999999999</v>
      </c>
      <c r="L279" s="19">
        <v>40014.639999999999</v>
      </c>
      <c r="M279" s="19">
        <v>40014.639999999999</v>
      </c>
      <c r="N279" s="19">
        <v>40014.639999999999</v>
      </c>
      <c r="O279" s="19">
        <v>40014.639999999999</v>
      </c>
      <c r="P279" s="19">
        <v>40014.639999999999</v>
      </c>
      <c r="Q279" s="19">
        <v>40014.639999999999</v>
      </c>
      <c r="R279" s="19">
        <v>40014.639999999999</v>
      </c>
    </row>
    <row r="280" spans="1:18" x14ac:dyDescent="0.25">
      <c r="A280" s="11" t="s">
        <v>5</v>
      </c>
      <c r="B280" s="12" t="s">
        <v>283</v>
      </c>
      <c r="C280" s="12"/>
      <c r="D280" s="12"/>
      <c r="E280" s="12"/>
      <c r="F280" s="19">
        <v>1684036.4100000001</v>
      </c>
      <c r="G280" s="19">
        <v>1684036.4100000001</v>
      </c>
      <c r="H280" s="19">
        <v>1684036.4100000001</v>
      </c>
      <c r="I280" s="118">
        <v>1684036.4100000001</v>
      </c>
      <c r="J280" s="19">
        <v>1684036.4100000001</v>
      </c>
      <c r="K280" s="19">
        <v>1684036.4100000001</v>
      </c>
      <c r="L280" s="19">
        <v>1684036.4100000001</v>
      </c>
      <c r="M280" s="19">
        <v>1684036.4100000001</v>
      </c>
      <c r="N280" s="19">
        <v>1684036.4100000001</v>
      </c>
      <c r="O280" s="19">
        <v>1684036.4100000001</v>
      </c>
      <c r="P280" s="19">
        <v>1684036.4100000001</v>
      </c>
      <c r="Q280" s="19">
        <v>1684036.4100000001</v>
      </c>
      <c r="R280" s="19">
        <v>1684036.4100000001</v>
      </c>
    </row>
    <row r="281" spans="1:18" x14ac:dyDescent="0.25">
      <c r="A281" s="11" t="s">
        <v>5</v>
      </c>
      <c r="B281" s="12" t="s">
        <v>284</v>
      </c>
      <c r="C281" s="12"/>
      <c r="D281" s="12"/>
      <c r="E281" s="12"/>
      <c r="F281" s="19">
        <v>153083</v>
      </c>
      <c r="G281" s="19">
        <v>153083</v>
      </c>
      <c r="H281" s="19">
        <v>153083</v>
      </c>
      <c r="I281" s="118">
        <v>153083</v>
      </c>
      <c r="J281" s="19">
        <v>153083</v>
      </c>
      <c r="K281" s="19">
        <v>153083</v>
      </c>
      <c r="L281" s="19">
        <v>153083</v>
      </c>
      <c r="M281" s="19">
        <v>153083</v>
      </c>
      <c r="N281" s="19">
        <v>153083</v>
      </c>
      <c r="O281" s="19">
        <v>153083</v>
      </c>
      <c r="P281" s="19">
        <v>153083</v>
      </c>
      <c r="Q281" s="19">
        <v>153083</v>
      </c>
      <c r="R281" s="19">
        <v>153083</v>
      </c>
    </row>
    <row r="282" spans="1:18" x14ac:dyDescent="0.25">
      <c r="A282" s="11" t="s">
        <v>5</v>
      </c>
      <c r="B282" s="12" t="s">
        <v>285</v>
      </c>
      <c r="C282" s="12"/>
      <c r="D282" s="12"/>
      <c r="E282" s="12"/>
      <c r="F282" s="19">
        <v>79169.490000000005</v>
      </c>
      <c r="G282" s="19">
        <v>79169.490000000005</v>
      </c>
      <c r="H282" s="19">
        <v>79169.490000000005</v>
      </c>
      <c r="I282" s="118">
        <v>79169.490000000005</v>
      </c>
      <c r="J282" s="19">
        <v>79169.490000000005</v>
      </c>
      <c r="K282" s="19">
        <v>79169.490000000005</v>
      </c>
      <c r="L282" s="19">
        <v>79169.490000000005</v>
      </c>
      <c r="M282" s="19">
        <v>79169.490000000005</v>
      </c>
      <c r="N282" s="19">
        <v>79169.490000000005</v>
      </c>
      <c r="O282" s="19">
        <v>79169.490000000005</v>
      </c>
      <c r="P282" s="19">
        <v>79169.490000000005</v>
      </c>
      <c r="Q282" s="19">
        <v>79169.490000000005</v>
      </c>
      <c r="R282" s="19">
        <v>79169.490000000005</v>
      </c>
    </row>
    <row r="283" spans="1:18" x14ac:dyDescent="0.25">
      <c r="A283" s="11" t="s">
        <v>5</v>
      </c>
      <c r="B283" s="12" t="s">
        <v>287</v>
      </c>
      <c r="C283" s="12"/>
      <c r="D283" s="12"/>
      <c r="E283" s="12"/>
      <c r="F283" s="19">
        <v>38758572.109999999</v>
      </c>
      <c r="G283" s="19">
        <v>38758572.109999999</v>
      </c>
      <c r="H283" s="19">
        <v>38758572.109999999</v>
      </c>
      <c r="I283" s="118">
        <v>38758572.109999999</v>
      </c>
      <c r="J283" s="19">
        <v>40675186.5</v>
      </c>
      <c r="K283" s="19">
        <v>41550939.100000001</v>
      </c>
      <c r="L283" s="19">
        <v>41550939.100000001</v>
      </c>
      <c r="M283" s="19">
        <v>41550939.100000001</v>
      </c>
      <c r="N283" s="19">
        <v>41550939.100000001</v>
      </c>
      <c r="O283" s="19">
        <v>41550939.100000001</v>
      </c>
      <c r="P283" s="19">
        <v>41550939.100000001</v>
      </c>
      <c r="Q283" s="19">
        <v>41550939.100000001</v>
      </c>
      <c r="R283" s="19">
        <v>41550939.100000001</v>
      </c>
    </row>
    <row r="284" spans="1:18" x14ac:dyDescent="0.25">
      <c r="A284" s="11" t="s">
        <v>5</v>
      </c>
      <c r="B284" s="12" t="s">
        <v>288</v>
      </c>
      <c r="C284" s="12"/>
      <c r="D284" s="12"/>
      <c r="E284" s="12"/>
      <c r="F284" s="19">
        <v>21362663.059999999</v>
      </c>
      <c r="G284" s="19">
        <v>21392647.390000001</v>
      </c>
      <c r="H284" s="19">
        <v>21414311.300000001</v>
      </c>
      <c r="I284" s="118">
        <v>21430125.670000002</v>
      </c>
      <c r="J284" s="19">
        <v>21503818.829999998</v>
      </c>
      <c r="K284" s="19">
        <v>21637838.559999999</v>
      </c>
      <c r="L284" s="19">
        <v>21666034.449999999</v>
      </c>
      <c r="M284" s="19">
        <v>21675244.640000001</v>
      </c>
      <c r="N284" s="19">
        <v>21675244.640000001</v>
      </c>
      <c r="O284" s="19">
        <v>21689488.640000001</v>
      </c>
      <c r="P284" s="19">
        <v>21689488.640000001</v>
      </c>
      <c r="Q284" s="19">
        <v>21948102.870000001</v>
      </c>
      <c r="R284" s="19">
        <v>22149757.52</v>
      </c>
    </row>
    <row r="285" spans="1:18" x14ac:dyDescent="0.25">
      <c r="A285" s="11" t="s">
        <v>5</v>
      </c>
      <c r="B285" s="12" t="s">
        <v>289</v>
      </c>
      <c r="C285" s="12"/>
      <c r="D285" s="12"/>
      <c r="E285" s="12"/>
      <c r="F285" s="19">
        <v>3427089.39</v>
      </c>
      <c r="G285" s="19">
        <v>3427089.39</v>
      </c>
      <c r="H285" s="19">
        <v>3427089.39</v>
      </c>
      <c r="I285" s="118">
        <v>3427089.39</v>
      </c>
      <c r="J285" s="19">
        <v>3427089.39</v>
      </c>
      <c r="K285" s="19">
        <v>3427089.39</v>
      </c>
      <c r="L285" s="19">
        <v>3427089.39</v>
      </c>
      <c r="M285" s="19">
        <v>3427089.39</v>
      </c>
      <c r="N285" s="19">
        <v>3427089.39</v>
      </c>
      <c r="O285" s="19">
        <v>3427089.39</v>
      </c>
      <c r="P285" s="19">
        <v>3427089.39</v>
      </c>
      <c r="Q285" s="19">
        <v>3427089.39</v>
      </c>
      <c r="R285" s="19">
        <v>3427089.39</v>
      </c>
    </row>
    <row r="286" spans="1:18" x14ac:dyDescent="0.25">
      <c r="A286" s="11" t="s">
        <v>5</v>
      </c>
      <c r="B286" s="12" t="s">
        <v>290</v>
      </c>
      <c r="C286" s="12"/>
      <c r="D286" s="12"/>
      <c r="E286" s="12"/>
      <c r="F286" s="19">
        <v>4292697.96</v>
      </c>
      <c r="G286" s="19">
        <v>4292697.96</v>
      </c>
      <c r="H286" s="19">
        <v>4292697.96</v>
      </c>
      <c r="I286" s="118">
        <v>4292697.96</v>
      </c>
      <c r="J286" s="19">
        <v>4292697.96</v>
      </c>
      <c r="K286" s="19">
        <v>4292697.96</v>
      </c>
      <c r="L286" s="19">
        <v>4292697.96</v>
      </c>
      <c r="M286" s="19">
        <v>4374944.3099999996</v>
      </c>
      <c r="N286" s="19">
        <v>4374959.95</v>
      </c>
      <c r="O286" s="19">
        <v>4374959.95</v>
      </c>
      <c r="P286" s="19">
        <v>4374959.95</v>
      </c>
      <c r="Q286" s="19">
        <v>4374959.95</v>
      </c>
      <c r="R286" s="19">
        <v>4374959.95</v>
      </c>
    </row>
    <row r="287" spans="1:18" x14ac:dyDescent="0.25">
      <c r="A287" s="11" t="s">
        <v>5</v>
      </c>
      <c r="B287" s="12" t="s">
        <v>291</v>
      </c>
      <c r="C287" s="12"/>
      <c r="D287" s="12"/>
      <c r="E287" s="12"/>
      <c r="F287" s="19">
        <v>104789799.41</v>
      </c>
      <c r="G287" s="19">
        <v>104785846.34999999</v>
      </c>
      <c r="H287" s="19">
        <v>104785964.93000001</v>
      </c>
      <c r="I287" s="118">
        <v>104786475.7</v>
      </c>
      <c r="J287" s="19">
        <v>104786910.54000001</v>
      </c>
      <c r="K287" s="19">
        <v>103911690.26000001</v>
      </c>
      <c r="L287" s="19">
        <v>104272243.47</v>
      </c>
      <c r="M287" s="19">
        <v>104273365.22</v>
      </c>
      <c r="N287" s="19">
        <v>110481910.69</v>
      </c>
      <c r="O287" s="19">
        <v>110450661.44</v>
      </c>
      <c r="P287" s="19">
        <v>110498648.19</v>
      </c>
      <c r="Q287" s="19">
        <v>110496894.78</v>
      </c>
      <c r="R287" s="19">
        <v>110497371.70999999</v>
      </c>
    </row>
    <row r="288" spans="1:18" x14ac:dyDescent="0.25">
      <c r="A288" s="11" t="s">
        <v>5</v>
      </c>
      <c r="B288" s="12" t="s">
        <v>292</v>
      </c>
      <c r="C288" s="12"/>
      <c r="D288" s="12"/>
      <c r="E288" s="12"/>
      <c r="F288" s="19">
        <v>573151.75</v>
      </c>
      <c r="G288" s="19">
        <v>573151.75</v>
      </c>
      <c r="H288" s="19">
        <v>573151.75</v>
      </c>
      <c r="I288" s="118">
        <v>573151.75</v>
      </c>
      <c r="J288" s="19">
        <v>573151.75</v>
      </c>
      <c r="K288" s="19">
        <v>573151.75</v>
      </c>
      <c r="L288" s="19">
        <v>573151.75</v>
      </c>
      <c r="M288" s="19">
        <v>573151.75</v>
      </c>
      <c r="N288" s="19">
        <v>573151.75</v>
      </c>
      <c r="O288" s="19">
        <v>573151.75</v>
      </c>
      <c r="P288" s="19">
        <v>573151.75</v>
      </c>
      <c r="Q288" s="19">
        <v>573151.75</v>
      </c>
      <c r="R288" s="19">
        <v>573151.75</v>
      </c>
    </row>
    <row r="289" spans="1:18" x14ac:dyDescent="0.25">
      <c r="A289" s="11" t="s">
        <v>5</v>
      </c>
      <c r="B289" s="12" t="s">
        <v>293</v>
      </c>
      <c r="C289" s="12"/>
      <c r="D289" s="12"/>
      <c r="E289" s="12"/>
      <c r="F289" s="19">
        <v>150112488.53999999</v>
      </c>
      <c r="G289" s="19">
        <v>150231278.91</v>
      </c>
      <c r="H289" s="19">
        <v>150589920.49000001</v>
      </c>
      <c r="I289" s="118">
        <v>150600237.94</v>
      </c>
      <c r="J289" s="19">
        <v>150764268.84</v>
      </c>
      <c r="K289" s="19">
        <v>153868148.63</v>
      </c>
      <c r="L289" s="19">
        <v>155416281.94</v>
      </c>
      <c r="M289" s="19">
        <v>155713264.87</v>
      </c>
      <c r="N289" s="19">
        <v>157284813.31999999</v>
      </c>
      <c r="O289" s="19">
        <v>157996533.62</v>
      </c>
      <c r="P289" s="19">
        <v>160235665.43000001</v>
      </c>
      <c r="Q289" s="19">
        <v>160305789.91</v>
      </c>
      <c r="R289" s="19">
        <v>161180587.02000001</v>
      </c>
    </row>
    <row r="290" spans="1:18" x14ac:dyDescent="0.25">
      <c r="A290" s="11" t="s">
        <v>5</v>
      </c>
      <c r="B290" s="12" t="s">
        <v>294</v>
      </c>
      <c r="C290" s="12"/>
      <c r="D290" s="12"/>
      <c r="E290" s="12"/>
      <c r="F290" s="19">
        <v>4275337.16</v>
      </c>
      <c r="G290" s="19">
        <v>4275337.16</v>
      </c>
      <c r="H290" s="19">
        <v>4275337.16</v>
      </c>
      <c r="I290" s="118">
        <v>4275337.16</v>
      </c>
      <c r="J290" s="19">
        <v>4275337.16</v>
      </c>
      <c r="K290" s="19">
        <v>4275337.16</v>
      </c>
      <c r="L290" s="19">
        <v>4275337.16</v>
      </c>
      <c r="M290" s="19">
        <v>4275337.16</v>
      </c>
      <c r="N290" s="19">
        <v>4275337.16</v>
      </c>
      <c r="O290" s="19">
        <v>4275337.16</v>
      </c>
      <c r="P290" s="19">
        <v>4275337.16</v>
      </c>
      <c r="Q290" s="19">
        <v>4275337.16</v>
      </c>
      <c r="R290" s="19">
        <v>4275337.16</v>
      </c>
    </row>
    <row r="291" spans="1:18" x14ac:dyDescent="0.25">
      <c r="A291" s="11" t="s">
        <v>5</v>
      </c>
      <c r="B291" s="12" t="s">
        <v>295</v>
      </c>
      <c r="C291" s="12"/>
      <c r="D291" s="12"/>
      <c r="E291" s="12"/>
      <c r="F291" s="19">
        <v>795330.19000000006</v>
      </c>
      <c r="G291" s="19">
        <v>795330.19000000006</v>
      </c>
      <c r="H291" s="19">
        <v>795330.19000000006</v>
      </c>
      <c r="I291" s="118">
        <v>795330.19000000006</v>
      </c>
      <c r="J291" s="19">
        <v>795330.19000000006</v>
      </c>
      <c r="K291" s="19">
        <v>795330.19000000006</v>
      </c>
      <c r="L291" s="19">
        <v>795330.19000000006</v>
      </c>
      <c r="M291" s="19">
        <v>795330.19000000006</v>
      </c>
      <c r="N291" s="19">
        <v>795330.19000000006</v>
      </c>
      <c r="O291" s="19">
        <v>795330.19000000006</v>
      </c>
      <c r="P291" s="19">
        <v>795330.19000000006</v>
      </c>
      <c r="Q291" s="19">
        <v>795330.19000000006</v>
      </c>
      <c r="R291" s="19">
        <v>795330.19000000006</v>
      </c>
    </row>
    <row r="292" spans="1:18" x14ac:dyDescent="0.25">
      <c r="A292" s="11" t="s">
        <v>5</v>
      </c>
      <c r="B292" s="12" t="s">
        <v>297</v>
      </c>
      <c r="C292" s="12"/>
      <c r="D292" s="12"/>
      <c r="E292" s="12"/>
      <c r="F292" s="19">
        <v>135.51</v>
      </c>
      <c r="G292" s="19">
        <v>135.51</v>
      </c>
      <c r="H292" s="19">
        <v>135.51</v>
      </c>
      <c r="I292" s="118">
        <v>135.51</v>
      </c>
      <c r="J292" s="19">
        <v>135.51</v>
      </c>
      <c r="K292" s="19">
        <v>135.51</v>
      </c>
      <c r="L292" s="19">
        <v>135.51</v>
      </c>
      <c r="M292" s="19">
        <v>135.51</v>
      </c>
      <c r="N292" s="19">
        <v>135.51</v>
      </c>
      <c r="O292" s="19">
        <v>135.51</v>
      </c>
      <c r="P292" s="19">
        <v>135.51</v>
      </c>
      <c r="Q292" s="19">
        <v>135.51</v>
      </c>
      <c r="R292" s="19">
        <v>135.51</v>
      </c>
    </row>
    <row r="293" spans="1:18" x14ac:dyDescent="0.25">
      <c r="A293" s="11" t="s">
        <v>5</v>
      </c>
      <c r="B293" s="12" t="s">
        <v>298</v>
      </c>
      <c r="C293" s="12"/>
      <c r="D293" s="12"/>
      <c r="E293" s="12"/>
      <c r="F293" s="19">
        <v>187811168.69999999</v>
      </c>
      <c r="G293" s="19">
        <v>187798823.68000001</v>
      </c>
      <c r="H293" s="19">
        <v>187798823.68000001</v>
      </c>
      <c r="I293" s="118">
        <v>187798823.68000001</v>
      </c>
      <c r="J293" s="19">
        <v>187614522.72</v>
      </c>
      <c r="K293" s="19">
        <v>187599061.31999999</v>
      </c>
      <c r="L293" s="19">
        <v>187594705.11000001</v>
      </c>
      <c r="M293" s="19">
        <v>187594705.11000001</v>
      </c>
      <c r="N293" s="19">
        <v>184807139.78999999</v>
      </c>
      <c r="O293" s="19">
        <v>184474458.93000001</v>
      </c>
      <c r="P293" s="19">
        <v>183736347.43000001</v>
      </c>
      <c r="Q293" s="19">
        <v>183736347.43000001</v>
      </c>
      <c r="R293" s="19">
        <v>183660454.31999999</v>
      </c>
    </row>
    <row r="294" spans="1:18" x14ac:dyDescent="0.25">
      <c r="A294" s="11" t="s">
        <v>5</v>
      </c>
      <c r="B294" s="12" t="s">
        <v>299</v>
      </c>
      <c r="C294" s="12"/>
      <c r="D294" s="12"/>
      <c r="E294" s="12"/>
      <c r="F294" s="19">
        <v>405246.36</v>
      </c>
      <c r="G294" s="19">
        <v>405246.36</v>
      </c>
      <c r="H294" s="19">
        <v>405246.36</v>
      </c>
      <c r="I294" s="118">
        <v>405246.36</v>
      </c>
      <c r="J294" s="19">
        <v>405246.36</v>
      </c>
      <c r="K294" s="19">
        <v>405246.36</v>
      </c>
      <c r="L294" s="19">
        <v>405246.36</v>
      </c>
      <c r="M294" s="19">
        <v>405246.36</v>
      </c>
      <c r="N294" s="19">
        <v>405246.36</v>
      </c>
      <c r="O294" s="19">
        <v>405246.36</v>
      </c>
      <c r="P294" s="19">
        <v>405246.36</v>
      </c>
      <c r="Q294" s="19">
        <v>405246.36</v>
      </c>
      <c r="R294" s="19">
        <v>405246.36</v>
      </c>
    </row>
    <row r="295" spans="1:18" x14ac:dyDescent="0.25">
      <c r="A295" s="11" t="s">
        <v>5</v>
      </c>
      <c r="B295" s="12" t="s">
        <v>300</v>
      </c>
      <c r="C295" s="12"/>
      <c r="D295" s="12"/>
      <c r="E295" s="12"/>
      <c r="F295" s="19">
        <v>144100.1</v>
      </c>
      <c r="G295" s="19">
        <v>144100.1</v>
      </c>
      <c r="H295" s="19">
        <v>144100.1</v>
      </c>
      <c r="I295" s="118">
        <v>144100.1</v>
      </c>
      <c r="J295" s="19">
        <v>144100.1</v>
      </c>
      <c r="K295" s="19">
        <v>144100.1</v>
      </c>
      <c r="L295" s="19">
        <v>144100.1</v>
      </c>
      <c r="M295" s="19">
        <v>144100.1</v>
      </c>
      <c r="N295" s="19">
        <v>144100.1</v>
      </c>
      <c r="O295" s="19">
        <v>144100.1</v>
      </c>
      <c r="P295" s="19">
        <v>144100.1</v>
      </c>
      <c r="Q295" s="19">
        <v>144100.1</v>
      </c>
      <c r="R295" s="19">
        <v>144100.1</v>
      </c>
    </row>
    <row r="296" spans="1:18" x14ac:dyDescent="0.25">
      <c r="A296" s="11" t="s">
        <v>5</v>
      </c>
      <c r="B296" s="12" t="s">
        <v>301</v>
      </c>
      <c r="C296" s="12"/>
      <c r="D296" s="12"/>
      <c r="E296" s="12"/>
      <c r="F296" s="19">
        <v>134338.09</v>
      </c>
      <c r="G296" s="19">
        <v>134338.09</v>
      </c>
      <c r="H296" s="19">
        <v>134338.09</v>
      </c>
      <c r="I296" s="118">
        <v>134338.09</v>
      </c>
      <c r="J296" s="19">
        <v>134338.09</v>
      </c>
      <c r="K296" s="19">
        <v>134338.09</v>
      </c>
      <c r="L296" s="19">
        <v>134338.09</v>
      </c>
      <c r="M296" s="19">
        <v>134338.09</v>
      </c>
      <c r="N296" s="19">
        <v>134338.09</v>
      </c>
      <c r="O296" s="19">
        <v>134338.09</v>
      </c>
      <c r="P296" s="19">
        <v>134338.09</v>
      </c>
      <c r="Q296" s="19">
        <v>134338.09</v>
      </c>
      <c r="R296" s="19">
        <v>134338.09</v>
      </c>
    </row>
    <row r="297" spans="1:18" x14ac:dyDescent="0.25">
      <c r="A297" s="11" t="s">
        <v>5</v>
      </c>
      <c r="B297" s="12" t="s">
        <v>302</v>
      </c>
      <c r="C297" s="12"/>
      <c r="D297" s="12"/>
      <c r="E297" s="12"/>
      <c r="F297" s="19">
        <v>1231130.94</v>
      </c>
      <c r="G297" s="19">
        <v>1231130.94</v>
      </c>
      <c r="H297" s="19">
        <v>1231130.94</v>
      </c>
      <c r="I297" s="118">
        <v>1231130.94</v>
      </c>
      <c r="J297" s="19">
        <v>1231130.94</v>
      </c>
      <c r="K297" s="19">
        <v>1231130.94</v>
      </c>
      <c r="L297" s="19">
        <v>1231130.94</v>
      </c>
      <c r="M297" s="19">
        <v>1231130.94</v>
      </c>
      <c r="N297" s="19">
        <v>1231130.94</v>
      </c>
      <c r="O297" s="19">
        <v>1231130.94</v>
      </c>
      <c r="P297" s="19">
        <v>1231130.94</v>
      </c>
      <c r="Q297" s="19">
        <v>1231130.94</v>
      </c>
      <c r="R297" s="19">
        <v>1231130.94</v>
      </c>
    </row>
    <row r="298" spans="1:18" x14ac:dyDescent="0.25">
      <c r="A298" s="11" t="s">
        <v>5</v>
      </c>
      <c r="B298" s="12" t="s">
        <v>303</v>
      </c>
      <c r="C298" s="12"/>
      <c r="D298" s="12"/>
      <c r="E298" s="12"/>
      <c r="F298" s="19">
        <v>3515293.93</v>
      </c>
      <c r="G298" s="19">
        <v>3515293.93</v>
      </c>
      <c r="H298" s="19">
        <v>3515293.93</v>
      </c>
      <c r="I298" s="118">
        <v>3515293.93</v>
      </c>
      <c r="J298" s="19">
        <v>3515293.93</v>
      </c>
      <c r="K298" s="19">
        <v>3515293.93</v>
      </c>
      <c r="L298" s="19">
        <v>3515293.93</v>
      </c>
      <c r="M298" s="19">
        <v>3515293.93</v>
      </c>
      <c r="N298" s="19">
        <v>3515293.93</v>
      </c>
      <c r="O298" s="19">
        <v>3515293.93</v>
      </c>
      <c r="P298" s="19">
        <v>3515293.93</v>
      </c>
      <c r="Q298" s="19">
        <v>3515293.93</v>
      </c>
      <c r="R298" s="19">
        <v>3515293.93</v>
      </c>
    </row>
    <row r="299" spans="1:18" x14ac:dyDescent="0.25">
      <c r="A299" s="11" t="s">
        <v>5</v>
      </c>
      <c r="B299" s="12" t="s">
        <v>304</v>
      </c>
      <c r="C299" s="12"/>
      <c r="D299" s="12"/>
      <c r="E299" s="12"/>
      <c r="F299" s="19">
        <v>112020.55</v>
      </c>
      <c r="G299" s="19">
        <v>112020.55</v>
      </c>
      <c r="H299" s="19">
        <v>112020.55</v>
      </c>
      <c r="I299" s="118">
        <v>112020.55</v>
      </c>
      <c r="J299" s="19">
        <v>112020.55</v>
      </c>
      <c r="K299" s="19">
        <v>112020.55</v>
      </c>
      <c r="L299" s="19">
        <v>112020.55</v>
      </c>
      <c r="M299" s="19">
        <v>112020.55</v>
      </c>
      <c r="N299" s="19">
        <v>112020.55</v>
      </c>
      <c r="O299" s="19">
        <v>112020.55</v>
      </c>
      <c r="P299" s="19">
        <v>112020.55</v>
      </c>
      <c r="Q299" s="19">
        <v>112020.55</v>
      </c>
      <c r="R299" s="19">
        <v>112020.55</v>
      </c>
    </row>
    <row r="300" spans="1:18" x14ac:dyDescent="0.25">
      <c r="A300" s="11" t="s">
        <v>5</v>
      </c>
      <c r="B300" s="12" t="s">
        <v>305</v>
      </c>
      <c r="C300" s="12"/>
      <c r="D300" s="12"/>
      <c r="E300" s="12"/>
      <c r="F300" s="19">
        <v>5413075.4800000004</v>
      </c>
      <c r="G300" s="19">
        <v>5413075.4800000004</v>
      </c>
      <c r="H300" s="19">
        <v>5413075.4800000004</v>
      </c>
      <c r="I300" s="118">
        <v>5413075.4800000004</v>
      </c>
      <c r="J300" s="19">
        <v>5413075.4800000004</v>
      </c>
      <c r="K300" s="19">
        <v>5413075.4800000004</v>
      </c>
      <c r="L300" s="19">
        <v>5413075.4800000004</v>
      </c>
      <c r="M300" s="19">
        <v>5413075.4800000004</v>
      </c>
      <c r="N300" s="19">
        <v>5413075.4800000004</v>
      </c>
      <c r="O300" s="19">
        <v>5413075.4800000004</v>
      </c>
      <c r="P300" s="19">
        <v>5413075.4800000004</v>
      </c>
      <c r="Q300" s="19">
        <v>5413075.4800000004</v>
      </c>
      <c r="R300" s="19">
        <v>5413075.4800000004</v>
      </c>
    </row>
    <row r="301" spans="1:18" x14ac:dyDescent="0.25">
      <c r="A301" s="11" t="s">
        <v>5</v>
      </c>
      <c r="B301" s="12" t="s">
        <v>306</v>
      </c>
      <c r="C301" s="12"/>
      <c r="D301" s="12"/>
      <c r="E301" s="12"/>
      <c r="F301" s="19">
        <v>5618561.7699999996</v>
      </c>
      <c r="G301" s="19">
        <v>5618561.7699999996</v>
      </c>
      <c r="H301" s="19">
        <v>5618561.7699999996</v>
      </c>
      <c r="I301" s="118">
        <v>5618561.7699999996</v>
      </c>
      <c r="J301" s="19">
        <v>5618561.7699999996</v>
      </c>
      <c r="K301" s="19">
        <v>5618561.7699999996</v>
      </c>
      <c r="L301" s="19">
        <v>5618561.7699999996</v>
      </c>
      <c r="M301" s="19">
        <v>5618561.7699999996</v>
      </c>
      <c r="N301" s="19">
        <v>5618561.7699999996</v>
      </c>
      <c r="O301" s="19">
        <v>5618561.7699999996</v>
      </c>
      <c r="P301" s="19">
        <v>5618561.7699999996</v>
      </c>
      <c r="Q301" s="19">
        <v>5618561.7699999996</v>
      </c>
      <c r="R301" s="19">
        <v>5618561.7699999996</v>
      </c>
    </row>
    <row r="302" spans="1:18" x14ac:dyDescent="0.25">
      <c r="A302" s="11" t="s">
        <v>5</v>
      </c>
      <c r="B302" s="12" t="s">
        <v>307</v>
      </c>
      <c r="C302" s="12"/>
      <c r="D302" s="12"/>
      <c r="E302" s="12"/>
      <c r="F302" s="19">
        <v>5035074.58</v>
      </c>
      <c r="G302" s="19">
        <v>5035074.58</v>
      </c>
      <c r="H302" s="19">
        <v>5035074.58</v>
      </c>
      <c r="I302" s="118">
        <v>5035074.58</v>
      </c>
      <c r="J302" s="19">
        <v>5035074.58</v>
      </c>
      <c r="K302" s="19">
        <v>5035074.58</v>
      </c>
      <c r="L302" s="19">
        <v>5035074.58</v>
      </c>
      <c r="M302" s="19">
        <v>5035074.58</v>
      </c>
      <c r="N302" s="19">
        <v>5035074.58</v>
      </c>
      <c r="O302" s="19">
        <v>5035074.58</v>
      </c>
      <c r="P302" s="19">
        <v>5035074.58</v>
      </c>
      <c r="Q302" s="19">
        <v>5035074.58</v>
      </c>
      <c r="R302" s="19">
        <v>5035074.58</v>
      </c>
    </row>
    <row r="303" spans="1:18" x14ac:dyDescent="0.25">
      <c r="A303" s="11" t="s">
        <v>5</v>
      </c>
      <c r="B303" s="12" t="s">
        <v>308</v>
      </c>
      <c r="C303" s="12"/>
      <c r="D303" s="12"/>
      <c r="E303" s="12"/>
      <c r="F303" s="19">
        <v>3188705.85</v>
      </c>
      <c r="G303" s="19">
        <v>3188705.85</v>
      </c>
      <c r="H303" s="19">
        <v>3188705.85</v>
      </c>
      <c r="I303" s="118">
        <v>3188705.85</v>
      </c>
      <c r="J303" s="19">
        <v>3188705.85</v>
      </c>
      <c r="K303" s="19">
        <v>3188705.85</v>
      </c>
      <c r="L303" s="19">
        <v>3188705.85</v>
      </c>
      <c r="M303" s="19">
        <v>3188705.85</v>
      </c>
      <c r="N303" s="19">
        <v>3188705.85</v>
      </c>
      <c r="O303" s="19">
        <v>3188705.85</v>
      </c>
      <c r="P303" s="19">
        <v>3188705.85</v>
      </c>
      <c r="Q303" s="19">
        <v>3188705.85</v>
      </c>
      <c r="R303" s="19">
        <v>3188705.85</v>
      </c>
    </row>
    <row r="304" spans="1:18" x14ac:dyDescent="0.25">
      <c r="A304" s="11" t="s">
        <v>5</v>
      </c>
      <c r="B304" s="12" t="s">
        <v>309</v>
      </c>
      <c r="C304" s="12"/>
      <c r="D304" s="12"/>
      <c r="E304" s="12"/>
      <c r="F304" s="19">
        <v>3773876.38</v>
      </c>
      <c r="G304" s="19">
        <v>3773876.38</v>
      </c>
      <c r="H304" s="19">
        <v>3773876.38</v>
      </c>
      <c r="I304" s="118">
        <v>3773876.38</v>
      </c>
      <c r="J304" s="19">
        <v>3773876.38</v>
      </c>
      <c r="K304" s="19">
        <v>3773876.38</v>
      </c>
      <c r="L304" s="19">
        <v>3773876.38</v>
      </c>
      <c r="M304" s="19">
        <v>3773876.38</v>
      </c>
      <c r="N304" s="19">
        <v>3773876.38</v>
      </c>
      <c r="O304" s="19">
        <v>3773876.38</v>
      </c>
      <c r="P304" s="19">
        <v>3773876.38</v>
      </c>
      <c r="Q304" s="19">
        <v>3773876.38</v>
      </c>
      <c r="R304" s="19">
        <v>3773876.38</v>
      </c>
    </row>
    <row r="305" spans="1:18" x14ac:dyDescent="0.25">
      <c r="A305" s="11" t="s">
        <v>5</v>
      </c>
      <c r="B305" s="12" t="s">
        <v>310</v>
      </c>
      <c r="C305" s="12"/>
      <c r="D305" s="12"/>
      <c r="E305" s="12"/>
      <c r="F305" s="19">
        <v>1732090.29</v>
      </c>
      <c r="G305" s="19">
        <v>1732090.29</v>
      </c>
      <c r="H305" s="19">
        <v>1732090.29</v>
      </c>
      <c r="I305" s="118">
        <v>1732090.29</v>
      </c>
      <c r="J305" s="19">
        <v>1732090.29</v>
      </c>
      <c r="K305" s="19">
        <v>1732090.29</v>
      </c>
      <c r="L305" s="19">
        <v>1732090.29</v>
      </c>
      <c r="M305" s="19">
        <v>1732090.29</v>
      </c>
      <c r="N305" s="19">
        <v>1732090.29</v>
      </c>
      <c r="O305" s="19">
        <v>1732090.29</v>
      </c>
      <c r="P305" s="19">
        <v>1732090.29</v>
      </c>
      <c r="Q305" s="19">
        <v>1732090.29</v>
      </c>
      <c r="R305" s="19">
        <v>1732090.29</v>
      </c>
    </row>
    <row r="306" spans="1:18" x14ac:dyDescent="0.25">
      <c r="A306" s="11" t="s">
        <v>5</v>
      </c>
      <c r="B306" s="12" t="s">
        <v>311</v>
      </c>
      <c r="C306" s="12"/>
      <c r="D306" s="12"/>
      <c r="E306" s="12"/>
      <c r="F306" s="19">
        <v>411060</v>
      </c>
      <c r="G306" s="19">
        <v>411060</v>
      </c>
      <c r="H306" s="19">
        <v>411060</v>
      </c>
      <c r="I306" s="118">
        <v>411060</v>
      </c>
      <c r="J306" s="19">
        <v>411060</v>
      </c>
      <c r="K306" s="19">
        <v>411060</v>
      </c>
      <c r="L306" s="19">
        <v>411060</v>
      </c>
      <c r="M306" s="19">
        <v>411060</v>
      </c>
      <c r="N306" s="19">
        <v>411060</v>
      </c>
      <c r="O306" s="19">
        <v>411060</v>
      </c>
      <c r="P306" s="19">
        <v>411060</v>
      </c>
      <c r="Q306" s="19">
        <v>411060</v>
      </c>
      <c r="R306" s="19">
        <v>411060</v>
      </c>
    </row>
    <row r="307" spans="1:18" x14ac:dyDescent="0.25">
      <c r="A307" s="11" t="s">
        <v>5</v>
      </c>
      <c r="B307" s="12" t="s">
        <v>312</v>
      </c>
      <c r="C307" s="12"/>
      <c r="D307" s="12"/>
      <c r="E307" s="12"/>
      <c r="F307" s="19">
        <v>8795959.3599999994</v>
      </c>
      <c r="G307" s="19">
        <v>8795959.3599999994</v>
      </c>
      <c r="H307" s="19">
        <v>8795959.3599999994</v>
      </c>
      <c r="I307" s="118">
        <v>8795959.3599999994</v>
      </c>
      <c r="J307" s="19">
        <v>8795959.3599999994</v>
      </c>
      <c r="K307" s="19">
        <v>8795959.3599999994</v>
      </c>
      <c r="L307" s="19">
        <v>8795959.3599999994</v>
      </c>
      <c r="M307" s="19">
        <v>8795959.3599999994</v>
      </c>
      <c r="N307" s="19">
        <v>8795959.3599999994</v>
      </c>
      <c r="O307" s="19">
        <v>8795959.3599999994</v>
      </c>
      <c r="P307" s="19">
        <v>8904027.4000000004</v>
      </c>
      <c r="Q307" s="19">
        <v>8904027.4000000004</v>
      </c>
      <c r="R307" s="19">
        <v>8904027.4000000004</v>
      </c>
    </row>
    <row r="308" spans="1:18" x14ac:dyDescent="0.25">
      <c r="A308" s="11" t="s">
        <v>5</v>
      </c>
      <c r="B308" s="12" t="s">
        <v>313</v>
      </c>
      <c r="C308" s="12"/>
      <c r="D308" s="12"/>
      <c r="E308" s="12"/>
      <c r="F308" s="19">
        <v>9356580.2200000007</v>
      </c>
      <c r="G308" s="19">
        <v>9356580.2200000007</v>
      </c>
      <c r="H308" s="19">
        <v>9356580.2200000007</v>
      </c>
      <c r="I308" s="118">
        <v>9356580.2200000007</v>
      </c>
      <c r="J308" s="19">
        <v>9356580.2200000007</v>
      </c>
      <c r="K308" s="19">
        <v>9356580.2200000007</v>
      </c>
      <c r="L308" s="19">
        <v>9356580.2200000007</v>
      </c>
      <c r="M308" s="19">
        <v>9356580.2200000007</v>
      </c>
      <c r="N308" s="19">
        <v>9356580.2200000007</v>
      </c>
      <c r="O308" s="19">
        <v>9356580.2200000007</v>
      </c>
      <c r="P308" s="19">
        <v>9356580.2200000007</v>
      </c>
      <c r="Q308" s="19">
        <v>9356580.2200000007</v>
      </c>
      <c r="R308" s="19">
        <v>9356580.2200000007</v>
      </c>
    </row>
    <row r="309" spans="1:18" x14ac:dyDescent="0.25">
      <c r="A309" s="11" t="s">
        <v>5</v>
      </c>
      <c r="B309" s="12" t="s">
        <v>314</v>
      </c>
      <c r="C309" s="12"/>
      <c r="D309" s="12"/>
      <c r="E309" s="12"/>
      <c r="F309" s="19">
        <v>422.97</v>
      </c>
      <c r="G309" s="19">
        <v>422.97</v>
      </c>
      <c r="H309" s="19">
        <v>422.97</v>
      </c>
      <c r="I309" s="118">
        <v>422.97</v>
      </c>
      <c r="J309" s="19">
        <v>422.97</v>
      </c>
      <c r="K309" s="19">
        <v>422.97</v>
      </c>
      <c r="L309" s="19">
        <v>422.97</v>
      </c>
      <c r="M309" s="19">
        <v>422.97</v>
      </c>
      <c r="N309" s="19">
        <v>422.97</v>
      </c>
      <c r="O309" s="19">
        <v>422.97</v>
      </c>
      <c r="P309" s="19">
        <v>422.97</v>
      </c>
      <c r="Q309" s="19">
        <v>422.97</v>
      </c>
      <c r="R309" s="19">
        <v>422.97</v>
      </c>
    </row>
    <row r="310" spans="1:18" x14ac:dyDescent="0.25">
      <c r="A310" s="11" t="s">
        <v>5</v>
      </c>
      <c r="B310" s="12" t="s">
        <v>315</v>
      </c>
      <c r="C310" s="12"/>
      <c r="D310" s="12"/>
      <c r="E310" s="12"/>
      <c r="F310" s="19">
        <v>2700204.91</v>
      </c>
      <c r="G310" s="19">
        <v>2700204.91</v>
      </c>
      <c r="H310" s="19">
        <v>2700204.91</v>
      </c>
      <c r="I310" s="118">
        <v>2700204.91</v>
      </c>
      <c r="J310" s="19">
        <v>2700204.91</v>
      </c>
      <c r="K310" s="19">
        <v>2700204.91</v>
      </c>
      <c r="L310" s="19">
        <v>2700204.91</v>
      </c>
      <c r="M310" s="19">
        <v>2700204.91</v>
      </c>
      <c r="N310" s="19">
        <v>2700204.91</v>
      </c>
      <c r="O310" s="19">
        <v>2700204.91</v>
      </c>
      <c r="P310" s="19">
        <v>2700204.91</v>
      </c>
      <c r="Q310" s="19">
        <v>2700204.91</v>
      </c>
      <c r="R310" s="19">
        <v>2700204.91</v>
      </c>
    </row>
    <row r="311" spans="1:18" x14ac:dyDescent="0.25">
      <c r="A311" s="11" t="s">
        <v>5</v>
      </c>
      <c r="B311" s="12" t="s">
        <v>316</v>
      </c>
      <c r="C311" s="12"/>
      <c r="D311" s="12"/>
      <c r="E311" s="12"/>
      <c r="F311" s="19">
        <v>24159737.43</v>
      </c>
      <c r="G311" s="19">
        <v>24159737.43</v>
      </c>
      <c r="H311" s="19">
        <v>24159737.43</v>
      </c>
      <c r="I311" s="118">
        <v>24159737.43</v>
      </c>
      <c r="J311" s="19">
        <v>24159737.43</v>
      </c>
      <c r="K311" s="19">
        <v>24159737.43</v>
      </c>
      <c r="L311" s="19">
        <v>24159737.43</v>
      </c>
      <c r="M311" s="19">
        <v>24159737.43</v>
      </c>
      <c r="N311" s="19">
        <v>24159737.43</v>
      </c>
      <c r="O311" s="19">
        <v>24159737.43</v>
      </c>
      <c r="P311" s="19">
        <v>24159737.43</v>
      </c>
      <c r="Q311" s="19">
        <v>24159737.43</v>
      </c>
      <c r="R311" s="19">
        <v>24159737.43</v>
      </c>
    </row>
    <row r="312" spans="1:18" x14ac:dyDescent="0.25">
      <c r="A312" s="11" t="s">
        <v>5</v>
      </c>
      <c r="B312" s="12" t="s">
        <v>317</v>
      </c>
      <c r="C312" s="12"/>
      <c r="D312" s="12"/>
      <c r="E312" s="12"/>
      <c r="F312" s="19">
        <v>1782984.8399999999</v>
      </c>
      <c r="G312" s="19">
        <v>1782984.8399999999</v>
      </c>
      <c r="H312" s="19">
        <v>1782984.8399999999</v>
      </c>
      <c r="I312" s="118">
        <v>1782984.8399999999</v>
      </c>
      <c r="J312" s="19">
        <v>1782984.8399999999</v>
      </c>
      <c r="K312" s="19">
        <v>1782984.8399999999</v>
      </c>
      <c r="L312" s="19">
        <v>1782984.8399999999</v>
      </c>
      <c r="M312" s="19">
        <v>1782984.8399999999</v>
      </c>
      <c r="N312" s="19">
        <v>1782984.8399999999</v>
      </c>
      <c r="O312" s="19">
        <v>1782984.8399999999</v>
      </c>
      <c r="P312" s="19">
        <v>1782984.8399999999</v>
      </c>
      <c r="Q312" s="19">
        <v>1782984.8399999999</v>
      </c>
      <c r="R312" s="19">
        <v>1782984.8399999999</v>
      </c>
    </row>
    <row r="313" spans="1:18" x14ac:dyDescent="0.25">
      <c r="A313" s="11" t="s">
        <v>5</v>
      </c>
      <c r="B313" s="12" t="s">
        <v>318</v>
      </c>
      <c r="C313" s="12"/>
      <c r="D313" s="12"/>
      <c r="E313" s="12"/>
      <c r="F313" s="19">
        <v>30559.5</v>
      </c>
      <c r="G313" s="19">
        <v>30559.5</v>
      </c>
      <c r="H313" s="19">
        <v>30559.5</v>
      </c>
      <c r="I313" s="118">
        <v>30559.5</v>
      </c>
      <c r="J313" s="19">
        <v>30559.5</v>
      </c>
      <c r="K313" s="19">
        <v>30559.5</v>
      </c>
      <c r="L313" s="19">
        <v>30559.5</v>
      </c>
      <c r="M313" s="19">
        <v>30559.5</v>
      </c>
      <c r="N313" s="19">
        <v>30559.5</v>
      </c>
      <c r="O313" s="19">
        <v>30559.5</v>
      </c>
      <c r="P313" s="19">
        <v>30559.5</v>
      </c>
      <c r="Q313" s="19">
        <v>30559.5</v>
      </c>
      <c r="R313" s="19">
        <v>30559.5</v>
      </c>
    </row>
    <row r="314" spans="1:18" x14ac:dyDescent="0.25">
      <c r="A314" s="11" t="s">
        <v>5</v>
      </c>
      <c r="B314" s="12" t="s">
        <v>319</v>
      </c>
      <c r="C314" s="12"/>
      <c r="D314" s="12"/>
      <c r="E314" s="12"/>
      <c r="F314" s="19">
        <v>205908.25</v>
      </c>
      <c r="G314" s="19">
        <v>205908.25</v>
      </c>
      <c r="H314" s="19">
        <v>205908.25</v>
      </c>
      <c r="I314" s="118">
        <v>205908.25</v>
      </c>
      <c r="J314" s="19">
        <v>205908.25</v>
      </c>
      <c r="K314" s="19">
        <v>205908.25</v>
      </c>
      <c r="L314" s="19">
        <v>205908.25</v>
      </c>
      <c r="M314" s="19">
        <v>205908.25</v>
      </c>
      <c r="N314" s="19">
        <v>205908.25</v>
      </c>
      <c r="O314" s="19">
        <v>205908.25</v>
      </c>
      <c r="P314" s="19">
        <v>205908.25</v>
      </c>
      <c r="Q314" s="19">
        <v>205908.25</v>
      </c>
      <c r="R314" s="19">
        <v>205908.25</v>
      </c>
    </row>
    <row r="315" spans="1:18" x14ac:dyDescent="0.25">
      <c r="A315" s="11" t="s">
        <v>5</v>
      </c>
      <c r="B315" s="12" t="s">
        <v>320</v>
      </c>
      <c r="C315" s="12"/>
      <c r="D315" s="12"/>
      <c r="E315" s="12"/>
      <c r="F315" s="19">
        <v>126549.40000000001</v>
      </c>
      <c r="G315" s="19">
        <v>126549.40000000001</v>
      </c>
      <c r="H315" s="19">
        <v>126549.40000000001</v>
      </c>
      <c r="I315" s="118">
        <v>126549.40000000001</v>
      </c>
      <c r="J315" s="19">
        <v>126549.40000000001</v>
      </c>
      <c r="K315" s="19">
        <v>126549.40000000001</v>
      </c>
      <c r="L315" s="19">
        <v>126549.40000000001</v>
      </c>
      <c r="M315" s="19">
        <v>126549.40000000001</v>
      </c>
      <c r="N315" s="19">
        <v>126549.40000000001</v>
      </c>
      <c r="O315" s="19">
        <v>126549.40000000001</v>
      </c>
      <c r="P315" s="19">
        <v>126549.40000000001</v>
      </c>
      <c r="Q315" s="19">
        <v>126549.40000000001</v>
      </c>
      <c r="R315" s="19">
        <v>126549.40000000001</v>
      </c>
    </row>
    <row r="316" spans="1:18" x14ac:dyDescent="0.25">
      <c r="A316" s="11" t="s">
        <v>5</v>
      </c>
      <c r="B316" s="12" t="s">
        <v>321</v>
      </c>
      <c r="C316" s="12"/>
      <c r="D316" s="12"/>
      <c r="E316" s="12"/>
      <c r="F316" s="19">
        <v>4058986.08</v>
      </c>
      <c r="G316" s="19">
        <v>4058986.08</v>
      </c>
      <c r="H316" s="19">
        <v>4058986.08</v>
      </c>
      <c r="I316" s="118">
        <v>4058986.08</v>
      </c>
      <c r="J316" s="19">
        <v>4058986.08</v>
      </c>
      <c r="K316" s="19">
        <v>4058986.08</v>
      </c>
      <c r="L316" s="19">
        <v>4058986.08</v>
      </c>
      <c r="M316" s="19">
        <v>4058986.08</v>
      </c>
      <c r="N316" s="19">
        <v>4058986.08</v>
      </c>
      <c r="O316" s="19">
        <v>4058986.08</v>
      </c>
      <c r="P316" s="19">
        <v>4058986.08</v>
      </c>
      <c r="Q316" s="19">
        <v>4058986.08</v>
      </c>
      <c r="R316" s="19">
        <v>4058986.08</v>
      </c>
    </row>
    <row r="317" spans="1:18" x14ac:dyDescent="0.25">
      <c r="A317" s="11" t="s">
        <v>5</v>
      </c>
      <c r="B317" s="12" t="s">
        <v>322</v>
      </c>
      <c r="C317" s="12"/>
      <c r="D317" s="12"/>
      <c r="E317" s="12"/>
      <c r="F317" s="19">
        <v>4729802.59</v>
      </c>
      <c r="G317" s="19">
        <v>4729802.59</v>
      </c>
      <c r="H317" s="19">
        <v>4729802.59</v>
      </c>
      <c r="I317" s="118">
        <v>4729802.59</v>
      </c>
      <c r="J317" s="19">
        <v>4729802.59</v>
      </c>
      <c r="K317" s="19">
        <v>4729802.59</v>
      </c>
      <c r="L317" s="19">
        <v>4729802.59</v>
      </c>
      <c r="M317" s="19">
        <v>4729802.59</v>
      </c>
      <c r="N317" s="19">
        <v>4729802.59</v>
      </c>
      <c r="O317" s="19">
        <v>4729802.59</v>
      </c>
      <c r="P317" s="19">
        <v>4729802.59</v>
      </c>
      <c r="Q317" s="19">
        <v>4729802.59</v>
      </c>
      <c r="R317" s="19">
        <v>4729802.59</v>
      </c>
    </row>
    <row r="318" spans="1:18" x14ac:dyDescent="0.25">
      <c r="A318" s="11" t="s">
        <v>5</v>
      </c>
      <c r="B318" s="12" t="s">
        <v>323</v>
      </c>
      <c r="C318" s="12"/>
      <c r="D318" s="12"/>
      <c r="E318" s="12"/>
      <c r="F318" s="19">
        <v>208636.99</v>
      </c>
      <c r="G318" s="19">
        <v>208636.99</v>
      </c>
      <c r="H318" s="19">
        <v>208636.99</v>
      </c>
      <c r="I318" s="118">
        <v>208636.99</v>
      </c>
      <c r="J318" s="19">
        <v>208636.99</v>
      </c>
      <c r="K318" s="19">
        <v>208636.99</v>
      </c>
      <c r="L318" s="19">
        <v>208636.99</v>
      </c>
      <c r="M318" s="19">
        <v>208636.99</v>
      </c>
      <c r="N318" s="19">
        <v>208636.99</v>
      </c>
      <c r="O318" s="19">
        <v>208636.99</v>
      </c>
      <c r="P318" s="19">
        <v>208636.99</v>
      </c>
      <c r="Q318" s="19">
        <v>208636.99</v>
      </c>
      <c r="R318" s="19">
        <v>208636.99</v>
      </c>
    </row>
    <row r="319" spans="1:18" x14ac:dyDescent="0.25">
      <c r="A319" s="11" t="s">
        <v>5</v>
      </c>
      <c r="B319" s="12" t="s">
        <v>324</v>
      </c>
      <c r="C319" s="12"/>
      <c r="D319" s="12"/>
      <c r="E319" s="12"/>
      <c r="F319" s="19">
        <v>266590.91000000003</v>
      </c>
      <c r="G319" s="19">
        <v>186562.75</v>
      </c>
      <c r="H319" s="19">
        <v>186562.75</v>
      </c>
      <c r="I319" s="118">
        <v>186562.75</v>
      </c>
      <c r="J319" s="19">
        <v>186562.75</v>
      </c>
      <c r="K319" s="19">
        <v>186562.75</v>
      </c>
      <c r="L319" s="19">
        <v>186562.75</v>
      </c>
      <c r="M319" s="19">
        <v>186562.75</v>
      </c>
      <c r="N319" s="19">
        <v>186562.75</v>
      </c>
      <c r="O319" s="19">
        <v>186562.75</v>
      </c>
      <c r="P319" s="19">
        <v>186562.75</v>
      </c>
      <c r="Q319" s="19">
        <v>186562.75</v>
      </c>
      <c r="R319" s="19">
        <v>186562.75</v>
      </c>
    </row>
    <row r="320" spans="1:18" x14ac:dyDescent="0.25">
      <c r="A320" s="11" t="s">
        <v>5</v>
      </c>
      <c r="B320" s="12" t="s">
        <v>325</v>
      </c>
      <c r="C320" s="12"/>
      <c r="D320" s="12"/>
      <c r="E320" s="12"/>
      <c r="F320" s="19">
        <v>25891.100000000002</v>
      </c>
      <c r="G320" s="19">
        <v>25891.100000000002</v>
      </c>
      <c r="H320" s="19">
        <v>25891.100000000002</v>
      </c>
      <c r="I320" s="118">
        <v>25891.100000000002</v>
      </c>
      <c r="J320" s="19">
        <v>25891.100000000002</v>
      </c>
      <c r="K320" s="19">
        <v>25891.100000000002</v>
      </c>
      <c r="L320" s="19">
        <v>25891.100000000002</v>
      </c>
      <c r="M320" s="19">
        <v>25891.100000000002</v>
      </c>
      <c r="N320" s="19">
        <v>25891.100000000002</v>
      </c>
      <c r="O320" s="19">
        <v>25891.100000000002</v>
      </c>
      <c r="P320" s="19">
        <v>25891.100000000002</v>
      </c>
      <c r="Q320" s="19">
        <v>25891.100000000002</v>
      </c>
      <c r="R320" s="19">
        <v>25891.100000000002</v>
      </c>
    </row>
    <row r="321" spans="1:18" x14ac:dyDescent="0.25">
      <c r="A321" s="11" t="s">
        <v>5</v>
      </c>
      <c r="B321" s="12" t="s">
        <v>326</v>
      </c>
      <c r="C321" s="12"/>
      <c r="D321" s="12"/>
      <c r="E321" s="12"/>
      <c r="F321" s="19">
        <v>2835144.1</v>
      </c>
      <c r="G321" s="19">
        <v>2835144.1</v>
      </c>
      <c r="H321" s="19">
        <v>2835144.1</v>
      </c>
      <c r="I321" s="118">
        <v>2835144.1</v>
      </c>
      <c r="J321" s="19">
        <v>2835144.1</v>
      </c>
      <c r="K321" s="19">
        <v>2835144.1</v>
      </c>
      <c r="L321" s="19">
        <v>2835144.1</v>
      </c>
      <c r="M321" s="19">
        <v>2835144.1</v>
      </c>
      <c r="N321" s="19">
        <v>2835144.1</v>
      </c>
      <c r="O321" s="19">
        <v>2835144.1</v>
      </c>
      <c r="P321" s="19">
        <v>2835144.1</v>
      </c>
      <c r="Q321" s="19">
        <v>2835144.1</v>
      </c>
      <c r="R321" s="19">
        <v>2835144.1</v>
      </c>
    </row>
    <row r="322" spans="1:18" x14ac:dyDescent="0.25">
      <c r="A322" s="11" t="s">
        <v>5</v>
      </c>
      <c r="B322" s="12" t="s">
        <v>327</v>
      </c>
      <c r="C322" s="12"/>
      <c r="D322" s="12"/>
      <c r="E322" s="12"/>
      <c r="F322" s="19">
        <v>3525000</v>
      </c>
      <c r="G322" s="19">
        <v>3525000</v>
      </c>
      <c r="H322" s="19">
        <v>3525000</v>
      </c>
      <c r="I322" s="118">
        <v>3525000</v>
      </c>
      <c r="J322" s="19">
        <v>3525000</v>
      </c>
      <c r="K322" s="19">
        <v>3525000</v>
      </c>
      <c r="L322" s="19">
        <v>3525000</v>
      </c>
      <c r="M322" s="19">
        <v>3525000</v>
      </c>
      <c r="N322" s="19">
        <v>3525000</v>
      </c>
      <c r="O322" s="19">
        <v>3525000</v>
      </c>
      <c r="P322" s="19">
        <v>3525000</v>
      </c>
      <c r="Q322" s="19">
        <v>3525000</v>
      </c>
      <c r="R322" s="19">
        <v>3525000</v>
      </c>
    </row>
    <row r="323" spans="1:18" x14ac:dyDescent="0.25">
      <c r="A323" s="11" t="s">
        <v>5</v>
      </c>
      <c r="B323" s="12" t="s">
        <v>328</v>
      </c>
      <c r="C323" s="12"/>
      <c r="D323" s="12"/>
      <c r="E323" s="12"/>
      <c r="F323" s="19">
        <v>136831.13</v>
      </c>
      <c r="G323" s="19">
        <v>136831.13</v>
      </c>
      <c r="H323" s="19">
        <v>136831.13</v>
      </c>
      <c r="I323" s="118">
        <v>136831.13</v>
      </c>
      <c r="J323" s="19">
        <v>136831.13</v>
      </c>
      <c r="K323" s="19">
        <v>136831.13</v>
      </c>
      <c r="L323" s="19">
        <v>136831.13</v>
      </c>
      <c r="M323" s="19">
        <v>136831.13</v>
      </c>
      <c r="N323" s="19">
        <v>136831.13</v>
      </c>
      <c r="O323" s="19">
        <v>136831.13</v>
      </c>
      <c r="P323" s="19">
        <v>136831.13</v>
      </c>
      <c r="Q323" s="19">
        <v>136831.13</v>
      </c>
      <c r="R323" s="19">
        <v>136831.13</v>
      </c>
    </row>
    <row r="324" spans="1:18" x14ac:dyDescent="0.25">
      <c r="A324" s="11" t="s">
        <v>5</v>
      </c>
      <c r="B324" s="12" t="s">
        <v>329</v>
      </c>
      <c r="C324" s="12"/>
      <c r="D324" s="12"/>
      <c r="E324" s="12"/>
      <c r="F324" s="19">
        <v>13112.67</v>
      </c>
      <c r="G324" s="19">
        <v>13112.67</v>
      </c>
      <c r="H324" s="19">
        <v>13112.67</v>
      </c>
      <c r="I324" s="118">
        <v>13112.67</v>
      </c>
      <c r="J324" s="19">
        <v>13112.67</v>
      </c>
      <c r="K324" s="19">
        <v>13112.67</v>
      </c>
      <c r="L324" s="19">
        <v>13112.67</v>
      </c>
      <c r="M324" s="19">
        <v>13112.67</v>
      </c>
      <c r="N324" s="19">
        <v>13112.67</v>
      </c>
      <c r="O324" s="19">
        <v>13112.67</v>
      </c>
      <c r="P324" s="19">
        <v>13112.67</v>
      </c>
      <c r="Q324" s="19">
        <v>13112.67</v>
      </c>
      <c r="R324" s="19">
        <v>13112.67</v>
      </c>
    </row>
    <row r="325" spans="1:18" x14ac:dyDescent="0.25">
      <c r="A325" s="11" t="s">
        <v>5</v>
      </c>
      <c r="B325" s="12" t="s">
        <v>330</v>
      </c>
      <c r="C325" s="12"/>
      <c r="D325" s="12"/>
      <c r="E325" s="12"/>
      <c r="F325" s="19">
        <v>2705503.41</v>
      </c>
      <c r="G325" s="19">
        <v>2705503.41</v>
      </c>
      <c r="H325" s="19">
        <v>2705503.41</v>
      </c>
      <c r="I325" s="118">
        <v>2705503.41</v>
      </c>
      <c r="J325" s="19">
        <v>2705503.41</v>
      </c>
      <c r="K325" s="19">
        <v>2705503.41</v>
      </c>
      <c r="L325" s="19">
        <v>2705503.41</v>
      </c>
      <c r="M325" s="19">
        <v>2705503.41</v>
      </c>
      <c r="N325" s="19">
        <v>2705503.41</v>
      </c>
      <c r="O325" s="19">
        <v>2705503.41</v>
      </c>
      <c r="P325" s="19">
        <v>2705503.41</v>
      </c>
      <c r="Q325" s="19">
        <v>2705503.41</v>
      </c>
      <c r="R325" s="19">
        <v>2705503.41</v>
      </c>
    </row>
    <row r="326" spans="1:18" x14ac:dyDescent="0.25">
      <c r="A326" s="11" t="s">
        <v>5</v>
      </c>
      <c r="B326" s="12" t="s">
        <v>331</v>
      </c>
      <c r="C326" s="12"/>
      <c r="D326" s="12"/>
      <c r="E326" s="12"/>
      <c r="F326" s="19">
        <v>2885148.42</v>
      </c>
      <c r="G326" s="19">
        <v>2885148.42</v>
      </c>
      <c r="H326" s="19">
        <v>2885148.42</v>
      </c>
      <c r="I326" s="118">
        <v>2885148.42</v>
      </c>
      <c r="J326" s="19">
        <v>2885148.42</v>
      </c>
      <c r="K326" s="19">
        <v>2885148.42</v>
      </c>
      <c r="L326" s="19">
        <v>2885148.42</v>
      </c>
      <c r="M326" s="19">
        <v>2885148.42</v>
      </c>
      <c r="N326" s="19">
        <v>2885148.42</v>
      </c>
      <c r="O326" s="19">
        <v>2885148.42</v>
      </c>
      <c r="P326" s="19">
        <v>2885148.42</v>
      </c>
      <c r="Q326" s="19">
        <v>2885148.42</v>
      </c>
      <c r="R326" s="19">
        <v>2885148.42</v>
      </c>
    </row>
    <row r="327" spans="1:18" x14ac:dyDescent="0.25">
      <c r="A327" s="11" t="s">
        <v>5</v>
      </c>
      <c r="B327" s="12" t="s">
        <v>332</v>
      </c>
      <c r="C327" s="12"/>
      <c r="D327" s="12"/>
      <c r="E327" s="12"/>
      <c r="F327" s="19">
        <v>2128002.84</v>
      </c>
      <c r="G327" s="19">
        <v>2128002.84</v>
      </c>
      <c r="H327" s="19">
        <v>2128002.84</v>
      </c>
      <c r="I327" s="118">
        <v>2128002.84</v>
      </c>
      <c r="J327" s="19">
        <v>2128002.84</v>
      </c>
      <c r="K327" s="19">
        <v>2128002.84</v>
      </c>
      <c r="L327" s="19">
        <v>2128002.84</v>
      </c>
      <c r="M327" s="19">
        <v>2128002.84</v>
      </c>
      <c r="N327" s="19">
        <v>2128002.84</v>
      </c>
      <c r="O327" s="19">
        <v>2128002.84</v>
      </c>
      <c r="P327" s="19">
        <v>2128002.84</v>
      </c>
      <c r="Q327" s="19">
        <v>2128002.84</v>
      </c>
      <c r="R327" s="19">
        <v>2128002.84</v>
      </c>
    </row>
    <row r="328" spans="1:18" x14ac:dyDescent="0.25">
      <c r="A328" s="11" t="s">
        <v>5</v>
      </c>
      <c r="B328" s="12" t="s">
        <v>333</v>
      </c>
      <c r="C328" s="12"/>
      <c r="D328" s="12"/>
      <c r="E328" s="12"/>
      <c r="F328" s="19">
        <v>10814697.15</v>
      </c>
      <c r="G328" s="19">
        <v>10814697.15</v>
      </c>
      <c r="H328" s="19">
        <v>10814697.15</v>
      </c>
      <c r="I328" s="118">
        <v>10814697.15</v>
      </c>
      <c r="J328" s="19">
        <v>10814697.15</v>
      </c>
      <c r="K328" s="19">
        <v>10814697.15</v>
      </c>
      <c r="L328" s="19">
        <v>10814697.15</v>
      </c>
      <c r="M328" s="19">
        <v>10814697.15</v>
      </c>
      <c r="N328" s="19">
        <v>10814697.15</v>
      </c>
      <c r="O328" s="19">
        <v>10814697.15</v>
      </c>
      <c r="P328" s="19">
        <v>10814697.15</v>
      </c>
      <c r="Q328" s="19">
        <v>10814697.15</v>
      </c>
      <c r="R328" s="19">
        <v>10814697.15</v>
      </c>
    </row>
    <row r="329" spans="1:18" x14ac:dyDescent="0.25">
      <c r="A329" s="11" t="s">
        <v>5</v>
      </c>
      <c r="B329" s="12" t="s">
        <v>334</v>
      </c>
      <c r="C329" s="12"/>
      <c r="D329" s="12"/>
      <c r="E329" s="12"/>
      <c r="F329" s="19">
        <v>9687864.2899999991</v>
      </c>
      <c r="G329" s="19">
        <v>9687864.2899999991</v>
      </c>
      <c r="H329" s="19">
        <v>9687864.2899999991</v>
      </c>
      <c r="I329" s="118">
        <v>9687864.2899999991</v>
      </c>
      <c r="J329" s="19">
        <v>9687864.2899999991</v>
      </c>
      <c r="K329" s="19">
        <v>9687864.2899999991</v>
      </c>
      <c r="L329" s="19">
        <v>9687864.2899999991</v>
      </c>
      <c r="M329" s="19">
        <v>9687864.2899999991</v>
      </c>
      <c r="N329" s="19">
        <v>9687864.2899999991</v>
      </c>
      <c r="O329" s="19">
        <v>9687864.2899999991</v>
      </c>
      <c r="P329" s="19">
        <v>9687864.2899999991</v>
      </c>
      <c r="Q329" s="19">
        <v>9687864.2899999991</v>
      </c>
      <c r="R329" s="19">
        <v>9687864.2899999991</v>
      </c>
    </row>
    <row r="330" spans="1:18" x14ac:dyDescent="0.25">
      <c r="A330" s="11" t="s">
        <v>5</v>
      </c>
      <c r="B330" s="12" t="s">
        <v>335</v>
      </c>
      <c r="C330" s="12"/>
      <c r="D330" s="12"/>
      <c r="E330" s="12"/>
      <c r="F330" s="19">
        <v>8292075.0599999996</v>
      </c>
      <c r="G330" s="19">
        <v>8292075.0599999996</v>
      </c>
      <c r="H330" s="19">
        <v>8292075.0599999996</v>
      </c>
      <c r="I330" s="118">
        <v>8292075.0599999996</v>
      </c>
      <c r="J330" s="19">
        <v>8292075.0599999996</v>
      </c>
      <c r="K330" s="19">
        <v>8292075.0599999996</v>
      </c>
      <c r="L330" s="19">
        <v>8292075.0599999996</v>
      </c>
      <c r="M330" s="19">
        <v>8292075.0599999996</v>
      </c>
      <c r="N330" s="19">
        <v>8292075.0599999996</v>
      </c>
      <c r="O330" s="19">
        <v>8292075.0599999996</v>
      </c>
      <c r="P330" s="19">
        <v>8292075.0599999996</v>
      </c>
      <c r="Q330" s="19">
        <v>8292075.0599999996</v>
      </c>
      <c r="R330" s="19">
        <v>8292075.0599999996</v>
      </c>
    </row>
    <row r="331" spans="1:18" x14ac:dyDescent="0.25">
      <c r="A331" s="11" t="s">
        <v>5</v>
      </c>
      <c r="B331" s="12" t="s">
        <v>336</v>
      </c>
      <c r="C331" s="12"/>
      <c r="D331" s="12"/>
      <c r="E331" s="12"/>
      <c r="F331" s="19">
        <v>151580.69</v>
      </c>
      <c r="G331" s="19">
        <v>151580.69</v>
      </c>
      <c r="H331" s="19">
        <v>151580.69</v>
      </c>
      <c r="I331" s="118">
        <v>151580.69</v>
      </c>
      <c r="J331" s="19">
        <v>151580.69</v>
      </c>
      <c r="K331" s="19">
        <v>151580.69</v>
      </c>
      <c r="L331" s="19">
        <v>151580.69</v>
      </c>
      <c r="M331" s="19">
        <v>151580.69</v>
      </c>
      <c r="N331" s="19">
        <v>151580.69</v>
      </c>
      <c r="O331" s="19">
        <v>151580.69</v>
      </c>
      <c r="P331" s="19">
        <v>151580.69</v>
      </c>
      <c r="Q331" s="19">
        <v>151580.69</v>
      </c>
      <c r="R331" s="19">
        <v>151580.69</v>
      </c>
    </row>
    <row r="332" spans="1:18" x14ac:dyDescent="0.25">
      <c r="A332" s="11" t="s">
        <v>5</v>
      </c>
      <c r="B332" s="12" t="s">
        <v>337</v>
      </c>
      <c r="C332" s="12"/>
      <c r="D332" s="12"/>
      <c r="E332" s="12"/>
      <c r="F332" s="19">
        <v>158947.37</v>
      </c>
      <c r="G332" s="19">
        <v>158947.37</v>
      </c>
      <c r="H332" s="19">
        <v>158947.37</v>
      </c>
      <c r="I332" s="118">
        <v>158947.37</v>
      </c>
      <c r="J332" s="19">
        <v>158947.37</v>
      </c>
      <c r="K332" s="19">
        <v>158947.37</v>
      </c>
      <c r="L332" s="19">
        <v>158947.37</v>
      </c>
      <c r="M332" s="19">
        <v>158947.37</v>
      </c>
      <c r="N332" s="19">
        <v>158947.37</v>
      </c>
      <c r="O332" s="19">
        <v>158947.37</v>
      </c>
      <c r="P332" s="19">
        <v>158947.37</v>
      </c>
      <c r="Q332" s="19">
        <v>158947.37</v>
      </c>
      <c r="R332" s="19">
        <v>158947.37</v>
      </c>
    </row>
    <row r="333" spans="1:18" x14ac:dyDescent="0.25">
      <c r="A333" s="11" t="s">
        <v>5</v>
      </c>
      <c r="B333" s="12" t="s">
        <v>338</v>
      </c>
      <c r="C333" s="12"/>
      <c r="D333" s="12"/>
      <c r="E333" s="12"/>
      <c r="F333" s="19">
        <v>26962979.739999998</v>
      </c>
      <c r="G333" s="19">
        <v>26962979.739999998</v>
      </c>
      <c r="H333" s="19">
        <v>26962979.739999998</v>
      </c>
      <c r="I333" s="118">
        <v>26962979.739999998</v>
      </c>
      <c r="J333" s="19">
        <v>26962979.739999998</v>
      </c>
      <c r="K333" s="19">
        <v>26962979.739999998</v>
      </c>
      <c r="L333" s="19">
        <v>26962979.739999998</v>
      </c>
      <c r="M333" s="19">
        <v>26962979.739999998</v>
      </c>
      <c r="N333" s="19">
        <v>26962979.739999998</v>
      </c>
      <c r="O333" s="19">
        <v>26962979.739999998</v>
      </c>
      <c r="P333" s="19">
        <v>26962979.739999998</v>
      </c>
      <c r="Q333" s="19">
        <v>26962979.739999998</v>
      </c>
      <c r="R333" s="19">
        <v>26962979.739999998</v>
      </c>
    </row>
    <row r="334" spans="1:18" x14ac:dyDescent="0.25">
      <c r="A334" s="11" t="s">
        <v>5</v>
      </c>
      <c r="B334" s="12" t="s">
        <v>339</v>
      </c>
      <c r="C334" s="12"/>
      <c r="D334" s="12"/>
      <c r="E334" s="12"/>
      <c r="F334" s="19">
        <v>22781416.949999999</v>
      </c>
      <c r="G334" s="19">
        <v>22781416.949999999</v>
      </c>
      <c r="H334" s="19">
        <v>22781416.949999999</v>
      </c>
      <c r="I334" s="118">
        <v>22781416.949999999</v>
      </c>
      <c r="J334" s="19">
        <v>22781416.949999999</v>
      </c>
      <c r="K334" s="19">
        <v>22781416.949999999</v>
      </c>
      <c r="L334" s="19">
        <v>22781416.949999999</v>
      </c>
      <c r="M334" s="19">
        <v>22781416.949999999</v>
      </c>
      <c r="N334" s="19">
        <v>22781416.949999999</v>
      </c>
      <c r="O334" s="19">
        <v>22781416.949999999</v>
      </c>
      <c r="P334" s="19">
        <v>22781416.949999999</v>
      </c>
      <c r="Q334" s="19">
        <v>22781416.949999999</v>
      </c>
      <c r="R334" s="19">
        <v>22781416.949999999</v>
      </c>
    </row>
    <row r="335" spans="1:18" x14ac:dyDescent="0.25">
      <c r="A335" s="11" t="s">
        <v>5</v>
      </c>
      <c r="B335" s="12" t="s">
        <v>340</v>
      </c>
      <c r="C335" s="12"/>
      <c r="D335" s="12"/>
      <c r="E335" s="12"/>
      <c r="F335" s="19">
        <v>14485597.5</v>
      </c>
      <c r="G335" s="19">
        <v>14485597.5</v>
      </c>
      <c r="H335" s="19">
        <v>14485597.5</v>
      </c>
      <c r="I335" s="118">
        <v>14485597.5</v>
      </c>
      <c r="J335" s="19">
        <v>14485597.5</v>
      </c>
      <c r="K335" s="19">
        <v>14485597.5</v>
      </c>
      <c r="L335" s="19">
        <v>14485597.5</v>
      </c>
      <c r="M335" s="19">
        <v>14485597.5</v>
      </c>
      <c r="N335" s="19">
        <v>14485597.5</v>
      </c>
      <c r="O335" s="19">
        <v>14485597.5</v>
      </c>
      <c r="P335" s="19">
        <v>14485597.5</v>
      </c>
      <c r="Q335" s="19">
        <v>14485597.5</v>
      </c>
      <c r="R335" s="19">
        <v>14485597.5</v>
      </c>
    </row>
    <row r="336" spans="1:18" x14ac:dyDescent="0.25">
      <c r="A336" s="11" t="s">
        <v>5</v>
      </c>
      <c r="B336" s="12" t="s">
        <v>341</v>
      </c>
      <c r="C336" s="12"/>
      <c r="D336" s="12"/>
      <c r="E336" s="12"/>
      <c r="F336" s="19">
        <v>20589184.329999998</v>
      </c>
      <c r="G336" s="19">
        <v>20589184.329999998</v>
      </c>
      <c r="H336" s="19">
        <v>20589184.329999998</v>
      </c>
      <c r="I336" s="118">
        <v>20589184.329999998</v>
      </c>
      <c r="J336" s="19">
        <v>20589184.329999998</v>
      </c>
      <c r="K336" s="19">
        <v>20589184.329999998</v>
      </c>
      <c r="L336" s="19">
        <v>20589184.329999998</v>
      </c>
      <c r="M336" s="19">
        <v>20589184.329999998</v>
      </c>
      <c r="N336" s="19">
        <v>20589184.329999998</v>
      </c>
      <c r="O336" s="19">
        <v>20589184.329999998</v>
      </c>
      <c r="P336" s="19">
        <v>20589184.329999998</v>
      </c>
      <c r="Q336" s="19">
        <v>20589184.329999998</v>
      </c>
      <c r="R336" s="19">
        <v>20589184.329999998</v>
      </c>
    </row>
    <row r="337" spans="1:18" x14ac:dyDescent="0.25">
      <c r="A337" s="11" t="s">
        <v>5</v>
      </c>
      <c r="B337" s="12" t="s">
        <v>342</v>
      </c>
      <c r="C337" s="12"/>
      <c r="D337" s="12"/>
      <c r="E337" s="12"/>
      <c r="F337" s="19">
        <v>5744097.4199999999</v>
      </c>
      <c r="G337" s="19">
        <v>5744097.4199999999</v>
      </c>
      <c r="H337" s="19">
        <v>5744097.4199999999</v>
      </c>
      <c r="I337" s="118">
        <v>5744097.4199999999</v>
      </c>
      <c r="J337" s="19">
        <v>5744097.4199999999</v>
      </c>
      <c r="K337" s="19">
        <v>5744097.4199999999</v>
      </c>
      <c r="L337" s="19">
        <v>5744097.4199999999</v>
      </c>
      <c r="M337" s="19">
        <v>5744097.4199999999</v>
      </c>
      <c r="N337" s="19">
        <v>5744097.4199999999</v>
      </c>
      <c r="O337" s="19">
        <v>5744097.4199999999</v>
      </c>
      <c r="P337" s="19">
        <v>5744097.4199999999</v>
      </c>
      <c r="Q337" s="19">
        <v>5744097.4199999999</v>
      </c>
      <c r="R337" s="19">
        <v>5744097.4199999999</v>
      </c>
    </row>
    <row r="338" spans="1:18" x14ac:dyDescent="0.25">
      <c r="A338" s="11" t="s">
        <v>5</v>
      </c>
      <c r="B338" s="12" t="s">
        <v>343</v>
      </c>
      <c r="C338" s="12"/>
      <c r="D338" s="12"/>
      <c r="E338" s="12"/>
      <c r="F338" s="19">
        <v>1503331.22</v>
      </c>
      <c r="G338" s="19">
        <v>1503331.22</v>
      </c>
      <c r="H338" s="19">
        <v>1503331.22</v>
      </c>
      <c r="I338" s="118">
        <v>1503331.22</v>
      </c>
      <c r="J338" s="19">
        <v>1503331.22</v>
      </c>
      <c r="K338" s="19">
        <v>1503331.22</v>
      </c>
      <c r="L338" s="19">
        <v>1503331.22</v>
      </c>
      <c r="M338" s="19">
        <v>1503331.22</v>
      </c>
      <c r="N338" s="19">
        <v>1503331.22</v>
      </c>
      <c r="O338" s="19">
        <v>1503331.22</v>
      </c>
      <c r="P338" s="19">
        <v>1503331.22</v>
      </c>
      <c r="Q338" s="19">
        <v>1503331.22</v>
      </c>
      <c r="R338" s="19">
        <v>1503331.22</v>
      </c>
    </row>
    <row r="339" spans="1:18" x14ac:dyDescent="0.25">
      <c r="A339" s="11" t="s">
        <v>5</v>
      </c>
      <c r="B339" s="12" t="s">
        <v>344</v>
      </c>
      <c r="C339" s="12"/>
      <c r="D339" s="12"/>
      <c r="E339" s="12"/>
      <c r="F339" s="19">
        <v>88576.95</v>
      </c>
      <c r="G339" s="19">
        <v>88576.95</v>
      </c>
      <c r="H339" s="19">
        <v>88576.95</v>
      </c>
      <c r="I339" s="118">
        <v>88576.95</v>
      </c>
      <c r="J339" s="19">
        <v>88576.95</v>
      </c>
      <c r="K339" s="19">
        <v>88576.95</v>
      </c>
      <c r="L339" s="19">
        <v>88576.95</v>
      </c>
      <c r="M339" s="19">
        <v>88576.95</v>
      </c>
      <c r="N339" s="19">
        <v>88576.95</v>
      </c>
      <c r="O339" s="19">
        <v>88576.95</v>
      </c>
      <c r="P339" s="19">
        <v>88576.95</v>
      </c>
      <c r="Q339" s="19">
        <v>88576.95</v>
      </c>
      <c r="R339" s="19">
        <v>88576.95</v>
      </c>
    </row>
    <row r="340" spans="1:18" x14ac:dyDescent="0.25">
      <c r="A340" s="11" t="s">
        <v>5</v>
      </c>
      <c r="B340" s="12" t="s">
        <v>345</v>
      </c>
      <c r="C340" s="12"/>
      <c r="D340" s="12"/>
      <c r="E340" s="12"/>
      <c r="F340" s="19">
        <v>267.33</v>
      </c>
      <c r="G340" s="19">
        <v>267.33</v>
      </c>
      <c r="H340" s="19">
        <v>267.33</v>
      </c>
      <c r="I340" s="118">
        <v>267.33</v>
      </c>
      <c r="J340" s="19">
        <v>267.33</v>
      </c>
      <c r="K340" s="19">
        <v>267.33</v>
      </c>
      <c r="L340" s="19">
        <v>267.33</v>
      </c>
      <c r="M340" s="19">
        <v>267.33</v>
      </c>
      <c r="N340" s="19">
        <v>267.33</v>
      </c>
      <c r="O340" s="19">
        <v>267.33</v>
      </c>
      <c r="P340" s="19">
        <v>267.33</v>
      </c>
      <c r="Q340" s="19">
        <v>267.33</v>
      </c>
      <c r="R340" s="19">
        <v>267.33</v>
      </c>
    </row>
    <row r="341" spans="1:18" x14ac:dyDescent="0.25">
      <c r="A341" s="11" t="s">
        <v>5</v>
      </c>
      <c r="B341" s="12" t="s">
        <v>346</v>
      </c>
      <c r="C341" s="12"/>
      <c r="D341" s="12"/>
      <c r="E341" s="12"/>
      <c r="F341" s="19">
        <v>44555</v>
      </c>
      <c r="G341" s="19">
        <v>44555</v>
      </c>
      <c r="H341" s="19">
        <v>44555</v>
      </c>
      <c r="I341" s="118">
        <v>44555</v>
      </c>
      <c r="J341" s="19">
        <v>44555</v>
      </c>
      <c r="K341" s="19">
        <v>44555</v>
      </c>
      <c r="L341" s="19">
        <v>44555</v>
      </c>
      <c r="M341" s="19">
        <v>44555</v>
      </c>
      <c r="N341" s="19">
        <v>44555</v>
      </c>
      <c r="O341" s="19">
        <v>44555</v>
      </c>
      <c r="P341" s="19">
        <v>44555</v>
      </c>
      <c r="Q341" s="19">
        <v>44555</v>
      </c>
      <c r="R341" s="19">
        <v>44555</v>
      </c>
    </row>
    <row r="342" spans="1:18" x14ac:dyDescent="0.25">
      <c r="A342" s="11" t="s">
        <v>5</v>
      </c>
      <c r="B342" s="12" t="s">
        <v>347</v>
      </c>
      <c r="C342" s="12"/>
      <c r="D342" s="12"/>
      <c r="E342" s="12"/>
      <c r="F342" s="19">
        <v>90570180.129999995</v>
      </c>
      <c r="G342" s="19">
        <v>90570246.25</v>
      </c>
      <c r="H342" s="19">
        <v>90570246.25</v>
      </c>
      <c r="I342" s="118">
        <v>90572576.439999998</v>
      </c>
      <c r="J342" s="19">
        <v>90572794.120000005</v>
      </c>
      <c r="K342" s="19">
        <v>90568773.200000003</v>
      </c>
      <c r="L342" s="19">
        <v>90568773.200000003</v>
      </c>
      <c r="M342" s="19">
        <v>90568773.200000003</v>
      </c>
      <c r="N342" s="19">
        <v>90568773.200000003</v>
      </c>
      <c r="O342" s="19">
        <v>90568773.200000003</v>
      </c>
      <c r="P342" s="19">
        <v>90568773.200000003</v>
      </c>
      <c r="Q342" s="19">
        <v>90568773.200000003</v>
      </c>
      <c r="R342" s="19">
        <v>90624576.469999999</v>
      </c>
    </row>
    <row r="343" spans="1:18" x14ac:dyDescent="0.25">
      <c r="A343" s="11" t="s">
        <v>5</v>
      </c>
      <c r="B343" s="12" t="s">
        <v>348</v>
      </c>
      <c r="C343" s="12"/>
      <c r="D343" s="12"/>
      <c r="E343" s="12"/>
      <c r="F343" s="19">
        <v>204200</v>
      </c>
      <c r="G343" s="19">
        <v>204200</v>
      </c>
      <c r="H343" s="19">
        <v>204200</v>
      </c>
      <c r="I343" s="118">
        <v>204200</v>
      </c>
      <c r="J343" s="19">
        <v>204200</v>
      </c>
      <c r="K343" s="19">
        <v>204200</v>
      </c>
      <c r="L343" s="19">
        <v>204200</v>
      </c>
      <c r="M343" s="19">
        <v>204200</v>
      </c>
      <c r="N343" s="19">
        <v>204200</v>
      </c>
      <c r="O343" s="19">
        <v>204200</v>
      </c>
      <c r="P343" s="19">
        <v>204200</v>
      </c>
      <c r="Q343" s="19">
        <v>204200</v>
      </c>
      <c r="R343" s="19">
        <v>204200</v>
      </c>
    </row>
    <row r="344" spans="1:18" x14ac:dyDescent="0.25">
      <c r="A344" s="11" t="s">
        <v>5</v>
      </c>
      <c r="B344" s="12" t="s">
        <v>351</v>
      </c>
      <c r="C344" s="12"/>
      <c r="D344" s="12"/>
      <c r="E344" s="12"/>
      <c r="F344" s="19">
        <v>3516564.77</v>
      </c>
      <c r="G344" s="19">
        <v>3516564.77</v>
      </c>
      <c r="H344" s="19">
        <v>3516564.77</v>
      </c>
      <c r="I344" s="118">
        <v>3516564.77</v>
      </c>
      <c r="J344" s="19">
        <v>3516564.77</v>
      </c>
      <c r="K344" s="19">
        <v>3516564.77</v>
      </c>
      <c r="L344" s="19">
        <v>3516564.77</v>
      </c>
      <c r="M344" s="19">
        <v>3516564.77</v>
      </c>
      <c r="N344" s="19">
        <v>3516564.77</v>
      </c>
      <c r="O344" s="19">
        <v>3516564.77</v>
      </c>
      <c r="P344" s="19">
        <v>3516564.77</v>
      </c>
      <c r="Q344" s="19">
        <v>3516564.77</v>
      </c>
      <c r="R344" s="19">
        <v>3516564.77</v>
      </c>
    </row>
    <row r="345" spans="1:18" x14ac:dyDescent="0.25">
      <c r="A345" s="11" t="s">
        <v>5</v>
      </c>
      <c r="B345" s="12" t="s">
        <v>352</v>
      </c>
      <c r="C345" s="12"/>
      <c r="D345" s="12"/>
      <c r="E345" s="12"/>
      <c r="F345" s="19">
        <v>678954.07000000007</v>
      </c>
      <c r="G345" s="19">
        <v>678954.07000000007</v>
      </c>
      <c r="H345" s="19">
        <v>678954.07000000007</v>
      </c>
      <c r="I345" s="118">
        <v>678954.07000000007</v>
      </c>
      <c r="J345" s="19">
        <v>678954.07000000007</v>
      </c>
      <c r="K345" s="19">
        <v>638872.13</v>
      </c>
      <c r="L345" s="19">
        <v>638872.13</v>
      </c>
      <c r="M345" s="19">
        <v>638872.13</v>
      </c>
      <c r="N345" s="19">
        <v>638872.13</v>
      </c>
      <c r="O345" s="19">
        <v>638872.13</v>
      </c>
      <c r="P345" s="19">
        <v>638872.13</v>
      </c>
      <c r="Q345" s="19">
        <v>638872.13</v>
      </c>
      <c r="R345" s="19">
        <v>638872.13</v>
      </c>
    </row>
    <row r="346" spans="1:18" x14ac:dyDescent="0.25">
      <c r="A346" s="11" t="s">
        <v>5</v>
      </c>
      <c r="B346" s="12" t="s">
        <v>353</v>
      </c>
      <c r="C346" s="12"/>
      <c r="D346" s="12"/>
      <c r="E346" s="12"/>
      <c r="F346" s="19">
        <v>5509001.6799999997</v>
      </c>
      <c r="G346" s="19">
        <v>5509001.6799999997</v>
      </c>
      <c r="H346" s="19">
        <v>5509001.6799999997</v>
      </c>
      <c r="I346" s="118">
        <v>5509001.6799999997</v>
      </c>
      <c r="J346" s="19">
        <v>5509001.6799999997</v>
      </c>
      <c r="K346" s="19">
        <v>5509001.6799999997</v>
      </c>
      <c r="L346" s="19">
        <v>5509001.6799999997</v>
      </c>
      <c r="M346" s="19">
        <v>5509001.6799999997</v>
      </c>
      <c r="N346" s="19">
        <v>5509001.6799999997</v>
      </c>
      <c r="O346" s="19">
        <v>5509001.6799999997</v>
      </c>
      <c r="P346" s="19">
        <v>5509001.6799999997</v>
      </c>
      <c r="Q346" s="19">
        <v>5509001.6799999997</v>
      </c>
      <c r="R346" s="19">
        <v>5509001.6799999997</v>
      </c>
    </row>
    <row r="347" spans="1:18" x14ac:dyDescent="0.25">
      <c r="A347" s="11" t="s">
        <v>5</v>
      </c>
      <c r="B347" s="12" t="s">
        <v>354</v>
      </c>
      <c r="C347" s="12"/>
      <c r="D347" s="12"/>
      <c r="E347" s="12"/>
      <c r="F347" s="19">
        <v>98838605.400000006</v>
      </c>
      <c r="G347" s="19">
        <v>99252365.680000007</v>
      </c>
      <c r="H347" s="19">
        <v>103096897.81</v>
      </c>
      <c r="I347" s="118">
        <v>104321961.59</v>
      </c>
      <c r="J347" s="19">
        <v>104400263.81999999</v>
      </c>
      <c r="K347" s="19">
        <v>105526825.27</v>
      </c>
      <c r="L347" s="19">
        <v>105552298.73999999</v>
      </c>
      <c r="M347" s="19">
        <v>105524000.84999999</v>
      </c>
      <c r="N347" s="19">
        <v>105493985.09</v>
      </c>
      <c r="O347" s="19">
        <v>105527453.40000001</v>
      </c>
      <c r="P347" s="19">
        <v>105408203.08</v>
      </c>
      <c r="Q347" s="19">
        <v>105498957.13</v>
      </c>
      <c r="R347" s="19">
        <v>105439721.16</v>
      </c>
    </row>
    <row r="348" spans="1:18" x14ac:dyDescent="0.25">
      <c r="A348" s="11" t="s">
        <v>5</v>
      </c>
      <c r="B348" s="12" t="s">
        <v>355</v>
      </c>
      <c r="C348" s="12"/>
      <c r="D348" s="12"/>
      <c r="E348" s="12"/>
      <c r="F348" s="19">
        <v>161079734.28999999</v>
      </c>
      <c r="G348" s="19">
        <v>161079734.28999999</v>
      </c>
      <c r="H348" s="19">
        <v>161079734.28999999</v>
      </c>
      <c r="I348" s="118">
        <v>161127160.81</v>
      </c>
      <c r="J348" s="19">
        <v>161127160.81</v>
      </c>
      <c r="K348" s="19">
        <v>161034509.09</v>
      </c>
      <c r="L348" s="19">
        <v>161034509.09</v>
      </c>
      <c r="M348" s="19">
        <v>161034554.81999999</v>
      </c>
      <c r="N348" s="19">
        <v>161034554.81999999</v>
      </c>
      <c r="O348" s="19">
        <v>161034554.81999999</v>
      </c>
      <c r="P348" s="19">
        <v>161019515.91999999</v>
      </c>
      <c r="Q348" s="19">
        <v>161027132.88</v>
      </c>
      <c r="R348" s="19">
        <v>161027138.71000001</v>
      </c>
    </row>
    <row r="349" spans="1:18" x14ac:dyDescent="0.25">
      <c r="A349" s="11" t="s">
        <v>5</v>
      </c>
      <c r="B349" s="12" t="s">
        <v>356</v>
      </c>
      <c r="C349" s="12"/>
      <c r="D349" s="12"/>
      <c r="E349" s="12"/>
      <c r="F349" s="19">
        <v>7370081.3899999997</v>
      </c>
      <c r="G349" s="19">
        <v>7370081.3899999997</v>
      </c>
      <c r="H349" s="19">
        <v>7370081.3899999997</v>
      </c>
      <c r="I349" s="118">
        <v>7370081.3899999997</v>
      </c>
      <c r="J349" s="19">
        <v>7370081.3899999997</v>
      </c>
      <c r="K349" s="19">
        <v>7370081.3899999997</v>
      </c>
      <c r="L349" s="19">
        <v>7370081.3899999997</v>
      </c>
      <c r="M349" s="19">
        <v>7370081.3899999997</v>
      </c>
      <c r="N349" s="19">
        <v>7370081.3899999997</v>
      </c>
      <c r="O349" s="19">
        <v>7370081.3899999997</v>
      </c>
      <c r="P349" s="19">
        <v>7370081.3899999997</v>
      </c>
      <c r="Q349" s="19">
        <v>7370081.3899999997</v>
      </c>
      <c r="R349" s="19">
        <v>7370081.3899999997</v>
      </c>
    </row>
    <row r="350" spans="1:18" x14ac:dyDescent="0.25">
      <c r="A350" s="11" t="s">
        <v>5</v>
      </c>
      <c r="B350" s="12" t="s">
        <v>357</v>
      </c>
      <c r="C350" s="12"/>
      <c r="D350" s="12"/>
      <c r="E350" s="12"/>
      <c r="F350" s="19">
        <v>214026.97</v>
      </c>
      <c r="G350" s="19">
        <v>214026.97</v>
      </c>
      <c r="H350" s="19">
        <v>214026.97</v>
      </c>
      <c r="I350" s="118">
        <v>214026.97</v>
      </c>
      <c r="J350" s="19">
        <v>214026.97</v>
      </c>
      <c r="K350" s="19">
        <v>214026.97</v>
      </c>
      <c r="L350" s="19">
        <v>214026.97</v>
      </c>
      <c r="M350" s="19">
        <v>214026.97</v>
      </c>
      <c r="N350" s="19">
        <v>214026.97</v>
      </c>
      <c r="O350" s="19">
        <v>214026.97</v>
      </c>
      <c r="P350" s="19">
        <v>214026.97</v>
      </c>
      <c r="Q350" s="19">
        <v>214026.97</v>
      </c>
      <c r="R350" s="19">
        <v>214026.97</v>
      </c>
    </row>
    <row r="351" spans="1:18" x14ac:dyDescent="0.25">
      <c r="A351" s="11" t="s">
        <v>5</v>
      </c>
      <c r="B351" s="12" t="s">
        <v>358</v>
      </c>
      <c r="C351" s="12"/>
      <c r="D351" s="12"/>
      <c r="E351" s="12"/>
      <c r="F351" s="19">
        <v>49006.68</v>
      </c>
      <c r="G351" s="19">
        <v>49006.68</v>
      </c>
      <c r="H351" s="19">
        <v>49006.68</v>
      </c>
      <c r="I351" s="118">
        <v>49006.68</v>
      </c>
      <c r="J351" s="19">
        <v>49006.68</v>
      </c>
      <c r="K351" s="19">
        <v>49006.68</v>
      </c>
      <c r="L351" s="19">
        <v>49006.68</v>
      </c>
      <c r="M351" s="19">
        <v>49006.68</v>
      </c>
      <c r="N351" s="19">
        <v>49006.68</v>
      </c>
      <c r="O351" s="19">
        <v>49006.68</v>
      </c>
      <c r="P351" s="19">
        <v>49006.68</v>
      </c>
      <c r="Q351" s="19">
        <v>49006.68</v>
      </c>
      <c r="R351" s="19">
        <v>49006.68</v>
      </c>
    </row>
    <row r="352" spans="1:18" x14ac:dyDescent="0.25">
      <c r="A352" s="11" t="s">
        <v>5</v>
      </c>
      <c r="B352" s="12" t="s">
        <v>359</v>
      </c>
      <c r="C352" s="12"/>
      <c r="D352" s="12"/>
      <c r="E352" s="12"/>
      <c r="F352" s="19">
        <v>88691.66</v>
      </c>
      <c r="G352" s="19">
        <v>88691.66</v>
      </c>
      <c r="H352" s="19">
        <v>88691.66</v>
      </c>
      <c r="I352" s="118">
        <v>88691.66</v>
      </c>
      <c r="J352" s="19">
        <v>88691.66</v>
      </c>
      <c r="K352" s="19">
        <v>88691.66</v>
      </c>
      <c r="L352" s="19">
        <v>88691.66</v>
      </c>
      <c r="M352" s="19">
        <v>88691.66</v>
      </c>
      <c r="N352" s="19">
        <v>88691.66</v>
      </c>
      <c r="O352" s="19">
        <v>88691.66</v>
      </c>
      <c r="P352" s="19">
        <v>88691.66</v>
      </c>
      <c r="Q352" s="19">
        <v>88691.66</v>
      </c>
      <c r="R352" s="19">
        <v>88691.66</v>
      </c>
    </row>
    <row r="353" spans="1:18" x14ac:dyDescent="0.25">
      <c r="A353" s="11" t="s">
        <v>5</v>
      </c>
      <c r="B353" s="12" t="s">
        <v>360</v>
      </c>
      <c r="C353" s="12"/>
      <c r="D353" s="12"/>
      <c r="E353" s="12"/>
      <c r="F353" s="19">
        <v>1544998.62</v>
      </c>
      <c r="G353" s="19">
        <v>1544998.62</v>
      </c>
      <c r="H353" s="19">
        <v>1544998.62</v>
      </c>
      <c r="I353" s="118">
        <v>1544998.62</v>
      </c>
      <c r="J353" s="19">
        <v>1544998.62</v>
      </c>
      <c r="K353" s="19">
        <v>1544998.62</v>
      </c>
      <c r="L353" s="19">
        <v>1544998.62</v>
      </c>
      <c r="M353" s="19">
        <v>1544998.62</v>
      </c>
      <c r="N353" s="19">
        <v>1544998.62</v>
      </c>
      <c r="O353" s="19">
        <v>1544998.62</v>
      </c>
      <c r="P353" s="19">
        <v>1544998.62</v>
      </c>
      <c r="Q353" s="19">
        <v>1544998.62</v>
      </c>
      <c r="R353" s="19">
        <v>1544998.62</v>
      </c>
    </row>
    <row r="354" spans="1:18" x14ac:dyDescent="0.25">
      <c r="A354" s="11" t="s">
        <v>5</v>
      </c>
      <c r="B354" s="12" t="s">
        <v>361</v>
      </c>
      <c r="C354" s="12"/>
      <c r="D354" s="12"/>
      <c r="E354" s="12"/>
      <c r="F354" s="19">
        <v>11360.29</v>
      </c>
      <c r="G354" s="19">
        <v>11360.29</v>
      </c>
      <c r="H354" s="19">
        <v>11360.29</v>
      </c>
      <c r="I354" s="118">
        <v>11360.29</v>
      </c>
      <c r="J354" s="19">
        <v>11360.29</v>
      </c>
      <c r="K354" s="19">
        <v>11360.29</v>
      </c>
      <c r="L354" s="19">
        <v>11360.29</v>
      </c>
      <c r="M354" s="19">
        <v>11360.29</v>
      </c>
      <c r="N354" s="19">
        <v>11360.29</v>
      </c>
      <c r="O354" s="19">
        <v>11360.29</v>
      </c>
      <c r="P354" s="19">
        <v>11360.29</v>
      </c>
      <c r="Q354" s="19">
        <v>11360.29</v>
      </c>
      <c r="R354" s="19">
        <v>11360.29</v>
      </c>
    </row>
    <row r="355" spans="1:18" x14ac:dyDescent="0.25">
      <c r="A355" s="11" t="s">
        <v>5</v>
      </c>
      <c r="B355" s="12" t="s">
        <v>362</v>
      </c>
      <c r="C355" s="12"/>
      <c r="D355" s="12"/>
      <c r="E355" s="12"/>
      <c r="F355" s="19">
        <v>935092.03</v>
      </c>
      <c r="G355" s="19">
        <v>935092.03</v>
      </c>
      <c r="H355" s="19">
        <v>935092.03</v>
      </c>
      <c r="I355" s="118">
        <v>935092.03</v>
      </c>
      <c r="J355" s="19">
        <v>935092.03</v>
      </c>
      <c r="K355" s="19">
        <v>935092.03</v>
      </c>
      <c r="L355" s="19">
        <v>935092.03</v>
      </c>
      <c r="M355" s="19">
        <v>935092.03</v>
      </c>
      <c r="N355" s="19">
        <v>935092.03</v>
      </c>
      <c r="O355" s="19">
        <v>935092.03</v>
      </c>
      <c r="P355" s="19">
        <v>935092.03</v>
      </c>
      <c r="Q355" s="19">
        <v>935092.03</v>
      </c>
      <c r="R355" s="19">
        <v>935092.03</v>
      </c>
    </row>
    <row r="356" spans="1:18" x14ac:dyDescent="0.25">
      <c r="A356" s="11" t="s">
        <v>5</v>
      </c>
      <c r="B356" s="12" t="s">
        <v>363</v>
      </c>
      <c r="C356" s="12"/>
      <c r="D356" s="12"/>
      <c r="E356" s="12"/>
      <c r="F356" s="19">
        <v>19271.73</v>
      </c>
      <c r="G356" s="19">
        <v>19271.73</v>
      </c>
      <c r="H356" s="19">
        <v>19271.73</v>
      </c>
      <c r="I356" s="118">
        <v>19271.73</v>
      </c>
      <c r="J356" s="19">
        <v>19271.73</v>
      </c>
      <c r="K356" s="19">
        <v>19271.73</v>
      </c>
      <c r="L356" s="19">
        <v>19271.73</v>
      </c>
      <c r="M356" s="19">
        <v>19271.73</v>
      </c>
      <c r="N356" s="19">
        <v>19271.73</v>
      </c>
      <c r="O356" s="19">
        <v>19271.73</v>
      </c>
      <c r="P356" s="19">
        <v>19271.73</v>
      </c>
      <c r="Q356" s="19">
        <v>19271.73</v>
      </c>
      <c r="R356" s="19">
        <v>19271.73</v>
      </c>
    </row>
    <row r="357" spans="1:18" x14ac:dyDescent="0.25">
      <c r="A357" s="11" t="s">
        <v>5</v>
      </c>
      <c r="B357" s="12" t="s">
        <v>364</v>
      </c>
      <c r="C357" s="12"/>
      <c r="D357" s="12"/>
      <c r="E357" s="12"/>
      <c r="F357" s="19">
        <v>235.61</v>
      </c>
      <c r="G357" s="19">
        <v>235.61</v>
      </c>
      <c r="H357" s="19">
        <v>235.61</v>
      </c>
      <c r="I357" s="118">
        <v>235.61</v>
      </c>
      <c r="J357" s="19">
        <v>235.61</v>
      </c>
      <c r="K357" s="19">
        <v>235.61</v>
      </c>
      <c r="L357" s="19">
        <v>235.61</v>
      </c>
      <c r="M357" s="19">
        <v>235.61</v>
      </c>
      <c r="N357" s="19">
        <v>235.61</v>
      </c>
      <c r="O357" s="19">
        <v>235.61</v>
      </c>
      <c r="P357" s="19">
        <v>235.61</v>
      </c>
      <c r="Q357" s="19">
        <v>235.61</v>
      </c>
      <c r="R357" s="19">
        <v>235.61</v>
      </c>
    </row>
    <row r="358" spans="1:18" x14ac:dyDescent="0.25">
      <c r="A358" s="11" t="s">
        <v>5</v>
      </c>
      <c r="B358" s="12" t="s">
        <v>365</v>
      </c>
      <c r="C358" s="12"/>
      <c r="D358" s="12"/>
      <c r="E358" s="12"/>
      <c r="F358" s="19">
        <v>236934.54</v>
      </c>
      <c r="G358" s="19">
        <v>236934.54</v>
      </c>
      <c r="H358" s="19">
        <v>236934.54</v>
      </c>
      <c r="I358" s="118">
        <v>236934.54</v>
      </c>
      <c r="J358" s="19">
        <v>236934.54</v>
      </c>
      <c r="K358" s="19">
        <v>236934.54</v>
      </c>
      <c r="L358" s="19">
        <v>236934.54</v>
      </c>
      <c r="M358" s="19">
        <v>236934.54</v>
      </c>
      <c r="N358" s="19">
        <v>236934.54</v>
      </c>
      <c r="O358" s="19">
        <v>236934.54</v>
      </c>
      <c r="P358" s="19">
        <v>236934.54</v>
      </c>
      <c r="Q358" s="19">
        <v>236934.54</v>
      </c>
      <c r="R358" s="19">
        <v>236934.54</v>
      </c>
    </row>
    <row r="359" spans="1:18" x14ac:dyDescent="0.25">
      <c r="A359" s="11" t="s">
        <v>5</v>
      </c>
      <c r="B359" s="12" t="s">
        <v>366</v>
      </c>
      <c r="C359" s="12"/>
      <c r="D359" s="12"/>
      <c r="E359" s="12"/>
      <c r="F359" s="19">
        <v>62500</v>
      </c>
      <c r="G359" s="19">
        <v>62500</v>
      </c>
      <c r="H359" s="19">
        <v>62500</v>
      </c>
      <c r="I359" s="118">
        <v>62500</v>
      </c>
      <c r="J359" s="19">
        <v>62500</v>
      </c>
      <c r="K359" s="19">
        <v>62500</v>
      </c>
      <c r="L359" s="19">
        <v>62500</v>
      </c>
      <c r="M359" s="19">
        <v>62500</v>
      </c>
      <c r="N359" s="19">
        <v>62500</v>
      </c>
      <c r="O359" s="19">
        <v>62500</v>
      </c>
      <c r="P359" s="19">
        <v>62500</v>
      </c>
      <c r="Q359" s="19">
        <v>62500</v>
      </c>
      <c r="R359" s="19">
        <v>62500</v>
      </c>
    </row>
    <row r="360" spans="1:18" x14ac:dyDescent="0.25">
      <c r="A360" s="11" t="s">
        <v>5</v>
      </c>
      <c r="B360" s="12" t="s">
        <v>367</v>
      </c>
      <c r="C360" s="12"/>
      <c r="D360" s="12"/>
      <c r="E360" s="12"/>
      <c r="F360" s="19">
        <v>89222.27</v>
      </c>
      <c r="G360" s="19">
        <v>89222.27</v>
      </c>
      <c r="H360" s="19">
        <v>89222.27</v>
      </c>
      <c r="I360" s="118">
        <v>89222.27</v>
      </c>
      <c r="J360" s="19">
        <v>89222.27</v>
      </c>
      <c r="K360" s="19">
        <v>89222.27</v>
      </c>
      <c r="L360" s="19">
        <v>89222.27</v>
      </c>
      <c r="M360" s="19">
        <v>89222.27</v>
      </c>
      <c r="N360" s="19">
        <v>89222.27</v>
      </c>
      <c r="O360" s="19">
        <v>89222.27</v>
      </c>
      <c r="P360" s="19">
        <v>89222.27</v>
      </c>
      <c r="Q360" s="19">
        <v>89222.27</v>
      </c>
      <c r="R360" s="19">
        <v>89222.27</v>
      </c>
    </row>
    <row r="361" spans="1:18" x14ac:dyDescent="0.25">
      <c r="A361" s="11" t="s">
        <v>5</v>
      </c>
      <c r="B361" s="12" t="s">
        <v>368</v>
      </c>
      <c r="C361" s="12"/>
      <c r="D361" s="12"/>
      <c r="E361" s="12"/>
      <c r="F361" s="19">
        <v>151699.76999999999</v>
      </c>
      <c r="G361" s="19">
        <v>151699.76999999999</v>
      </c>
      <c r="H361" s="19">
        <v>151699.76999999999</v>
      </c>
      <c r="I361" s="118">
        <v>151699.76999999999</v>
      </c>
      <c r="J361" s="19">
        <v>151699.76999999999</v>
      </c>
      <c r="K361" s="19">
        <v>151699.76999999999</v>
      </c>
      <c r="L361" s="19">
        <v>151699.76999999999</v>
      </c>
      <c r="M361" s="19">
        <v>151699.76999999999</v>
      </c>
      <c r="N361" s="19">
        <v>151699.76999999999</v>
      </c>
      <c r="O361" s="19">
        <v>151699.76999999999</v>
      </c>
      <c r="P361" s="19">
        <v>151699.76999999999</v>
      </c>
      <c r="Q361" s="19">
        <v>151699.76999999999</v>
      </c>
      <c r="R361" s="19">
        <v>151699.76999999999</v>
      </c>
    </row>
    <row r="362" spans="1:18" x14ac:dyDescent="0.25">
      <c r="A362" s="11" t="s">
        <v>5</v>
      </c>
      <c r="B362" s="12" t="s">
        <v>369</v>
      </c>
      <c r="C362" s="12"/>
      <c r="D362" s="12"/>
      <c r="E362" s="12"/>
      <c r="F362" s="19">
        <v>1155954.05</v>
      </c>
      <c r="G362" s="19">
        <v>1155954.05</v>
      </c>
      <c r="H362" s="19">
        <v>1155954.05</v>
      </c>
      <c r="I362" s="118">
        <v>1155954.05</v>
      </c>
      <c r="J362" s="19">
        <v>1155954.05</v>
      </c>
      <c r="K362" s="19">
        <v>1155954.05</v>
      </c>
      <c r="L362" s="19">
        <v>1155954.05</v>
      </c>
      <c r="M362" s="19">
        <v>1155954.05</v>
      </c>
      <c r="N362" s="19">
        <v>1155954.05</v>
      </c>
      <c r="O362" s="19">
        <v>1155954.05</v>
      </c>
      <c r="P362" s="19">
        <v>1155954.05</v>
      </c>
      <c r="Q362" s="19">
        <v>1155954.05</v>
      </c>
      <c r="R362" s="19">
        <v>1155954.05</v>
      </c>
    </row>
    <row r="363" spans="1:18" x14ac:dyDescent="0.25">
      <c r="A363" s="11" t="s">
        <v>5</v>
      </c>
      <c r="B363" s="12" t="s">
        <v>370</v>
      </c>
      <c r="C363" s="12"/>
      <c r="D363" s="12"/>
      <c r="E363" s="12"/>
      <c r="F363" s="19">
        <v>4534313.82</v>
      </c>
      <c r="G363" s="19">
        <v>4534313.82</v>
      </c>
      <c r="H363" s="19">
        <v>4534313.82</v>
      </c>
      <c r="I363" s="118">
        <v>4534313.82</v>
      </c>
      <c r="J363" s="19">
        <v>4534313.82</v>
      </c>
      <c r="K363" s="19">
        <v>4534313.82</v>
      </c>
      <c r="L363" s="19">
        <v>4534313.82</v>
      </c>
      <c r="M363" s="19">
        <v>4534313.82</v>
      </c>
      <c r="N363" s="19">
        <v>4534313.82</v>
      </c>
      <c r="O363" s="19">
        <v>4534313.82</v>
      </c>
      <c r="P363" s="19">
        <v>4534313.82</v>
      </c>
      <c r="Q363" s="19">
        <v>4534313.82</v>
      </c>
      <c r="R363" s="19">
        <v>4534313.82</v>
      </c>
    </row>
    <row r="364" spans="1:18" x14ac:dyDescent="0.25">
      <c r="A364" s="11" t="s">
        <v>5</v>
      </c>
      <c r="B364" s="12" t="s">
        <v>371</v>
      </c>
      <c r="C364" s="12"/>
      <c r="D364" s="12"/>
      <c r="E364" s="12"/>
      <c r="F364" s="19">
        <v>23640685.219999999</v>
      </c>
      <c r="G364" s="19">
        <v>23640685.219999999</v>
      </c>
      <c r="H364" s="19">
        <v>23640685.219999999</v>
      </c>
      <c r="I364" s="118">
        <v>23640685.219999999</v>
      </c>
      <c r="J364" s="19">
        <v>23640685.219999999</v>
      </c>
      <c r="K364" s="19">
        <v>23640685.219999999</v>
      </c>
      <c r="L364" s="19">
        <v>23640685.219999999</v>
      </c>
      <c r="M364" s="19">
        <v>23640685.219999999</v>
      </c>
      <c r="N364" s="19">
        <v>23640685.219999999</v>
      </c>
      <c r="O364" s="19">
        <v>23640685.219999999</v>
      </c>
      <c r="P364" s="19">
        <v>23640685.219999999</v>
      </c>
      <c r="Q364" s="19">
        <v>23640685.219999999</v>
      </c>
      <c r="R364" s="19">
        <v>23640685.219999999</v>
      </c>
    </row>
    <row r="365" spans="1:18" x14ac:dyDescent="0.25">
      <c r="A365" s="11" t="s">
        <v>5</v>
      </c>
      <c r="B365" s="12" t="s">
        <v>372</v>
      </c>
      <c r="C365" s="12"/>
      <c r="D365" s="12"/>
      <c r="E365" s="12"/>
      <c r="F365" s="19">
        <v>12903738.619999999</v>
      </c>
      <c r="G365" s="19">
        <v>12903738.619999999</v>
      </c>
      <c r="H365" s="19">
        <v>12903738.619999999</v>
      </c>
      <c r="I365" s="118">
        <v>12903738.619999999</v>
      </c>
      <c r="J365" s="19">
        <v>12903738.619999999</v>
      </c>
      <c r="K365" s="19">
        <v>12903738.619999999</v>
      </c>
      <c r="L365" s="19">
        <v>12903738.619999999</v>
      </c>
      <c r="M365" s="19">
        <v>12903738.619999999</v>
      </c>
      <c r="N365" s="19">
        <v>12903738.619999999</v>
      </c>
      <c r="O365" s="19">
        <v>12903738.619999999</v>
      </c>
      <c r="P365" s="19">
        <v>12903738.619999999</v>
      </c>
      <c r="Q365" s="19">
        <v>12903738.619999999</v>
      </c>
      <c r="R365" s="19">
        <v>12903738.619999999</v>
      </c>
    </row>
    <row r="366" spans="1:18" x14ac:dyDescent="0.25">
      <c r="A366" s="11" t="s">
        <v>5</v>
      </c>
      <c r="B366" s="12" t="s">
        <v>373</v>
      </c>
      <c r="C366" s="12"/>
      <c r="D366" s="12"/>
      <c r="E366" s="12"/>
      <c r="F366" s="19">
        <v>19732280.27</v>
      </c>
      <c r="G366" s="19">
        <v>19732280.27</v>
      </c>
      <c r="H366" s="19">
        <v>19732280.27</v>
      </c>
      <c r="I366" s="118">
        <v>19732280.27</v>
      </c>
      <c r="J366" s="19">
        <v>19732280.27</v>
      </c>
      <c r="K366" s="19">
        <v>19732280.27</v>
      </c>
      <c r="L366" s="19">
        <v>19732280.27</v>
      </c>
      <c r="M366" s="19">
        <v>19732280.27</v>
      </c>
      <c r="N366" s="19">
        <v>19732280.27</v>
      </c>
      <c r="O366" s="19">
        <v>19732280.27</v>
      </c>
      <c r="P366" s="19">
        <v>19732280.27</v>
      </c>
      <c r="Q366" s="19">
        <v>19732280.27</v>
      </c>
      <c r="R366" s="19">
        <v>19732280.27</v>
      </c>
    </row>
    <row r="367" spans="1:18" x14ac:dyDescent="0.25">
      <c r="A367" s="11" t="s">
        <v>5</v>
      </c>
      <c r="B367" s="12" t="s">
        <v>374</v>
      </c>
      <c r="C367" s="12"/>
      <c r="D367" s="12"/>
      <c r="E367" s="12"/>
      <c r="F367" s="19">
        <v>12700859.529999999</v>
      </c>
      <c r="G367" s="19">
        <v>12700859.529999999</v>
      </c>
      <c r="H367" s="19">
        <v>12700859.529999999</v>
      </c>
      <c r="I367" s="118">
        <v>12700859.529999999</v>
      </c>
      <c r="J367" s="19">
        <v>12700859.529999999</v>
      </c>
      <c r="K367" s="19">
        <v>12700859.529999999</v>
      </c>
      <c r="L367" s="19">
        <v>12700859.529999999</v>
      </c>
      <c r="M367" s="19">
        <v>12700859.529999999</v>
      </c>
      <c r="N367" s="19">
        <v>12700859.529999999</v>
      </c>
      <c r="O367" s="19">
        <v>12700859.529999999</v>
      </c>
      <c r="P367" s="19">
        <v>12700859.529999999</v>
      </c>
      <c r="Q367" s="19">
        <v>12700859.529999999</v>
      </c>
      <c r="R367" s="19">
        <v>12700859.529999999</v>
      </c>
    </row>
    <row r="368" spans="1:18" x14ac:dyDescent="0.25">
      <c r="A368" s="11" t="s">
        <v>5</v>
      </c>
      <c r="B368" s="12" t="s">
        <v>375</v>
      </c>
      <c r="C368" s="12"/>
      <c r="D368" s="12"/>
      <c r="E368" s="12"/>
      <c r="F368" s="19">
        <v>285559.90000000002</v>
      </c>
      <c r="G368" s="19">
        <v>285559.90000000002</v>
      </c>
      <c r="H368" s="19">
        <v>285559.90000000002</v>
      </c>
      <c r="I368" s="118">
        <v>285559.90000000002</v>
      </c>
      <c r="J368" s="19">
        <v>285559.90000000002</v>
      </c>
      <c r="K368" s="19">
        <v>285559.90000000002</v>
      </c>
      <c r="L368" s="19">
        <v>285559.90000000002</v>
      </c>
      <c r="M368" s="19">
        <v>285559.90000000002</v>
      </c>
      <c r="N368" s="19">
        <v>285559.90000000002</v>
      </c>
      <c r="O368" s="19">
        <v>285559.90000000002</v>
      </c>
      <c r="P368" s="19">
        <v>285559.90000000002</v>
      </c>
      <c r="Q368" s="19">
        <v>285559.90000000002</v>
      </c>
      <c r="R368" s="19">
        <v>285559.90000000002</v>
      </c>
    </row>
    <row r="369" spans="1:18" x14ac:dyDescent="0.25">
      <c r="A369" s="11" t="s">
        <v>5</v>
      </c>
      <c r="B369" s="12" t="s">
        <v>376</v>
      </c>
      <c r="C369" s="12"/>
      <c r="D369" s="12"/>
      <c r="E369" s="12"/>
      <c r="F369" s="19">
        <v>5400291.8200000003</v>
      </c>
      <c r="G369" s="19">
        <v>5400291.8200000003</v>
      </c>
      <c r="H369" s="19">
        <v>5400291.8200000003</v>
      </c>
      <c r="I369" s="118">
        <v>5400291.8200000003</v>
      </c>
      <c r="J369" s="19">
        <v>5400291.8200000003</v>
      </c>
      <c r="K369" s="19">
        <v>5400291.8200000003</v>
      </c>
      <c r="L369" s="19">
        <v>5400291.8200000003</v>
      </c>
      <c r="M369" s="19">
        <v>5400291.8200000003</v>
      </c>
      <c r="N369" s="19">
        <v>5400291.8200000003</v>
      </c>
      <c r="O369" s="19">
        <v>5400291.8200000003</v>
      </c>
      <c r="P369" s="19">
        <v>5400291.8200000003</v>
      </c>
      <c r="Q369" s="19">
        <v>5400291.8200000003</v>
      </c>
      <c r="R369" s="19">
        <v>5400291.8200000003</v>
      </c>
    </row>
    <row r="370" spans="1:18" x14ac:dyDescent="0.25">
      <c r="A370" s="11" t="s">
        <v>5</v>
      </c>
      <c r="B370" s="12" t="s">
        <v>377</v>
      </c>
      <c r="C370" s="12"/>
      <c r="D370" s="12"/>
      <c r="E370" s="12"/>
      <c r="F370" s="19">
        <v>65509393.560000002</v>
      </c>
      <c r="G370" s="19">
        <v>65510287.149999999</v>
      </c>
      <c r="H370" s="19">
        <v>65510287.149999999</v>
      </c>
      <c r="I370" s="118">
        <v>65646790.049999997</v>
      </c>
      <c r="J370" s="19">
        <v>65649732.689999998</v>
      </c>
      <c r="K370" s="19">
        <v>65649732.689999998</v>
      </c>
      <c r="L370" s="19">
        <v>65649732.689999998</v>
      </c>
      <c r="M370" s="19">
        <v>65649732.689999998</v>
      </c>
      <c r="N370" s="19">
        <v>65649732.689999998</v>
      </c>
      <c r="O370" s="19">
        <v>65649732.689999998</v>
      </c>
      <c r="P370" s="19">
        <v>65649732.689999998</v>
      </c>
      <c r="Q370" s="19">
        <v>65649732.689999998</v>
      </c>
      <c r="R370" s="19">
        <v>65649732.689999998</v>
      </c>
    </row>
    <row r="371" spans="1:18" x14ac:dyDescent="0.25">
      <c r="A371" s="11" t="s">
        <v>5</v>
      </c>
      <c r="B371" s="12" t="s">
        <v>378</v>
      </c>
      <c r="C371" s="12"/>
      <c r="D371" s="12"/>
      <c r="E371" s="12"/>
      <c r="F371" s="19">
        <v>33815912.299999997</v>
      </c>
      <c r="G371" s="19">
        <v>33815912.299999997</v>
      </c>
      <c r="H371" s="19">
        <v>33845919.219999999</v>
      </c>
      <c r="I371" s="118">
        <v>33882207.340000004</v>
      </c>
      <c r="J371" s="19">
        <v>33901055.149999999</v>
      </c>
      <c r="K371" s="19">
        <v>34151027.549999997</v>
      </c>
      <c r="L371" s="19">
        <v>34154091.130000003</v>
      </c>
      <c r="M371" s="19">
        <v>34368791.880000003</v>
      </c>
      <c r="N371" s="19">
        <v>34368899.640000001</v>
      </c>
      <c r="O371" s="19">
        <v>34369543.079999998</v>
      </c>
      <c r="P371" s="19">
        <v>34266855.859999999</v>
      </c>
      <c r="Q371" s="19">
        <v>34267737.460000001</v>
      </c>
      <c r="R371" s="19">
        <v>34268127.82</v>
      </c>
    </row>
    <row r="372" spans="1:18" x14ac:dyDescent="0.25">
      <c r="A372" s="11" t="s">
        <v>5</v>
      </c>
      <c r="B372" s="12" t="s">
        <v>379</v>
      </c>
      <c r="C372" s="12"/>
      <c r="D372" s="12"/>
      <c r="E372" s="12"/>
      <c r="F372" s="19">
        <v>6097570.4800000004</v>
      </c>
      <c r="G372" s="19">
        <v>6097570.4800000004</v>
      </c>
      <c r="H372" s="19">
        <v>6097570.4800000004</v>
      </c>
      <c r="I372" s="118">
        <v>6097570.4800000004</v>
      </c>
      <c r="J372" s="19">
        <v>6097570.4800000004</v>
      </c>
      <c r="K372" s="19">
        <v>6097570.4800000004</v>
      </c>
      <c r="L372" s="19">
        <v>6097570.4800000004</v>
      </c>
      <c r="M372" s="19">
        <v>6097570.4800000004</v>
      </c>
      <c r="N372" s="19">
        <v>6097570.4800000004</v>
      </c>
      <c r="O372" s="19">
        <v>6097570.4800000004</v>
      </c>
      <c r="P372" s="19">
        <v>6097570.4800000004</v>
      </c>
      <c r="Q372" s="19">
        <v>6097570.4800000004</v>
      </c>
      <c r="R372" s="19">
        <v>6097570.4800000004</v>
      </c>
    </row>
    <row r="373" spans="1:18" x14ac:dyDescent="0.25">
      <c r="A373" s="11" t="s">
        <v>5</v>
      </c>
      <c r="B373" s="12" t="s">
        <v>380</v>
      </c>
      <c r="C373" s="12"/>
      <c r="D373" s="12"/>
      <c r="E373" s="12"/>
      <c r="F373" s="19">
        <v>683462.18</v>
      </c>
      <c r="G373" s="19">
        <v>683462.18</v>
      </c>
      <c r="H373" s="19">
        <v>683462.18</v>
      </c>
      <c r="I373" s="118">
        <v>683462.18</v>
      </c>
      <c r="J373" s="19">
        <v>683462.18</v>
      </c>
      <c r="K373" s="19">
        <v>683462.18</v>
      </c>
      <c r="L373" s="19">
        <v>683462.18</v>
      </c>
      <c r="M373" s="19">
        <v>683462.18</v>
      </c>
      <c r="N373" s="19">
        <v>683462.18</v>
      </c>
      <c r="O373" s="19">
        <v>683462.18</v>
      </c>
      <c r="P373" s="19">
        <v>683462.18</v>
      </c>
      <c r="Q373" s="19">
        <v>683462.18</v>
      </c>
      <c r="R373" s="19">
        <v>683462.18</v>
      </c>
    </row>
    <row r="374" spans="1:18" x14ac:dyDescent="0.25">
      <c r="A374" s="11" t="s">
        <v>5</v>
      </c>
      <c r="B374" s="12" t="s">
        <v>381</v>
      </c>
      <c r="C374" s="12"/>
      <c r="D374" s="12"/>
      <c r="E374" s="12"/>
      <c r="F374" s="19">
        <v>125279763.52</v>
      </c>
      <c r="G374" s="19">
        <v>125279763.52</v>
      </c>
      <c r="H374" s="19">
        <v>125279763.52</v>
      </c>
      <c r="I374" s="118">
        <v>125279763.52</v>
      </c>
      <c r="J374" s="19">
        <v>125279763.52</v>
      </c>
      <c r="K374" s="19">
        <v>125318711.81999999</v>
      </c>
      <c r="L374" s="19">
        <v>125318711.81999999</v>
      </c>
      <c r="M374" s="19">
        <v>125317212.40000001</v>
      </c>
      <c r="N374" s="19">
        <v>125317212.40000001</v>
      </c>
      <c r="O374" s="19">
        <v>125317212.40000001</v>
      </c>
      <c r="P374" s="19">
        <v>125317212.40000001</v>
      </c>
      <c r="Q374" s="19">
        <v>125317212.40000001</v>
      </c>
      <c r="R374" s="19">
        <v>125317294</v>
      </c>
    </row>
    <row r="375" spans="1:18" x14ac:dyDescent="0.25">
      <c r="A375" s="11" t="s">
        <v>5</v>
      </c>
      <c r="B375" s="12" t="s">
        <v>382</v>
      </c>
      <c r="C375" s="12"/>
      <c r="D375" s="12"/>
      <c r="E375" s="12"/>
      <c r="F375" s="19">
        <v>254414.09</v>
      </c>
      <c r="G375" s="19">
        <v>254414.09</v>
      </c>
      <c r="H375" s="19">
        <v>254414.09</v>
      </c>
      <c r="I375" s="118">
        <v>254414.09</v>
      </c>
      <c r="J375" s="19">
        <v>254414.09</v>
      </c>
      <c r="K375" s="19">
        <v>254414.09</v>
      </c>
      <c r="L375" s="19">
        <v>254414.09</v>
      </c>
      <c r="M375" s="19">
        <v>254414.09</v>
      </c>
      <c r="N375" s="19">
        <v>254414.09</v>
      </c>
      <c r="O375" s="19">
        <v>254414.09</v>
      </c>
      <c r="P375" s="19">
        <v>254414.09</v>
      </c>
      <c r="Q375" s="19">
        <v>254414.09</v>
      </c>
      <c r="R375" s="19">
        <v>254414.09</v>
      </c>
    </row>
    <row r="376" spans="1:18" x14ac:dyDescent="0.25">
      <c r="A376" s="11" t="s">
        <v>5</v>
      </c>
      <c r="B376" s="12" t="s">
        <v>383</v>
      </c>
      <c r="C376" s="12"/>
      <c r="D376" s="12"/>
      <c r="E376" s="12"/>
      <c r="F376" s="19">
        <v>268533.32</v>
      </c>
      <c r="G376" s="19">
        <v>268533.32</v>
      </c>
      <c r="H376" s="19">
        <v>268533.32</v>
      </c>
      <c r="I376" s="118">
        <v>268533.32</v>
      </c>
      <c r="J376" s="19">
        <v>268533.32</v>
      </c>
      <c r="K376" s="19">
        <v>268533.32</v>
      </c>
      <c r="L376" s="19">
        <v>268533.32</v>
      </c>
      <c r="M376" s="19">
        <v>268533.32</v>
      </c>
      <c r="N376" s="19">
        <v>268533.32</v>
      </c>
      <c r="O376" s="19">
        <v>268533.32</v>
      </c>
      <c r="P376" s="19">
        <v>268533.32</v>
      </c>
      <c r="Q376" s="19">
        <v>268533.32</v>
      </c>
      <c r="R376" s="19">
        <v>268533.32</v>
      </c>
    </row>
    <row r="377" spans="1:18" x14ac:dyDescent="0.25">
      <c r="A377" s="11" t="s">
        <v>5</v>
      </c>
      <c r="B377" s="12" t="s">
        <v>384</v>
      </c>
      <c r="C377" s="12"/>
      <c r="D377" s="12"/>
      <c r="E377" s="12"/>
      <c r="F377" s="19">
        <v>1664798.76</v>
      </c>
      <c r="G377" s="19">
        <v>1664798.76</v>
      </c>
      <c r="H377" s="19">
        <v>1664798.76</v>
      </c>
      <c r="I377" s="118">
        <v>1664798.76</v>
      </c>
      <c r="J377" s="19">
        <v>1664798.76</v>
      </c>
      <c r="K377" s="19">
        <v>1664798.76</v>
      </c>
      <c r="L377" s="19">
        <v>1664798.76</v>
      </c>
      <c r="M377" s="19">
        <v>1664798.76</v>
      </c>
      <c r="N377" s="19">
        <v>1664798.76</v>
      </c>
      <c r="O377" s="19">
        <v>1664798.76</v>
      </c>
      <c r="P377" s="19">
        <v>1664798.76</v>
      </c>
      <c r="Q377" s="19">
        <v>1664798.76</v>
      </c>
      <c r="R377" s="19">
        <v>1664798.76</v>
      </c>
    </row>
    <row r="378" spans="1:18" x14ac:dyDescent="0.25">
      <c r="A378" s="11" t="s">
        <v>5</v>
      </c>
      <c r="B378" s="12" t="s">
        <v>385</v>
      </c>
      <c r="C378" s="12"/>
      <c r="D378" s="12"/>
      <c r="E378" s="12"/>
      <c r="F378" s="19">
        <v>3336.9300000000003</v>
      </c>
      <c r="G378" s="19">
        <v>3336.9300000000003</v>
      </c>
      <c r="H378" s="19">
        <v>3336.9300000000003</v>
      </c>
      <c r="I378" s="118">
        <v>3336.9300000000003</v>
      </c>
      <c r="J378" s="19">
        <v>3336.9300000000003</v>
      </c>
      <c r="K378" s="19">
        <v>3336.9300000000003</v>
      </c>
      <c r="L378" s="19">
        <v>3336.9300000000003</v>
      </c>
      <c r="M378" s="19">
        <v>3336.9300000000003</v>
      </c>
      <c r="N378" s="19">
        <v>3336.9300000000003</v>
      </c>
      <c r="O378" s="19">
        <v>3336.9300000000003</v>
      </c>
      <c r="P378" s="19">
        <v>3336.9300000000003</v>
      </c>
      <c r="Q378" s="19">
        <v>3336.9300000000003</v>
      </c>
      <c r="R378" s="19">
        <v>3336.9300000000003</v>
      </c>
    </row>
    <row r="379" spans="1:18" x14ac:dyDescent="0.25">
      <c r="A379" s="11" t="s">
        <v>5</v>
      </c>
      <c r="B379" s="12" t="s">
        <v>386</v>
      </c>
      <c r="C379" s="12"/>
      <c r="D379" s="12"/>
      <c r="E379" s="12"/>
      <c r="F379" s="19">
        <v>251566.45</v>
      </c>
      <c r="G379" s="19">
        <v>251566.45</v>
      </c>
      <c r="H379" s="19">
        <v>251566.45</v>
      </c>
      <c r="I379" s="118">
        <v>251566.45</v>
      </c>
      <c r="J379" s="19">
        <v>251566.45</v>
      </c>
      <c r="K379" s="19">
        <v>251566.45</v>
      </c>
      <c r="L379" s="19">
        <v>251566.45</v>
      </c>
      <c r="M379" s="19">
        <v>251566.45</v>
      </c>
      <c r="N379" s="19">
        <v>251566.45</v>
      </c>
      <c r="O379" s="19">
        <v>251566.45</v>
      </c>
      <c r="P379" s="19">
        <v>251566.45</v>
      </c>
      <c r="Q379" s="19">
        <v>251566.45</v>
      </c>
      <c r="R379" s="19">
        <v>251566.45</v>
      </c>
    </row>
    <row r="380" spans="1:18" x14ac:dyDescent="0.25">
      <c r="A380" s="11" t="s">
        <v>5</v>
      </c>
      <c r="B380" s="12" t="s">
        <v>387</v>
      </c>
      <c r="C380" s="12"/>
      <c r="D380" s="12"/>
      <c r="E380" s="12"/>
      <c r="F380" s="19">
        <v>9387.01</v>
      </c>
      <c r="G380" s="19">
        <v>9387.01</v>
      </c>
      <c r="H380" s="19">
        <v>9387.01</v>
      </c>
      <c r="I380" s="118">
        <v>9387.01</v>
      </c>
      <c r="J380" s="19">
        <v>9387.01</v>
      </c>
      <c r="K380" s="19">
        <v>9387.01</v>
      </c>
      <c r="L380" s="19">
        <v>9387.01</v>
      </c>
      <c r="M380" s="19">
        <v>9387.01</v>
      </c>
      <c r="N380" s="19">
        <v>9387.01</v>
      </c>
      <c r="O380" s="19">
        <v>9387.01</v>
      </c>
      <c r="P380" s="19">
        <v>9387.01</v>
      </c>
      <c r="Q380" s="19">
        <v>9387.01</v>
      </c>
      <c r="R380" s="19">
        <v>9387.01</v>
      </c>
    </row>
    <row r="381" spans="1:18" x14ac:dyDescent="0.25">
      <c r="A381" s="11" t="s">
        <v>5</v>
      </c>
      <c r="B381" s="12" t="s">
        <v>388</v>
      </c>
      <c r="C381" s="12"/>
      <c r="D381" s="12"/>
      <c r="E381" s="12"/>
      <c r="F381" s="19">
        <v>164163.29</v>
      </c>
      <c r="G381" s="19">
        <v>164163.29</v>
      </c>
      <c r="H381" s="19">
        <v>164163.29</v>
      </c>
      <c r="I381" s="118">
        <v>164163.29</v>
      </c>
      <c r="J381" s="19">
        <v>164163.29</v>
      </c>
      <c r="K381" s="19">
        <v>164163.29</v>
      </c>
      <c r="L381" s="19">
        <v>164163.29</v>
      </c>
      <c r="M381" s="19">
        <v>164163.29</v>
      </c>
      <c r="N381" s="19">
        <v>164163.29</v>
      </c>
      <c r="O381" s="19">
        <v>164163.29</v>
      </c>
      <c r="P381" s="19">
        <v>164163.29</v>
      </c>
      <c r="Q381" s="19">
        <v>164163.29</v>
      </c>
      <c r="R381" s="19">
        <v>164163.29</v>
      </c>
    </row>
    <row r="382" spans="1:18" x14ac:dyDescent="0.25">
      <c r="A382" s="11" t="s">
        <v>5</v>
      </c>
      <c r="B382" s="12" t="s">
        <v>389</v>
      </c>
      <c r="C382" s="12"/>
      <c r="D382" s="12"/>
      <c r="E382" s="12"/>
      <c r="F382" s="19">
        <v>103400.51000000001</v>
      </c>
      <c r="G382" s="19">
        <v>103400.51000000001</v>
      </c>
      <c r="H382" s="19">
        <v>103400.51000000001</v>
      </c>
      <c r="I382" s="118">
        <v>103400.51000000001</v>
      </c>
      <c r="J382" s="19">
        <v>103400.51000000001</v>
      </c>
      <c r="K382" s="19">
        <v>103400.51000000001</v>
      </c>
      <c r="L382" s="19">
        <v>103400.51000000001</v>
      </c>
      <c r="M382" s="19">
        <v>103400.51000000001</v>
      </c>
      <c r="N382" s="19">
        <v>103400.51000000001</v>
      </c>
      <c r="O382" s="19">
        <v>103400.51000000001</v>
      </c>
      <c r="P382" s="19">
        <v>103400.51000000001</v>
      </c>
      <c r="Q382" s="19">
        <v>103400.51000000001</v>
      </c>
      <c r="R382" s="19">
        <v>103400.51000000001</v>
      </c>
    </row>
    <row r="383" spans="1:18" x14ac:dyDescent="0.25">
      <c r="A383" s="11" t="s">
        <v>5</v>
      </c>
      <c r="B383" s="12" t="s">
        <v>390</v>
      </c>
      <c r="C383" s="12"/>
      <c r="D383" s="12"/>
      <c r="E383" s="12"/>
      <c r="F383" s="19">
        <v>62500</v>
      </c>
      <c r="G383" s="19">
        <v>62500</v>
      </c>
      <c r="H383" s="19">
        <v>62500</v>
      </c>
      <c r="I383" s="118">
        <v>62500</v>
      </c>
      <c r="J383" s="19">
        <v>62500</v>
      </c>
      <c r="K383" s="19">
        <v>62500</v>
      </c>
      <c r="L383" s="19">
        <v>62500</v>
      </c>
      <c r="M383" s="19">
        <v>62500</v>
      </c>
      <c r="N383" s="19">
        <v>62500</v>
      </c>
      <c r="O383" s="19">
        <v>62500</v>
      </c>
      <c r="P383" s="19">
        <v>62500</v>
      </c>
      <c r="Q383" s="19">
        <v>62500</v>
      </c>
      <c r="R383" s="19">
        <v>62500</v>
      </c>
    </row>
    <row r="384" spans="1:18" x14ac:dyDescent="0.25">
      <c r="A384" s="11" t="s">
        <v>5</v>
      </c>
      <c r="B384" s="12" t="s">
        <v>391</v>
      </c>
      <c r="C384" s="12"/>
      <c r="D384" s="12"/>
      <c r="E384" s="12"/>
      <c r="F384" s="19">
        <v>67880.259999999995</v>
      </c>
      <c r="G384" s="19">
        <v>67880.259999999995</v>
      </c>
      <c r="H384" s="19">
        <v>67880.259999999995</v>
      </c>
      <c r="I384" s="118">
        <v>67880.259999999995</v>
      </c>
      <c r="J384" s="19">
        <v>67880.259999999995</v>
      </c>
      <c r="K384" s="19">
        <v>67880.259999999995</v>
      </c>
      <c r="L384" s="19">
        <v>67880.259999999995</v>
      </c>
      <c r="M384" s="19">
        <v>67880.259999999995</v>
      </c>
      <c r="N384" s="19">
        <v>67880.259999999995</v>
      </c>
      <c r="O384" s="19">
        <v>67880.259999999995</v>
      </c>
      <c r="P384" s="19">
        <v>67880.259999999995</v>
      </c>
      <c r="Q384" s="19">
        <v>67880.259999999995</v>
      </c>
      <c r="R384" s="19">
        <v>67880.259999999995</v>
      </c>
    </row>
    <row r="385" spans="1:18" x14ac:dyDescent="0.25">
      <c r="A385" s="11" t="s">
        <v>5</v>
      </c>
      <c r="B385" s="12" t="s">
        <v>392</v>
      </c>
      <c r="C385" s="12"/>
      <c r="D385" s="12"/>
      <c r="E385" s="12"/>
      <c r="F385" s="19">
        <v>59156.700000000004</v>
      </c>
      <c r="G385" s="19">
        <v>59156.700000000004</v>
      </c>
      <c r="H385" s="19">
        <v>59156.700000000004</v>
      </c>
      <c r="I385" s="118">
        <v>59156.700000000004</v>
      </c>
      <c r="J385" s="19">
        <v>59156.700000000004</v>
      </c>
      <c r="K385" s="19">
        <v>59156.700000000004</v>
      </c>
      <c r="L385" s="19">
        <v>59156.700000000004</v>
      </c>
      <c r="M385" s="19">
        <v>59156.700000000004</v>
      </c>
      <c r="N385" s="19">
        <v>59156.700000000004</v>
      </c>
      <c r="O385" s="19">
        <v>59156.700000000004</v>
      </c>
      <c r="P385" s="19">
        <v>59156.700000000004</v>
      </c>
      <c r="Q385" s="19">
        <v>59156.700000000004</v>
      </c>
      <c r="R385" s="19">
        <v>59156.700000000004</v>
      </c>
    </row>
    <row r="386" spans="1:18" x14ac:dyDescent="0.25">
      <c r="A386" s="11" t="s">
        <v>5</v>
      </c>
      <c r="B386" s="12" t="s">
        <v>393</v>
      </c>
      <c r="C386" s="12"/>
      <c r="D386" s="12"/>
      <c r="E386" s="12"/>
      <c r="F386" s="19">
        <v>377726.5</v>
      </c>
      <c r="G386" s="19">
        <v>377726.5</v>
      </c>
      <c r="H386" s="19">
        <v>377726.5</v>
      </c>
      <c r="I386" s="118">
        <v>377726.5</v>
      </c>
      <c r="J386" s="19">
        <v>377726.5</v>
      </c>
      <c r="K386" s="19">
        <v>377726.5</v>
      </c>
      <c r="L386" s="19">
        <v>377726.5</v>
      </c>
      <c r="M386" s="19">
        <v>377726.5</v>
      </c>
      <c r="N386" s="19">
        <v>377726.5</v>
      </c>
      <c r="O386" s="19">
        <v>377726.5</v>
      </c>
      <c r="P386" s="19">
        <v>377726.5</v>
      </c>
      <c r="Q386" s="19">
        <v>377726.5</v>
      </c>
      <c r="R386" s="19">
        <v>377726.5</v>
      </c>
    </row>
    <row r="387" spans="1:18" x14ac:dyDescent="0.25">
      <c r="A387" s="11" t="s">
        <v>5</v>
      </c>
      <c r="B387" s="12" t="s">
        <v>394</v>
      </c>
      <c r="C387" s="12"/>
      <c r="D387" s="12"/>
      <c r="E387" s="12"/>
      <c r="F387" s="19">
        <v>3022875.39</v>
      </c>
      <c r="G387" s="19">
        <v>3022875.39</v>
      </c>
      <c r="H387" s="19">
        <v>3022875.39</v>
      </c>
      <c r="I387" s="118">
        <v>3022875.39</v>
      </c>
      <c r="J387" s="19">
        <v>3022875.39</v>
      </c>
      <c r="K387" s="19">
        <v>3022875.39</v>
      </c>
      <c r="L387" s="19">
        <v>3022875.39</v>
      </c>
      <c r="M387" s="19">
        <v>3022875.39</v>
      </c>
      <c r="N387" s="19">
        <v>3022875.39</v>
      </c>
      <c r="O387" s="19">
        <v>3022875.39</v>
      </c>
      <c r="P387" s="19">
        <v>3022875.39</v>
      </c>
      <c r="Q387" s="19">
        <v>3022875.39</v>
      </c>
      <c r="R387" s="19">
        <v>3022875.39</v>
      </c>
    </row>
    <row r="388" spans="1:18" x14ac:dyDescent="0.25">
      <c r="A388" s="11" t="s">
        <v>5</v>
      </c>
      <c r="B388" s="12" t="s">
        <v>395</v>
      </c>
      <c r="C388" s="12"/>
      <c r="D388" s="12"/>
      <c r="E388" s="12"/>
      <c r="F388" s="19">
        <v>700574.85</v>
      </c>
      <c r="G388" s="19">
        <v>700574.85</v>
      </c>
      <c r="H388" s="19">
        <v>700574.85</v>
      </c>
      <c r="I388" s="118">
        <v>700574.85</v>
      </c>
      <c r="J388" s="19">
        <v>700574.85</v>
      </c>
      <c r="K388" s="19">
        <v>700574.85</v>
      </c>
      <c r="L388" s="19">
        <v>700574.85</v>
      </c>
      <c r="M388" s="19">
        <v>700574.85</v>
      </c>
      <c r="N388" s="19">
        <v>700574.85</v>
      </c>
      <c r="O388" s="19">
        <v>700574.85</v>
      </c>
      <c r="P388" s="19">
        <v>700574.85</v>
      </c>
      <c r="Q388" s="19">
        <v>700574.85</v>
      </c>
      <c r="R388" s="19">
        <v>700574.85</v>
      </c>
    </row>
    <row r="389" spans="1:18" x14ac:dyDescent="0.25">
      <c r="A389" s="11" t="s">
        <v>5</v>
      </c>
      <c r="B389" s="12" t="s">
        <v>396</v>
      </c>
      <c r="C389" s="12"/>
      <c r="D389" s="12"/>
      <c r="E389" s="12"/>
      <c r="F389" s="19">
        <v>510284.37</v>
      </c>
      <c r="G389" s="19">
        <v>510284.37</v>
      </c>
      <c r="H389" s="19">
        <v>510284.37</v>
      </c>
      <c r="I389" s="118">
        <v>510284.37</v>
      </c>
      <c r="J389" s="19">
        <v>510284.37</v>
      </c>
      <c r="K389" s="19">
        <v>510284.37</v>
      </c>
      <c r="L389" s="19">
        <v>510284.37</v>
      </c>
      <c r="M389" s="19">
        <v>510284.37</v>
      </c>
      <c r="N389" s="19">
        <v>510284.37</v>
      </c>
      <c r="O389" s="19">
        <v>510284.37</v>
      </c>
      <c r="P389" s="19">
        <v>510284.37</v>
      </c>
      <c r="Q389" s="19">
        <v>510284.37</v>
      </c>
      <c r="R389" s="19">
        <v>510284.37</v>
      </c>
    </row>
    <row r="390" spans="1:18" x14ac:dyDescent="0.25">
      <c r="A390" s="11" t="s">
        <v>5</v>
      </c>
      <c r="B390" s="12" t="s">
        <v>397</v>
      </c>
      <c r="C390" s="12"/>
      <c r="D390" s="12"/>
      <c r="E390" s="12"/>
      <c r="F390" s="19">
        <v>2932873.15</v>
      </c>
      <c r="G390" s="19">
        <v>2932873.15</v>
      </c>
      <c r="H390" s="19">
        <v>2932873.15</v>
      </c>
      <c r="I390" s="118">
        <v>2932873.15</v>
      </c>
      <c r="J390" s="19">
        <v>2932873.15</v>
      </c>
      <c r="K390" s="19">
        <v>2932873.15</v>
      </c>
      <c r="L390" s="19">
        <v>2932873.15</v>
      </c>
      <c r="M390" s="19">
        <v>2932873.15</v>
      </c>
      <c r="N390" s="19">
        <v>2932873.15</v>
      </c>
      <c r="O390" s="19">
        <v>2932873.15</v>
      </c>
      <c r="P390" s="19">
        <v>2932873.15</v>
      </c>
      <c r="Q390" s="19">
        <v>2932873.15</v>
      </c>
      <c r="R390" s="19">
        <v>2932873.15</v>
      </c>
    </row>
    <row r="391" spans="1:18" x14ac:dyDescent="0.25">
      <c r="A391" s="11" t="s">
        <v>5</v>
      </c>
      <c r="B391" s="12" t="s">
        <v>398</v>
      </c>
      <c r="C391" s="12"/>
      <c r="D391" s="12"/>
      <c r="E391" s="12"/>
      <c r="F391" s="19">
        <v>3475100.76</v>
      </c>
      <c r="G391" s="19">
        <v>3475100.76</v>
      </c>
      <c r="H391" s="19">
        <v>3475100.76</v>
      </c>
      <c r="I391" s="118">
        <v>3475100.76</v>
      </c>
      <c r="J391" s="19">
        <v>3475100.76</v>
      </c>
      <c r="K391" s="19">
        <v>3475100.76</v>
      </c>
      <c r="L391" s="19">
        <v>3475100.76</v>
      </c>
      <c r="M391" s="19">
        <v>3475100.76</v>
      </c>
      <c r="N391" s="19">
        <v>3475100.76</v>
      </c>
      <c r="O391" s="19">
        <v>3475100.76</v>
      </c>
      <c r="P391" s="19">
        <v>3475100.76</v>
      </c>
      <c r="Q391" s="19">
        <v>3475100.76</v>
      </c>
      <c r="R391" s="19">
        <v>3475100.76</v>
      </c>
    </row>
    <row r="392" spans="1:18" x14ac:dyDescent="0.25">
      <c r="A392" s="11" t="s">
        <v>5</v>
      </c>
      <c r="B392" s="12" t="s">
        <v>399</v>
      </c>
      <c r="C392" s="12"/>
      <c r="D392" s="12"/>
      <c r="E392" s="12"/>
      <c r="F392" s="19">
        <v>22545729.120000001</v>
      </c>
      <c r="G392" s="19">
        <v>22545729.120000001</v>
      </c>
      <c r="H392" s="19">
        <v>22545729.120000001</v>
      </c>
      <c r="I392" s="118">
        <v>22545729.120000001</v>
      </c>
      <c r="J392" s="19">
        <v>22545729.120000001</v>
      </c>
      <c r="K392" s="19">
        <v>22545729.120000001</v>
      </c>
      <c r="L392" s="19">
        <v>22545729.120000001</v>
      </c>
      <c r="M392" s="19">
        <v>22545729.120000001</v>
      </c>
      <c r="N392" s="19">
        <v>22545729.120000001</v>
      </c>
      <c r="O392" s="19">
        <v>22545729.120000001</v>
      </c>
      <c r="P392" s="19">
        <v>22545729.120000001</v>
      </c>
      <c r="Q392" s="19">
        <v>22545729.120000001</v>
      </c>
      <c r="R392" s="19">
        <v>22545729.120000001</v>
      </c>
    </row>
    <row r="393" spans="1:18" x14ac:dyDescent="0.25">
      <c r="A393" s="11" t="s">
        <v>5</v>
      </c>
      <c r="B393" s="12" t="s">
        <v>400</v>
      </c>
      <c r="C393" s="12"/>
      <c r="D393" s="12"/>
      <c r="E393" s="12"/>
      <c r="F393" s="19">
        <v>3836675.65</v>
      </c>
      <c r="G393" s="19">
        <v>3836675.65</v>
      </c>
      <c r="H393" s="19">
        <v>3836675.65</v>
      </c>
      <c r="I393" s="118">
        <v>3836675.65</v>
      </c>
      <c r="J393" s="19">
        <v>3836675.65</v>
      </c>
      <c r="K393" s="19">
        <v>3836675.65</v>
      </c>
      <c r="L393" s="19">
        <v>3836675.65</v>
      </c>
      <c r="M393" s="19">
        <v>3836675.65</v>
      </c>
      <c r="N393" s="19">
        <v>3836675.65</v>
      </c>
      <c r="O393" s="19">
        <v>3836675.65</v>
      </c>
      <c r="P393" s="19">
        <v>3836675.65</v>
      </c>
      <c r="Q393" s="19">
        <v>3836675.65</v>
      </c>
      <c r="R393" s="19">
        <v>3836675.65</v>
      </c>
    </row>
    <row r="394" spans="1:18" x14ac:dyDescent="0.25">
      <c r="A394" s="11" t="s">
        <v>5</v>
      </c>
      <c r="B394" s="12" t="s">
        <v>401</v>
      </c>
      <c r="C394" s="12"/>
      <c r="D394" s="12"/>
      <c r="E394" s="12"/>
      <c r="F394" s="19">
        <v>1080000.6000000001</v>
      </c>
      <c r="G394" s="19">
        <v>1080000.6000000001</v>
      </c>
      <c r="H394" s="19">
        <v>1080000.6000000001</v>
      </c>
      <c r="I394" s="118">
        <v>1080000.6000000001</v>
      </c>
      <c r="J394" s="19">
        <v>1080000.6000000001</v>
      </c>
      <c r="K394" s="19">
        <v>1080000.6000000001</v>
      </c>
      <c r="L394" s="19">
        <v>1080000.6000000001</v>
      </c>
      <c r="M394" s="19">
        <v>1080000.6000000001</v>
      </c>
      <c r="N394" s="19">
        <v>1080000.6000000001</v>
      </c>
      <c r="O394" s="19">
        <v>1080000.6000000001</v>
      </c>
      <c r="P394" s="19">
        <v>1080000.6000000001</v>
      </c>
      <c r="Q394" s="19">
        <v>1080000.6000000001</v>
      </c>
      <c r="R394" s="19">
        <v>1080000.6000000001</v>
      </c>
    </row>
    <row r="395" spans="1:18" x14ac:dyDescent="0.25">
      <c r="A395" s="11" t="s">
        <v>5</v>
      </c>
      <c r="B395" s="12" t="s">
        <v>402</v>
      </c>
      <c r="C395" s="12"/>
      <c r="D395" s="12"/>
      <c r="E395" s="12"/>
      <c r="F395" s="19">
        <v>3086350.53</v>
      </c>
      <c r="G395" s="19">
        <v>3086350.53</v>
      </c>
      <c r="H395" s="19">
        <v>3086350.53</v>
      </c>
      <c r="I395" s="118">
        <v>3086350.53</v>
      </c>
      <c r="J395" s="19">
        <v>3086350.53</v>
      </c>
      <c r="K395" s="19">
        <v>3086350.53</v>
      </c>
      <c r="L395" s="19">
        <v>3086350.53</v>
      </c>
      <c r="M395" s="19">
        <v>3086350.53</v>
      </c>
      <c r="N395" s="19">
        <v>3086350.53</v>
      </c>
      <c r="O395" s="19">
        <v>3086350.53</v>
      </c>
      <c r="P395" s="19">
        <v>3086350.53</v>
      </c>
      <c r="Q395" s="19">
        <v>3086350.53</v>
      </c>
      <c r="R395" s="19">
        <v>3086350.53</v>
      </c>
    </row>
    <row r="396" spans="1:18" x14ac:dyDescent="0.25">
      <c r="A396" s="11" t="s">
        <v>5</v>
      </c>
      <c r="B396" s="12" t="s">
        <v>403</v>
      </c>
      <c r="C396" s="12"/>
      <c r="D396" s="12"/>
      <c r="E396" s="12"/>
      <c r="F396" s="19">
        <v>819763.88</v>
      </c>
      <c r="G396" s="19">
        <v>819763.88</v>
      </c>
      <c r="H396" s="19">
        <v>819763.88</v>
      </c>
      <c r="I396" s="118">
        <v>819763.88</v>
      </c>
      <c r="J396" s="19">
        <v>819763.88</v>
      </c>
      <c r="K396" s="19">
        <v>819763.88</v>
      </c>
      <c r="L396" s="19">
        <v>819763.88</v>
      </c>
      <c r="M396" s="19">
        <v>819763.88</v>
      </c>
      <c r="N396" s="19">
        <v>819763.88</v>
      </c>
      <c r="O396" s="19">
        <v>819763.88</v>
      </c>
      <c r="P396" s="19">
        <v>819763.88</v>
      </c>
      <c r="Q396" s="19">
        <v>819763.88</v>
      </c>
      <c r="R396" s="19">
        <v>819763.88</v>
      </c>
    </row>
    <row r="397" spans="1:18" x14ac:dyDescent="0.25">
      <c r="A397" s="11" t="s">
        <v>5</v>
      </c>
      <c r="B397" s="12" t="s">
        <v>404</v>
      </c>
      <c r="C397" s="12"/>
      <c r="D397" s="12"/>
      <c r="E397" s="12"/>
      <c r="F397" s="19">
        <v>74854.09</v>
      </c>
      <c r="G397" s="19">
        <v>74854.09</v>
      </c>
      <c r="H397" s="19">
        <v>74854.09</v>
      </c>
      <c r="I397" s="118">
        <v>74854.09</v>
      </c>
      <c r="J397" s="19">
        <v>464774.48</v>
      </c>
      <c r="K397" s="19">
        <v>464774.48</v>
      </c>
      <c r="L397" s="19">
        <v>464774.48</v>
      </c>
      <c r="M397" s="19">
        <v>464774.48</v>
      </c>
      <c r="N397" s="19">
        <v>464774.48</v>
      </c>
      <c r="O397" s="19">
        <v>464774.48</v>
      </c>
      <c r="P397" s="19">
        <v>464774.48</v>
      </c>
      <c r="Q397" s="19">
        <v>464774.48</v>
      </c>
      <c r="R397" s="19">
        <v>464774.48</v>
      </c>
    </row>
    <row r="398" spans="1:18" x14ac:dyDescent="0.25">
      <c r="A398" s="11" t="s">
        <v>5</v>
      </c>
      <c r="B398" s="12" t="s">
        <v>405</v>
      </c>
      <c r="C398" s="12"/>
      <c r="D398" s="12"/>
      <c r="E398" s="12"/>
      <c r="F398" s="19">
        <v>113968.39</v>
      </c>
      <c r="G398" s="19">
        <v>113968.39</v>
      </c>
      <c r="H398" s="19">
        <v>113968.39</v>
      </c>
      <c r="I398" s="118">
        <v>113968.39</v>
      </c>
      <c r="J398" s="19">
        <v>113968.39</v>
      </c>
      <c r="K398" s="19">
        <v>113968.39</v>
      </c>
      <c r="L398" s="19">
        <v>113968.39</v>
      </c>
      <c r="M398" s="19">
        <v>113968.39</v>
      </c>
      <c r="N398" s="19">
        <v>113968.39</v>
      </c>
      <c r="O398" s="19">
        <v>113968.39</v>
      </c>
      <c r="P398" s="19">
        <v>113968.39</v>
      </c>
      <c r="Q398" s="19">
        <v>113968.39</v>
      </c>
      <c r="R398" s="19">
        <v>113968.39</v>
      </c>
    </row>
    <row r="399" spans="1:18" x14ac:dyDescent="0.25">
      <c r="A399" s="11" t="s">
        <v>5</v>
      </c>
      <c r="B399" s="12" t="s">
        <v>406</v>
      </c>
      <c r="C399" s="12"/>
      <c r="D399" s="12"/>
      <c r="E399" s="12"/>
      <c r="F399" s="19">
        <v>331427.41000000003</v>
      </c>
      <c r="G399" s="19">
        <v>331427.41000000003</v>
      </c>
      <c r="H399" s="19">
        <v>331427.41000000003</v>
      </c>
      <c r="I399" s="118">
        <v>331427.41000000003</v>
      </c>
      <c r="J399" s="19">
        <v>331427.41000000003</v>
      </c>
      <c r="K399" s="19">
        <v>331427.41000000003</v>
      </c>
      <c r="L399" s="19">
        <v>331427.41000000003</v>
      </c>
      <c r="M399" s="19">
        <v>331427.41000000003</v>
      </c>
      <c r="N399" s="19">
        <v>331427.41000000003</v>
      </c>
      <c r="O399" s="19">
        <v>331427.41000000003</v>
      </c>
      <c r="P399" s="19">
        <v>331427.41000000003</v>
      </c>
      <c r="Q399" s="19">
        <v>331427.41000000003</v>
      </c>
      <c r="R399" s="19">
        <v>331427.41000000003</v>
      </c>
    </row>
    <row r="400" spans="1:18" x14ac:dyDescent="0.25">
      <c r="A400" s="11" t="s">
        <v>5</v>
      </c>
      <c r="B400" s="12" t="s">
        <v>407</v>
      </c>
      <c r="C400" s="12"/>
      <c r="D400" s="12"/>
      <c r="E400" s="12"/>
      <c r="F400" s="19">
        <v>568185.43000000005</v>
      </c>
      <c r="G400" s="19">
        <v>568185.43000000005</v>
      </c>
      <c r="H400" s="19">
        <v>568185.43000000005</v>
      </c>
      <c r="I400" s="118">
        <v>568185.43000000005</v>
      </c>
      <c r="J400" s="19">
        <v>568185.43000000005</v>
      </c>
      <c r="K400" s="19">
        <v>568185.43000000005</v>
      </c>
      <c r="L400" s="19">
        <v>568185.43000000005</v>
      </c>
      <c r="M400" s="19">
        <v>568185.43000000005</v>
      </c>
      <c r="N400" s="19">
        <v>568185.43000000005</v>
      </c>
      <c r="O400" s="19">
        <v>568185.43000000005</v>
      </c>
      <c r="P400" s="19">
        <v>568185.43000000005</v>
      </c>
      <c r="Q400" s="19">
        <v>568185.43000000005</v>
      </c>
      <c r="R400" s="19">
        <v>568185.43000000005</v>
      </c>
    </row>
    <row r="401" spans="1:18" x14ac:dyDescent="0.25">
      <c r="A401" s="11" t="s">
        <v>5</v>
      </c>
      <c r="B401" s="12" t="s">
        <v>408</v>
      </c>
      <c r="C401" s="12"/>
      <c r="D401" s="12"/>
      <c r="E401" s="12"/>
      <c r="F401" s="19">
        <v>3787047.0700000003</v>
      </c>
      <c r="G401" s="19">
        <v>3787047.0700000003</v>
      </c>
      <c r="H401" s="19">
        <v>3787047.0700000003</v>
      </c>
      <c r="I401" s="118">
        <v>4471519.75</v>
      </c>
      <c r="J401" s="19">
        <v>4471519.75</v>
      </c>
      <c r="K401" s="19">
        <v>4471519.75</v>
      </c>
      <c r="L401" s="19">
        <v>4471519.75</v>
      </c>
      <c r="M401" s="19">
        <v>4471519.75</v>
      </c>
      <c r="N401" s="19">
        <v>4471519.75</v>
      </c>
      <c r="O401" s="19">
        <v>4471519.75</v>
      </c>
      <c r="P401" s="19">
        <v>4471519.75</v>
      </c>
      <c r="Q401" s="19">
        <v>4471519.75</v>
      </c>
      <c r="R401" s="19">
        <v>4471519.75</v>
      </c>
    </row>
    <row r="402" spans="1:18" x14ac:dyDescent="0.25">
      <c r="A402" s="11" t="s">
        <v>5</v>
      </c>
      <c r="B402" s="12" t="s">
        <v>409</v>
      </c>
      <c r="C402" s="12"/>
      <c r="D402" s="12"/>
      <c r="E402" s="12"/>
      <c r="F402" s="19">
        <v>8020.92</v>
      </c>
      <c r="G402" s="19">
        <v>8020.92</v>
      </c>
      <c r="H402" s="19">
        <v>8020.92</v>
      </c>
      <c r="I402" s="118">
        <v>8020.92</v>
      </c>
      <c r="J402" s="19">
        <v>8020.92</v>
      </c>
      <c r="K402" s="19">
        <v>8020.92</v>
      </c>
      <c r="L402" s="19">
        <v>8020.92</v>
      </c>
      <c r="M402" s="19">
        <v>8020.92</v>
      </c>
      <c r="N402" s="19">
        <v>8020.92</v>
      </c>
      <c r="O402" s="19">
        <v>8020.92</v>
      </c>
      <c r="P402" s="19">
        <v>8020.92</v>
      </c>
      <c r="Q402" s="19">
        <v>8020.92</v>
      </c>
      <c r="R402" s="19">
        <v>8020.92</v>
      </c>
    </row>
    <row r="403" spans="1:18" x14ac:dyDescent="0.25">
      <c r="A403" s="11" t="s">
        <v>5</v>
      </c>
      <c r="B403" s="12" t="s">
        <v>410</v>
      </c>
      <c r="C403" s="12"/>
      <c r="D403" s="12"/>
      <c r="E403" s="12"/>
      <c r="F403" s="19">
        <v>33412854.84</v>
      </c>
      <c r="G403" s="19">
        <v>33414215.84</v>
      </c>
      <c r="H403" s="19">
        <v>33420059.809999999</v>
      </c>
      <c r="I403" s="118">
        <v>33434586.75</v>
      </c>
      <c r="J403" s="19">
        <v>33437742.620000001</v>
      </c>
      <c r="K403" s="19">
        <v>33444914.09</v>
      </c>
      <c r="L403" s="19">
        <v>33463366.530000001</v>
      </c>
      <c r="M403" s="19">
        <v>33490439.260000002</v>
      </c>
      <c r="N403" s="19">
        <v>33494423.280000001</v>
      </c>
      <c r="O403" s="19">
        <v>33495355.949999999</v>
      </c>
      <c r="P403" s="19">
        <v>33495553.469999999</v>
      </c>
      <c r="Q403" s="19">
        <v>33496422.789999999</v>
      </c>
      <c r="R403" s="19">
        <v>33499243.239999998</v>
      </c>
    </row>
    <row r="404" spans="1:18" x14ac:dyDescent="0.25">
      <c r="A404" s="11" t="s">
        <v>5</v>
      </c>
      <c r="B404" s="12" t="s">
        <v>411</v>
      </c>
      <c r="C404" s="12"/>
      <c r="D404" s="12"/>
      <c r="E404" s="12"/>
      <c r="F404" s="19">
        <v>255811.99000000002</v>
      </c>
      <c r="G404" s="19">
        <v>255811.99000000002</v>
      </c>
      <c r="H404" s="19">
        <v>255811.99000000002</v>
      </c>
      <c r="I404" s="118">
        <v>255811.99000000002</v>
      </c>
      <c r="J404" s="19">
        <v>255811.99000000002</v>
      </c>
      <c r="K404" s="19">
        <v>255811.99000000002</v>
      </c>
      <c r="L404" s="19">
        <v>255811.99000000002</v>
      </c>
      <c r="M404" s="19">
        <v>255811.99000000002</v>
      </c>
      <c r="N404" s="19">
        <v>255811.99000000002</v>
      </c>
      <c r="O404" s="19">
        <v>255811.99000000002</v>
      </c>
      <c r="P404" s="19">
        <v>255811.99000000002</v>
      </c>
      <c r="Q404" s="19">
        <v>255811.99000000002</v>
      </c>
      <c r="R404" s="19">
        <v>255811.99000000002</v>
      </c>
    </row>
    <row r="405" spans="1:18" x14ac:dyDescent="0.25">
      <c r="A405" s="11" t="s">
        <v>5</v>
      </c>
      <c r="B405" s="12" t="s">
        <v>412</v>
      </c>
      <c r="C405" s="12"/>
      <c r="D405" s="12"/>
      <c r="E405" s="12"/>
      <c r="F405" s="19">
        <v>31039.670000000002</v>
      </c>
      <c r="G405" s="19">
        <v>31039.670000000002</v>
      </c>
      <c r="H405" s="19">
        <v>31039.670000000002</v>
      </c>
      <c r="I405" s="118">
        <v>31039.670000000002</v>
      </c>
      <c r="J405" s="19">
        <v>31039.670000000002</v>
      </c>
      <c r="K405" s="19">
        <v>31039.670000000002</v>
      </c>
      <c r="L405" s="19">
        <v>31039.670000000002</v>
      </c>
      <c r="M405" s="19">
        <v>31039.670000000002</v>
      </c>
      <c r="N405" s="19">
        <v>31039.670000000002</v>
      </c>
      <c r="O405" s="19">
        <v>31039.670000000002</v>
      </c>
      <c r="P405" s="19">
        <v>31039.670000000002</v>
      </c>
      <c r="Q405" s="19">
        <v>31039.670000000002</v>
      </c>
      <c r="R405" s="19">
        <v>31039.670000000002</v>
      </c>
    </row>
    <row r="406" spans="1:18" x14ac:dyDescent="0.25">
      <c r="A406" s="11" t="s">
        <v>5</v>
      </c>
      <c r="B406" s="12" t="s">
        <v>413</v>
      </c>
      <c r="C406" s="12"/>
      <c r="D406" s="12"/>
      <c r="E406" s="12"/>
      <c r="F406" s="19">
        <v>4765.68</v>
      </c>
      <c r="G406" s="19">
        <v>4765.68</v>
      </c>
      <c r="H406" s="19">
        <v>4765.68</v>
      </c>
      <c r="I406" s="118">
        <v>4765.68</v>
      </c>
      <c r="J406" s="19">
        <v>4765.68</v>
      </c>
      <c r="K406" s="19">
        <v>4765.68</v>
      </c>
      <c r="L406" s="19">
        <v>4765.68</v>
      </c>
      <c r="M406" s="19">
        <v>4765.68</v>
      </c>
      <c r="N406" s="19">
        <v>4765.68</v>
      </c>
      <c r="O406" s="19">
        <v>4765.68</v>
      </c>
      <c r="P406" s="19">
        <v>4765.68</v>
      </c>
      <c r="Q406" s="19">
        <v>4765.68</v>
      </c>
      <c r="R406" s="19">
        <v>4765.68</v>
      </c>
    </row>
    <row r="407" spans="1:18" x14ac:dyDescent="0.25">
      <c r="A407" s="11" t="s">
        <v>5</v>
      </c>
      <c r="B407" s="12" t="s">
        <v>414</v>
      </c>
      <c r="C407" s="12"/>
      <c r="D407" s="12"/>
      <c r="E407" s="12"/>
      <c r="F407" s="19">
        <v>12336.73</v>
      </c>
      <c r="G407" s="19">
        <v>12336.73</v>
      </c>
      <c r="H407" s="19">
        <v>12336.73</v>
      </c>
      <c r="I407" s="118">
        <v>12336.73</v>
      </c>
      <c r="J407" s="19">
        <v>12336.73</v>
      </c>
      <c r="K407" s="19">
        <v>12336.73</v>
      </c>
      <c r="L407" s="19">
        <v>12336.73</v>
      </c>
      <c r="M407" s="19">
        <v>12336.73</v>
      </c>
      <c r="N407" s="19">
        <v>12336.73</v>
      </c>
      <c r="O407" s="19">
        <v>12336.73</v>
      </c>
      <c r="P407" s="19">
        <v>12336.73</v>
      </c>
      <c r="Q407" s="19">
        <v>12336.73</v>
      </c>
      <c r="R407" s="19">
        <v>12336.73</v>
      </c>
    </row>
    <row r="408" spans="1:18" x14ac:dyDescent="0.25">
      <c r="A408" s="11" t="s">
        <v>5</v>
      </c>
      <c r="B408" s="12" t="s">
        <v>415</v>
      </c>
      <c r="C408" s="12"/>
      <c r="D408" s="12"/>
      <c r="E408" s="12"/>
      <c r="F408" s="19">
        <v>204313.85</v>
      </c>
      <c r="G408" s="19">
        <v>204313.85</v>
      </c>
      <c r="H408" s="19">
        <v>204313.85</v>
      </c>
      <c r="I408" s="118">
        <v>204313.85</v>
      </c>
      <c r="J408" s="19">
        <v>204313.85</v>
      </c>
      <c r="K408" s="19">
        <v>204313.85</v>
      </c>
      <c r="L408" s="19">
        <v>204313.85</v>
      </c>
      <c r="M408" s="19">
        <v>204313.85</v>
      </c>
      <c r="N408" s="19">
        <v>204313.85</v>
      </c>
      <c r="O408" s="19">
        <v>204313.85</v>
      </c>
      <c r="P408" s="19">
        <v>204313.85</v>
      </c>
      <c r="Q408" s="19">
        <v>204313.85</v>
      </c>
      <c r="R408" s="19">
        <v>204313.85</v>
      </c>
    </row>
    <row r="409" spans="1:18" x14ac:dyDescent="0.25">
      <c r="A409" s="11" t="s">
        <v>5</v>
      </c>
      <c r="B409" s="12" t="s">
        <v>416</v>
      </c>
      <c r="C409" s="12"/>
      <c r="D409" s="12"/>
      <c r="E409" s="12"/>
      <c r="F409" s="19">
        <v>4493.71</v>
      </c>
      <c r="G409" s="19">
        <v>4493.71</v>
      </c>
      <c r="H409" s="19">
        <v>4493.71</v>
      </c>
      <c r="I409" s="118">
        <v>4493.71</v>
      </c>
      <c r="J409" s="19">
        <v>4493.71</v>
      </c>
      <c r="K409" s="19">
        <v>4493.71</v>
      </c>
      <c r="L409" s="19">
        <v>4493.71</v>
      </c>
      <c r="M409" s="19">
        <v>4493.71</v>
      </c>
      <c r="N409" s="19">
        <v>4493.71</v>
      </c>
      <c r="O409" s="19">
        <v>4493.71</v>
      </c>
      <c r="P409" s="19">
        <v>4493.71</v>
      </c>
      <c r="Q409" s="19">
        <v>4493.71</v>
      </c>
      <c r="R409" s="19">
        <v>4493.71</v>
      </c>
    </row>
    <row r="410" spans="1:18" x14ac:dyDescent="0.25">
      <c r="A410" s="11" t="s">
        <v>5</v>
      </c>
      <c r="B410" s="12" t="s">
        <v>417</v>
      </c>
      <c r="C410" s="12"/>
      <c r="D410" s="12"/>
      <c r="E410" s="12"/>
      <c r="F410" s="19">
        <v>4635.37</v>
      </c>
      <c r="G410" s="19">
        <v>4635.37</v>
      </c>
      <c r="H410" s="19">
        <v>4635.37</v>
      </c>
      <c r="I410" s="118">
        <v>4635.37</v>
      </c>
      <c r="J410" s="19">
        <v>4635.37</v>
      </c>
      <c r="K410" s="19">
        <v>4635.37</v>
      </c>
      <c r="L410" s="19">
        <v>4635.37</v>
      </c>
      <c r="M410" s="19">
        <v>4635.37</v>
      </c>
      <c r="N410" s="19">
        <v>4635.37</v>
      </c>
      <c r="O410" s="19">
        <v>4635.37</v>
      </c>
      <c r="P410" s="19">
        <v>4635.37</v>
      </c>
      <c r="Q410" s="19">
        <v>4635.37</v>
      </c>
      <c r="R410" s="19">
        <v>4635.37</v>
      </c>
    </row>
    <row r="411" spans="1:18" x14ac:dyDescent="0.25">
      <c r="A411" s="11" t="s">
        <v>5</v>
      </c>
      <c r="B411" s="12" t="s">
        <v>418</v>
      </c>
      <c r="C411" s="12"/>
      <c r="D411" s="12"/>
      <c r="E411" s="12"/>
      <c r="F411" s="19">
        <v>381411.41000000003</v>
      </c>
      <c r="G411" s="19">
        <v>381411.41000000003</v>
      </c>
      <c r="H411" s="19">
        <v>381411.41000000003</v>
      </c>
      <c r="I411" s="118">
        <v>381411.41000000003</v>
      </c>
      <c r="J411" s="19">
        <v>381411.41000000003</v>
      </c>
      <c r="K411" s="19">
        <v>381411.41000000003</v>
      </c>
      <c r="L411" s="19">
        <v>381411.41000000003</v>
      </c>
      <c r="M411" s="19">
        <v>381411.41000000003</v>
      </c>
      <c r="N411" s="19">
        <v>381411.41000000003</v>
      </c>
      <c r="O411" s="19">
        <v>381411.41000000003</v>
      </c>
      <c r="P411" s="19">
        <v>381411.41000000003</v>
      </c>
      <c r="Q411" s="19">
        <v>381411.41000000003</v>
      </c>
      <c r="R411" s="19">
        <v>381411.41000000003</v>
      </c>
    </row>
    <row r="412" spans="1:18" x14ac:dyDescent="0.25">
      <c r="A412" s="11" t="s">
        <v>5</v>
      </c>
      <c r="B412" s="12" t="s">
        <v>419</v>
      </c>
      <c r="C412" s="12"/>
      <c r="D412" s="12"/>
      <c r="E412" s="12"/>
      <c r="F412" s="19">
        <v>6334702.3099999996</v>
      </c>
      <c r="G412" s="19">
        <v>6334702.3099999996</v>
      </c>
      <c r="H412" s="19">
        <v>6334702.3099999996</v>
      </c>
      <c r="I412" s="118">
        <v>6334702.3099999996</v>
      </c>
      <c r="J412" s="19">
        <v>6334702.3099999996</v>
      </c>
      <c r="K412" s="19">
        <v>6334702.3099999996</v>
      </c>
      <c r="L412" s="19">
        <v>6334702.3099999996</v>
      </c>
      <c r="M412" s="19">
        <v>6334702.3099999996</v>
      </c>
      <c r="N412" s="19">
        <v>6334702.3099999996</v>
      </c>
      <c r="O412" s="19">
        <v>6334702.3099999996</v>
      </c>
      <c r="P412" s="19">
        <v>6334702.3099999996</v>
      </c>
      <c r="Q412" s="19">
        <v>6334702.3099999996</v>
      </c>
      <c r="R412" s="19">
        <v>6334702.3099999996</v>
      </c>
    </row>
    <row r="413" spans="1:18" x14ac:dyDescent="0.25">
      <c r="A413" s="11" t="s">
        <v>5</v>
      </c>
      <c r="B413" s="12" t="s">
        <v>420</v>
      </c>
      <c r="C413" s="12"/>
      <c r="D413" s="12"/>
      <c r="E413" s="12"/>
      <c r="F413" s="19">
        <v>8102681.4900000002</v>
      </c>
      <c r="G413" s="19">
        <v>8102681.4900000002</v>
      </c>
      <c r="H413" s="19">
        <v>8102681.4900000002</v>
      </c>
      <c r="I413" s="118">
        <v>8102681.4900000002</v>
      </c>
      <c r="J413" s="19">
        <v>8102681.4900000002</v>
      </c>
      <c r="K413" s="19">
        <v>8102681.4900000002</v>
      </c>
      <c r="L413" s="19">
        <v>8102681.4900000002</v>
      </c>
      <c r="M413" s="19">
        <v>8102681.4900000002</v>
      </c>
      <c r="N413" s="19">
        <v>8102681.4900000002</v>
      </c>
      <c r="O413" s="19">
        <v>8102681.4900000002</v>
      </c>
      <c r="P413" s="19">
        <v>8102681.4900000002</v>
      </c>
      <c r="Q413" s="19">
        <v>8102681.4900000002</v>
      </c>
      <c r="R413" s="19">
        <v>8102681.4900000002</v>
      </c>
    </row>
    <row r="414" spans="1:18" x14ac:dyDescent="0.25">
      <c r="A414" s="11" t="s">
        <v>5</v>
      </c>
      <c r="B414" s="12" t="s">
        <v>421</v>
      </c>
      <c r="C414" s="12"/>
      <c r="D414" s="12"/>
      <c r="E414" s="12"/>
      <c r="F414" s="19">
        <v>-0.03</v>
      </c>
      <c r="G414" s="19">
        <v>-0.03</v>
      </c>
      <c r="H414" s="19">
        <v>-0.03</v>
      </c>
      <c r="I414" s="118">
        <v>-0.03</v>
      </c>
      <c r="J414" s="19">
        <v>-0.03</v>
      </c>
      <c r="K414" s="19">
        <v>-0.03</v>
      </c>
      <c r="L414" s="19">
        <v>-0.03</v>
      </c>
      <c r="M414" s="19">
        <v>-0.03</v>
      </c>
      <c r="N414" s="19">
        <v>-0.03</v>
      </c>
      <c r="O414" s="19">
        <v>-0.03</v>
      </c>
      <c r="P414" s="19">
        <v>-0.03</v>
      </c>
      <c r="Q414" s="19">
        <v>-0.03</v>
      </c>
      <c r="R414" s="19">
        <v>-0.03</v>
      </c>
    </row>
    <row r="415" spans="1:18" x14ac:dyDescent="0.25">
      <c r="A415" s="11" t="s">
        <v>5</v>
      </c>
      <c r="B415" s="12" t="s">
        <v>422</v>
      </c>
      <c r="C415" s="12"/>
      <c r="D415" s="12"/>
      <c r="E415" s="12"/>
      <c r="F415" s="19">
        <v>180679.23</v>
      </c>
      <c r="G415" s="19">
        <v>180679.23</v>
      </c>
      <c r="H415" s="19">
        <v>180679.23</v>
      </c>
      <c r="I415" s="118">
        <v>180679.23</v>
      </c>
      <c r="J415" s="19">
        <v>180679.23</v>
      </c>
      <c r="K415" s="19">
        <v>180679.23</v>
      </c>
      <c r="L415" s="19">
        <v>180679.23</v>
      </c>
      <c r="M415" s="19">
        <v>180679.23</v>
      </c>
      <c r="N415" s="19">
        <v>180679.23</v>
      </c>
      <c r="O415" s="19">
        <v>180679.23</v>
      </c>
      <c r="P415" s="19">
        <v>180679.23</v>
      </c>
      <c r="Q415" s="19">
        <v>180679.23</v>
      </c>
      <c r="R415" s="19">
        <v>180679.23</v>
      </c>
    </row>
    <row r="416" spans="1:18" x14ac:dyDescent="0.25">
      <c r="A416" s="11" t="s">
        <v>5</v>
      </c>
      <c r="B416" s="12" t="s">
        <v>423</v>
      </c>
      <c r="C416" s="12"/>
      <c r="D416" s="12"/>
      <c r="E416" s="12"/>
      <c r="F416" s="19">
        <v>453054176.44999999</v>
      </c>
      <c r="G416" s="19">
        <v>454573305.81</v>
      </c>
      <c r="H416" s="19">
        <v>455993476.86000001</v>
      </c>
      <c r="I416" s="118">
        <v>455998128.50999999</v>
      </c>
      <c r="J416" s="19">
        <v>457912179.42000002</v>
      </c>
      <c r="K416" s="19">
        <v>458545571.57999998</v>
      </c>
      <c r="L416" s="19">
        <v>458548590.56999999</v>
      </c>
      <c r="M416" s="19">
        <v>458754982.27999997</v>
      </c>
      <c r="N416" s="19">
        <v>463202648.81999999</v>
      </c>
      <c r="O416" s="19">
        <v>464492767.04000002</v>
      </c>
      <c r="P416" s="19">
        <v>470229406.18000001</v>
      </c>
      <c r="Q416" s="19">
        <v>470334844.5</v>
      </c>
      <c r="R416" s="19">
        <v>470502175.07999998</v>
      </c>
    </row>
    <row r="417" spans="1:18" x14ac:dyDescent="0.25">
      <c r="A417" s="11" t="s">
        <v>5</v>
      </c>
      <c r="B417" s="12" t="s">
        <v>424</v>
      </c>
      <c r="C417" s="12"/>
      <c r="D417" s="12"/>
      <c r="E417" s="12"/>
      <c r="F417" s="19">
        <v>1101221.1299999999</v>
      </c>
      <c r="G417" s="19">
        <v>1101221.1299999999</v>
      </c>
      <c r="H417" s="19">
        <v>1101221.1299999999</v>
      </c>
      <c r="I417" s="118">
        <v>1101221.1299999999</v>
      </c>
      <c r="J417" s="19">
        <v>1101221.1299999999</v>
      </c>
      <c r="K417" s="19">
        <v>1101221.1299999999</v>
      </c>
      <c r="L417" s="19">
        <v>1101221.1299999999</v>
      </c>
      <c r="M417" s="19">
        <v>1101221.1299999999</v>
      </c>
      <c r="N417" s="19">
        <v>1101221.1299999999</v>
      </c>
      <c r="O417" s="19">
        <v>1101221.1299999999</v>
      </c>
      <c r="P417" s="19">
        <v>1101221.1299999999</v>
      </c>
      <c r="Q417" s="19">
        <v>1101221.1299999999</v>
      </c>
      <c r="R417" s="19">
        <v>1101221.1299999999</v>
      </c>
    </row>
    <row r="418" spans="1:18" x14ac:dyDescent="0.25">
      <c r="A418" s="11" t="s">
        <v>5</v>
      </c>
      <c r="B418" s="12" t="s">
        <v>738</v>
      </c>
      <c r="C418" s="12"/>
      <c r="D418" s="12"/>
      <c r="E418" s="12"/>
      <c r="F418" s="19"/>
      <c r="G418" s="19"/>
      <c r="H418" s="19"/>
      <c r="I418" s="118"/>
      <c r="J418" s="19"/>
      <c r="K418" s="19"/>
      <c r="L418" s="19"/>
      <c r="M418" s="19"/>
      <c r="N418" s="19"/>
      <c r="O418" s="19"/>
      <c r="P418" s="19">
        <v>91468.150000000009</v>
      </c>
      <c r="Q418" s="19">
        <v>91534.080000000002</v>
      </c>
      <c r="R418" s="19">
        <v>95641.05</v>
      </c>
    </row>
    <row r="419" spans="1:18" x14ac:dyDescent="0.25">
      <c r="A419" s="11" t="s">
        <v>5</v>
      </c>
      <c r="B419" s="12" t="s">
        <v>425</v>
      </c>
      <c r="C419" s="12"/>
      <c r="D419" s="12"/>
      <c r="E419" s="12"/>
      <c r="F419" s="19">
        <v>71312.12</v>
      </c>
      <c r="G419" s="19">
        <v>71312.12</v>
      </c>
      <c r="H419" s="19">
        <v>71312.12</v>
      </c>
      <c r="I419" s="118">
        <v>71312.12</v>
      </c>
      <c r="J419" s="19">
        <v>71312.12</v>
      </c>
      <c r="K419" s="19">
        <v>71312.12</v>
      </c>
      <c r="L419" s="19">
        <v>71312.12</v>
      </c>
      <c r="M419" s="19">
        <v>71312.12</v>
      </c>
      <c r="N419" s="19">
        <v>71312.12</v>
      </c>
      <c r="O419" s="19">
        <v>71312.12</v>
      </c>
      <c r="P419" s="19">
        <v>71312.12</v>
      </c>
      <c r="Q419" s="19">
        <v>71312.12</v>
      </c>
      <c r="R419" s="19">
        <v>71312.12</v>
      </c>
    </row>
    <row r="420" spans="1:18" x14ac:dyDescent="0.25">
      <c r="A420" s="11" t="s">
        <v>5</v>
      </c>
      <c r="B420" s="12" t="s">
        <v>426</v>
      </c>
      <c r="C420" s="12"/>
      <c r="D420" s="12"/>
      <c r="E420" s="12"/>
      <c r="F420" s="19">
        <v>366838641.55000001</v>
      </c>
      <c r="G420" s="19">
        <v>367041943.07999998</v>
      </c>
      <c r="H420" s="19">
        <v>367752106.07999998</v>
      </c>
      <c r="I420" s="118">
        <v>368332547.88999999</v>
      </c>
      <c r="J420" s="19">
        <v>369923166.22000003</v>
      </c>
      <c r="K420" s="19">
        <v>372236080.86000001</v>
      </c>
      <c r="L420" s="19">
        <v>376271144.69999999</v>
      </c>
      <c r="M420" s="19">
        <v>378756411.22000003</v>
      </c>
      <c r="N420" s="19">
        <v>379536616.31</v>
      </c>
      <c r="O420" s="19">
        <v>380712072.88</v>
      </c>
      <c r="P420" s="19">
        <v>381790817.50999999</v>
      </c>
      <c r="Q420" s="19">
        <v>383602285.06</v>
      </c>
      <c r="R420" s="19">
        <v>384372720.41000003</v>
      </c>
    </row>
    <row r="421" spans="1:18" x14ac:dyDescent="0.25">
      <c r="A421" s="11" t="s">
        <v>5</v>
      </c>
      <c r="B421" s="12" t="s">
        <v>427</v>
      </c>
      <c r="C421" s="12"/>
      <c r="D421" s="12"/>
      <c r="E421" s="12"/>
      <c r="F421" s="19">
        <v>75386.59</v>
      </c>
      <c r="G421" s="19">
        <v>75386.59</v>
      </c>
      <c r="H421" s="19">
        <v>75386.59</v>
      </c>
      <c r="I421" s="118">
        <v>75386.59</v>
      </c>
      <c r="J421" s="19">
        <v>75386.59</v>
      </c>
      <c r="K421" s="19">
        <v>75386.59</v>
      </c>
      <c r="L421" s="19">
        <v>75386.59</v>
      </c>
      <c r="M421" s="19">
        <v>75386.59</v>
      </c>
      <c r="N421" s="19">
        <v>75386.59</v>
      </c>
      <c r="O421" s="19">
        <v>75386.59</v>
      </c>
      <c r="P421" s="19">
        <v>75386.59</v>
      </c>
      <c r="Q421" s="19">
        <v>75386.59</v>
      </c>
      <c r="R421" s="19">
        <v>75386.59</v>
      </c>
    </row>
    <row r="422" spans="1:18" x14ac:dyDescent="0.25">
      <c r="A422" s="11" t="s">
        <v>5</v>
      </c>
      <c r="B422" s="12" t="s">
        <v>428</v>
      </c>
      <c r="C422" s="12"/>
      <c r="D422" s="12"/>
      <c r="E422" s="12"/>
      <c r="F422" s="19">
        <v>450086319.20999998</v>
      </c>
      <c r="G422" s="19">
        <v>450780934.31</v>
      </c>
      <c r="H422" s="19">
        <v>451388214.63</v>
      </c>
      <c r="I422" s="118">
        <v>452312381.36000001</v>
      </c>
      <c r="J422" s="19">
        <v>455440807.95999998</v>
      </c>
      <c r="K422" s="19">
        <v>462982920.05000001</v>
      </c>
      <c r="L422" s="19">
        <v>473098196.69</v>
      </c>
      <c r="M422" s="19">
        <v>478616409.37</v>
      </c>
      <c r="N422" s="19">
        <v>479841138.94</v>
      </c>
      <c r="O422" s="19">
        <v>482325523.62</v>
      </c>
      <c r="P422" s="19">
        <v>484638451.01999998</v>
      </c>
      <c r="Q422" s="19">
        <v>487627870.79000002</v>
      </c>
      <c r="R422" s="19">
        <v>487869904.38</v>
      </c>
    </row>
    <row r="423" spans="1:18" x14ac:dyDescent="0.25">
      <c r="A423" s="11" t="s">
        <v>5</v>
      </c>
      <c r="B423" s="12" t="s">
        <v>429</v>
      </c>
      <c r="C423" s="12"/>
      <c r="D423" s="12"/>
      <c r="E423" s="12"/>
      <c r="F423" s="19">
        <v>714630974.64999998</v>
      </c>
      <c r="G423" s="19">
        <v>717008636.63</v>
      </c>
      <c r="H423" s="19">
        <v>719281077.59000003</v>
      </c>
      <c r="I423" s="118">
        <v>721988994.32000005</v>
      </c>
      <c r="J423" s="19">
        <v>725145948.57000005</v>
      </c>
      <c r="K423" s="19">
        <v>728537200.92999995</v>
      </c>
      <c r="L423" s="19">
        <v>734755637.02999997</v>
      </c>
      <c r="M423" s="19">
        <v>739086030.39999998</v>
      </c>
      <c r="N423" s="19">
        <v>740287391.75999999</v>
      </c>
      <c r="O423" s="19">
        <v>742686662.00999999</v>
      </c>
      <c r="P423" s="19">
        <v>745158738.46000004</v>
      </c>
      <c r="Q423" s="19">
        <v>747327672.62</v>
      </c>
      <c r="R423" s="19">
        <v>748683025.40999997</v>
      </c>
    </row>
    <row r="424" spans="1:18" x14ac:dyDescent="0.25">
      <c r="A424" s="11" t="s">
        <v>5</v>
      </c>
      <c r="B424" s="12" t="s">
        <v>431</v>
      </c>
      <c r="C424" s="12"/>
      <c r="D424" s="12"/>
      <c r="E424" s="12"/>
      <c r="F424" s="19">
        <v>942788724.92999995</v>
      </c>
      <c r="G424" s="19">
        <v>947287429.98000002</v>
      </c>
      <c r="H424" s="19">
        <v>952909627.71000004</v>
      </c>
      <c r="I424" s="118">
        <v>956151943.21000004</v>
      </c>
      <c r="J424" s="19">
        <v>964098604.94000006</v>
      </c>
      <c r="K424" s="19">
        <v>972590913.75999999</v>
      </c>
      <c r="L424" s="19">
        <v>980961712.47000003</v>
      </c>
      <c r="M424" s="19">
        <v>988877904.37</v>
      </c>
      <c r="N424" s="19">
        <v>993192739.26999998</v>
      </c>
      <c r="O424" s="19">
        <v>1001582630.26</v>
      </c>
      <c r="P424" s="19">
        <v>1006177345.63</v>
      </c>
      <c r="Q424" s="19">
        <v>1011234697.65</v>
      </c>
      <c r="R424" s="19">
        <v>1013197810.4400001</v>
      </c>
    </row>
    <row r="425" spans="1:18" x14ac:dyDescent="0.25">
      <c r="A425" s="11" t="s">
        <v>5</v>
      </c>
      <c r="B425" s="12" t="s">
        <v>432</v>
      </c>
      <c r="C425" s="12"/>
      <c r="D425" s="12"/>
      <c r="E425" s="12"/>
      <c r="F425" s="19">
        <v>494671450.81999999</v>
      </c>
      <c r="G425" s="19">
        <v>494532744.25999999</v>
      </c>
      <c r="H425" s="19">
        <v>495772102.47000003</v>
      </c>
      <c r="I425" s="118">
        <v>496726424.45999998</v>
      </c>
      <c r="J425" s="19">
        <v>498329436.56</v>
      </c>
      <c r="K425" s="19">
        <v>499434218.72000003</v>
      </c>
      <c r="L425" s="19">
        <v>501925191.35000002</v>
      </c>
      <c r="M425" s="19">
        <v>501969688.48000002</v>
      </c>
      <c r="N425" s="19">
        <v>503474968.67000002</v>
      </c>
      <c r="O425" s="19">
        <v>505992478.35000002</v>
      </c>
      <c r="P425" s="19">
        <v>506416046.94</v>
      </c>
      <c r="Q425" s="19">
        <v>507735116.72000003</v>
      </c>
      <c r="R425" s="19">
        <v>508600338.10000002</v>
      </c>
    </row>
    <row r="426" spans="1:18" x14ac:dyDescent="0.25">
      <c r="A426" s="11" t="s">
        <v>5</v>
      </c>
      <c r="B426" s="12" t="s">
        <v>433</v>
      </c>
      <c r="C426" s="12"/>
      <c r="D426" s="12"/>
      <c r="E426" s="12"/>
      <c r="F426" s="19">
        <v>187044802.25999999</v>
      </c>
      <c r="G426" s="19">
        <v>187348531.44999999</v>
      </c>
      <c r="H426" s="19">
        <v>187572735.75</v>
      </c>
      <c r="I426" s="118">
        <v>187783367.69999999</v>
      </c>
      <c r="J426" s="19">
        <v>188060292.59999999</v>
      </c>
      <c r="K426" s="19">
        <v>188436799.50999999</v>
      </c>
      <c r="L426" s="19">
        <v>188813113.91</v>
      </c>
      <c r="M426" s="19">
        <v>189001331.87</v>
      </c>
      <c r="N426" s="19">
        <v>189147345.41</v>
      </c>
      <c r="O426" s="19">
        <v>189300191.16</v>
      </c>
      <c r="P426" s="19">
        <v>189611322.88</v>
      </c>
      <c r="Q426" s="19">
        <v>189817617.25</v>
      </c>
      <c r="R426" s="19">
        <v>190028999.06</v>
      </c>
    </row>
    <row r="427" spans="1:18" x14ac:dyDescent="0.25">
      <c r="A427" s="11" t="s">
        <v>5</v>
      </c>
      <c r="B427" s="12" t="s">
        <v>434</v>
      </c>
      <c r="C427" s="12"/>
      <c r="D427" s="12"/>
      <c r="E427" s="12"/>
      <c r="F427" s="19">
        <v>150672346.99000001</v>
      </c>
      <c r="G427" s="19">
        <v>149450997.46000001</v>
      </c>
      <c r="H427" s="19">
        <v>148454608.12</v>
      </c>
      <c r="I427" s="118">
        <v>147799250.63999999</v>
      </c>
      <c r="J427" s="19">
        <v>148274012.25</v>
      </c>
      <c r="K427" s="19">
        <v>146242221.09</v>
      </c>
      <c r="L427" s="19">
        <v>145560389.06</v>
      </c>
      <c r="M427" s="19">
        <v>144940430.19999999</v>
      </c>
      <c r="N427" s="19">
        <v>144115084.63999999</v>
      </c>
      <c r="O427" s="19">
        <v>143636378.36000001</v>
      </c>
      <c r="P427" s="19">
        <v>143237196.13999999</v>
      </c>
      <c r="Q427" s="19">
        <v>142376825.34</v>
      </c>
      <c r="R427" s="19">
        <v>141734554.83000001</v>
      </c>
    </row>
    <row r="428" spans="1:18" x14ac:dyDescent="0.25">
      <c r="A428" s="11" t="s">
        <v>5</v>
      </c>
      <c r="B428" s="12" t="s">
        <v>435</v>
      </c>
      <c r="C428" s="12"/>
      <c r="D428" s="12"/>
      <c r="E428" s="12"/>
      <c r="F428" s="19">
        <v>23398277.969999999</v>
      </c>
      <c r="G428" s="19">
        <v>31057666.289999999</v>
      </c>
      <c r="H428" s="19">
        <v>31166583.010000002</v>
      </c>
      <c r="I428" s="118">
        <v>32458863.539999999</v>
      </c>
      <c r="J428" s="19">
        <v>35642037.539999999</v>
      </c>
      <c r="K428" s="19">
        <v>39684895.689999998</v>
      </c>
      <c r="L428" s="19">
        <v>44712797.979999997</v>
      </c>
      <c r="M428" s="19">
        <v>45235523.899999999</v>
      </c>
      <c r="N428" s="19">
        <v>45710544.140000001</v>
      </c>
      <c r="O428" s="19">
        <v>56481996.700000003</v>
      </c>
      <c r="P428" s="19">
        <v>56642245.049999997</v>
      </c>
      <c r="Q428" s="19">
        <v>58482667.780000001</v>
      </c>
      <c r="R428" s="19">
        <v>75452385.299999997</v>
      </c>
    </row>
    <row r="429" spans="1:18" x14ac:dyDescent="0.25">
      <c r="A429" s="11" t="s">
        <v>5</v>
      </c>
      <c r="B429" s="12" t="s">
        <v>436</v>
      </c>
      <c r="C429" s="12"/>
      <c r="D429" s="12"/>
      <c r="E429" s="12"/>
      <c r="F429" s="19"/>
      <c r="G429" s="19"/>
      <c r="H429" s="19"/>
      <c r="I429" s="118"/>
      <c r="J429" s="19"/>
      <c r="K429" s="19"/>
      <c r="L429" s="19"/>
      <c r="M429" s="19"/>
      <c r="N429" s="19"/>
      <c r="O429" s="19"/>
      <c r="P429" s="19">
        <v>2892.87</v>
      </c>
      <c r="Q429" s="19">
        <v>32465.68</v>
      </c>
      <c r="R429" s="19">
        <v>62023.29</v>
      </c>
    </row>
    <row r="430" spans="1:18" x14ac:dyDescent="0.25">
      <c r="A430" s="11" t="s">
        <v>5</v>
      </c>
      <c r="B430" s="12" t="s">
        <v>437</v>
      </c>
      <c r="C430" s="12"/>
      <c r="D430" s="12"/>
      <c r="E430" s="12"/>
      <c r="F430" s="19">
        <v>54445265.619999997</v>
      </c>
      <c r="G430" s="19">
        <v>54510848.359999999</v>
      </c>
      <c r="H430" s="19">
        <v>54522355.32</v>
      </c>
      <c r="I430" s="118">
        <v>55124370.729999997</v>
      </c>
      <c r="J430" s="19">
        <v>55156236.219999999</v>
      </c>
      <c r="K430" s="19">
        <v>55129316.030000001</v>
      </c>
      <c r="L430" s="19">
        <v>55727480.509999998</v>
      </c>
      <c r="M430" s="19">
        <v>55779316.670000002</v>
      </c>
      <c r="N430" s="19">
        <v>55820087.939999998</v>
      </c>
      <c r="O430" s="19">
        <v>55821792.450000003</v>
      </c>
      <c r="P430" s="19">
        <v>55843433.399999999</v>
      </c>
      <c r="Q430" s="19">
        <v>55787968.619999997</v>
      </c>
      <c r="R430" s="19">
        <v>55843025.649999999</v>
      </c>
    </row>
    <row r="431" spans="1:18" x14ac:dyDescent="0.25">
      <c r="A431" s="11" t="s">
        <v>5</v>
      </c>
      <c r="B431" s="12" t="s">
        <v>438</v>
      </c>
      <c r="C431" s="12"/>
      <c r="D431" s="12"/>
      <c r="E431" s="12"/>
      <c r="F431" s="19">
        <v>3412300.2</v>
      </c>
      <c r="G431" s="19">
        <v>3412300.2</v>
      </c>
      <c r="H431" s="19">
        <v>3412300.2</v>
      </c>
      <c r="I431" s="118">
        <v>2342551.37</v>
      </c>
      <c r="J431" s="19">
        <v>2342551.37</v>
      </c>
      <c r="K431" s="19">
        <v>2342551.37</v>
      </c>
      <c r="L431" s="19">
        <v>2342551.37</v>
      </c>
      <c r="M431" s="19">
        <v>2342551.37</v>
      </c>
      <c r="N431" s="19">
        <v>2342551.37</v>
      </c>
      <c r="O431" s="19">
        <v>2342551.37</v>
      </c>
      <c r="P431" s="19">
        <v>2342551.37</v>
      </c>
      <c r="Q431" s="19">
        <v>2342551.37</v>
      </c>
      <c r="R431" s="19">
        <v>2342551.37</v>
      </c>
    </row>
    <row r="432" spans="1:18" x14ac:dyDescent="0.25">
      <c r="A432" s="11" t="s">
        <v>5</v>
      </c>
      <c r="B432" s="12" t="s">
        <v>439</v>
      </c>
      <c r="C432" s="12"/>
      <c r="D432" s="12"/>
      <c r="E432" s="12"/>
      <c r="F432" s="19">
        <v>5116918.71</v>
      </c>
      <c r="G432" s="19">
        <v>5116918.71</v>
      </c>
      <c r="H432" s="19">
        <v>5116918.71</v>
      </c>
      <c r="I432" s="118">
        <v>5116918.71</v>
      </c>
      <c r="J432" s="19">
        <v>5116918.71</v>
      </c>
      <c r="K432" s="19">
        <v>5116918.71</v>
      </c>
      <c r="L432" s="19">
        <v>5116918.71</v>
      </c>
      <c r="M432" s="19">
        <v>5116918.71</v>
      </c>
      <c r="N432" s="19">
        <v>5116918.71</v>
      </c>
      <c r="O432" s="19">
        <v>5116918.71</v>
      </c>
      <c r="P432" s="19">
        <v>5116918.71</v>
      </c>
      <c r="Q432" s="19">
        <v>5116918.71</v>
      </c>
      <c r="R432" s="19">
        <v>5116918.71</v>
      </c>
    </row>
    <row r="433" spans="1:18" x14ac:dyDescent="0.25">
      <c r="A433" s="11" t="s">
        <v>5</v>
      </c>
      <c r="B433" s="12" t="s">
        <v>440</v>
      </c>
      <c r="C433" s="12"/>
      <c r="D433" s="12"/>
      <c r="E433" s="12"/>
      <c r="F433" s="19">
        <v>20917598.129999999</v>
      </c>
      <c r="G433" s="19">
        <v>20917598.129999999</v>
      </c>
      <c r="H433" s="19">
        <v>20917598.129999999</v>
      </c>
      <c r="I433" s="118">
        <v>20917598.129999999</v>
      </c>
      <c r="J433" s="19">
        <v>20917598.129999999</v>
      </c>
      <c r="K433" s="19">
        <v>20917598.129999999</v>
      </c>
      <c r="L433" s="19">
        <v>20917598.129999999</v>
      </c>
      <c r="M433" s="19">
        <v>20917598.129999999</v>
      </c>
      <c r="N433" s="19">
        <v>20917598.129999999</v>
      </c>
      <c r="O433" s="19">
        <v>20917598.129999999</v>
      </c>
      <c r="P433" s="19">
        <v>20917598.129999999</v>
      </c>
      <c r="Q433" s="19">
        <v>20917598.129999999</v>
      </c>
      <c r="R433" s="19">
        <v>20917598.129999999</v>
      </c>
    </row>
    <row r="434" spans="1:18" x14ac:dyDescent="0.25">
      <c r="A434" s="11" t="s">
        <v>5</v>
      </c>
      <c r="B434" s="12" t="s">
        <v>441</v>
      </c>
      <c r="C434" s="12"/>
      <c r="D434" s="12"/>
      <c r="E434" s="12"/>
      <c r="F434" s="19">
        <v>539295.28</v>
      </c>
      <c r="G434" s="19">
        <v>539295.28</v>
      </c>
      <c r="H434" s="19">
        <v>539295.28</v>
      </c>
      <c r="I434" s="118">
        <v>539295.28</v>
      </c>
      <c r="J434" s="19">
        <v>539295.28</v>
      </c>
      <c r="K434" s="19">
        <v>539295.28</v>
      </c>
      <c r="L434" s="19">
        <v>539295.28</v>
      </c>
      <c r="M434" s="19">
        <v>539295.28</v>
      </c>
      <c r="N434" s="19">
        <v>539295.28</v>
      </c>
      <c r="O434" s="19">
        <v>539295.28</v>
      </c>
      <c r="P434" s="19">
        <v>539295.28</v>
      </c>
      <c r="Q434" s="19">
        <v>539295.28</v>
      </c>
      <c r="R434" s="19">
        <v>539295.28</v>
      </c>
    </row>
    <row r="435" spans="1:18" x14ac:dyDescent="0.25">
      <c r="A435" s="11" t="s">
        <v>5</v>
      </c>
      <c r="B435" s="12" t="s">
        <v>442</v>
      </c>
      <c r="C435" s="12"/>
      <c r="D435" s="12"/>
      <c r="E435" s="12"/>
      <c r="F435" s="19">
        <v>735272.54</v>
      </c>
      <c r="G435" s="19">
        <v>735272.54</v>
      </c>
      <c r="H435" s="19">
        <v>735272.54</v>
      </c>
      <c r="I435" s="118">
        <v>735272.54</v>
      </c>
      <c r="J435" s="19">
        <v>735272.54</v>
      </c>
      <c r="K435" s="19">
        <v>735272.54</v>
      </c>
      <c r="L435" s="19">
        <v>735272.54</v>
      </c>
      <c r="M435" s="19">
        <v>735272.54</v>
      </c>
      <c r="N435" s="19">
        <v>735272.54</v>
      </c>
      <c r="O435" s="19">
        <v>735272.54</v>
      </c>
      <c r="P435" s="19">
        <v>735272.54</v>
      </c>
      <c r="Q435" s="19">
        <v>735272.54</v>
      </c>
      <c r="R435" s="19">
        <v>735272.54</v>
      </c>
    </row>
    <row r="436" spans="1:18" x14ac:dyDescent="0.25">
      <c r="A436" s="11" t="s">
        <v>5</v>
      </c>
      <c r="B436" s="12" t="s">
        <v>443</v>
      </c>
      <c r="C436" s="12"/>
      <c r="D436" s="12"/>
      <c r="E436" s="12"/>
      <c r="F436" s="19">
        <v>44742682.600000001</v>
      </c>
      <c r="G436" s="19">
        <v>44643556.350000001</v>
      </c>
      <c r="H436" s="19">
        <v>44643556.350000001</v>
      </c>
      <c r="I436" s="118">
        <v>44643556.350000001</v>
      </c>
      <c r="J436" s="19">
        <v>44643556.350000001</v>
      </c>
      <c r="K436" s="19">
        <v>44643556.350000001</v>
      </c>
      <c r="L436" s="19">
        <v>45342163.409999996</v>
      </c>
      <c r="M436" s="19">
        <v>45342163.409999996</v>
      </c>
      <c r="N436" s="19">
        <v>45356887.899999999</v>
      </c>
      <c r="O436" s="19">
        <v>45356887.899999999</v>
      </c>
      <c r="P436" s="19">
        <v>45356887.899999999</v>
      </c>
      <c r="Q436" s="19">
        <v>45356887.899999999</v>
      </c>
      <c r="R436" s="19">
        <v>45356887.899999999</v>
      </c>
    </row>
    <row r="437" spans="1:18" x14ac:dyDescent="0.25">
      <c r="A437" s="11" t="s">
        <v>5</v>
      </c>
      <c r="B437" s="12" t="s">
        <v>444</v>
      </c>
      <c r="C437" s="12"/>
      <c r="D437" s="12"/>
      <c r="E437" s="12"/>
      <c r="F437" s="19">
        <v>170442.52</v>
      </c>
      <c r="G437" s="19">
        <v>170442.52</v>
      </c>
      <c r="H437" s="19">
        <v>170442.52</v>
      </c>
      <c r="I437" s="118">
        <v>170442.52</v>
      </c>
      <c r="J437" s="19">
        <v>170442.52</v>
      </c>
      <c r="K437" s="19">
        <v>170442.52</v>
      </c>
      <c r="L437" s="19">
        <v>170442.52</v>
      </c>
      <c r="M437" s="19">
        <v>170442.52</v>
      </c>
      <c r="N437" s="19">
        <v>170442.52</v>
      </c>
      <c r="O437" s="19">
        <v>170442.52</v>
      </c>
      <c r="P437" s="19">
        <v>170442.52</v>
      </c>
      <c r="Q437" s="19">
        <v>170442.52</v>
      </c>
      <c r="R437" s="19">
        <v>170442.52</v>
      </c>
    </row>
    <row r="438" spans="1:18" x14ac:dyDescent="0.25">
      <c r="A438" s="11" t="s">
        <v>5</v>
      </c>
      <c r="B438" s="12" t="s">
        <v>445</v>
      </c>
      <c r="C438" s="12"/>
      <c r="D438" s="12"/>
      <c r="E438" s="12"/>
      <c r="F438" s="19">
        <v>14333.33</v>
      </c>
      <c r="G438" s="19">
        <v>14333.33</v>
      </c>
      <c r="H438" s="19">
        <v>14333.33</v>
      </c>
      <c r="I438" s="118">
        <v>14333.33</v>
      </c>
      <c r="J438" s="19">
        <v>14333.33</v>
      </c>
      <c r="K438" s="19">
        <v>14333.33</v>
      </c>
      <c r="L438" s="19">
        <v>14333.33</v>
      </c>
      <c r="M438" s="19">
        <v>14333.33</v>
      </c>
      <c r="N438" s="19">
        <v>14333.33</v>
      </c>
      <c r="O438" s="19">
        <v>14333.33</v>
      </c>
      <c r="P438" s="19">
        <v>14333.33</v>
      </c>
      <c r="Q438" s="19">
        <v>14333.33</v>
      </c>
      <c r="R438" s="19">
        <v>14333.33</v>
      </c>
    </row>
    <row r="439" spans="1:18" x14ac:dyDescent="0.25">
      <c r="A439" s="11" t="s">
        <v>5</v>
      </c>
      <c r="B439" s="12" t="s">
        <v>447</v>
      </c>
      <c r="C439" s="12"/>
      <c r="D439" s="12"/>
      <c r="E439" s="12"/>
      <c r="F439" s="19">
        <v>470533.53</v>
      </c>
      <c r="G439" s="19">
        <v>470533.53</v>
      </c>
      <c r="H439" s="19">
        <v>470533.53</v>
      </c>
      <c r="I439" s="118">
        <v>470533.53</v>
      </c>
      <c r="J439" s="19">
        <v>470533.53</v>
      </c>
      <c r="K439" s="19">
        <v>470533.53</v>
      </c>
      <c r="L439" s="19">
        <v>470533.53</v>
      </c>
      <c r="M439" s="19">
        <v>470533.53</v>
      </c>
      <c r="N439" s="19">
        <v>470533.53</v>
      </c>
      <c r="O439" s="19">
        <v>470533.53</v>
      </c>
      <c r="P439" s="19">
        <v>470533.53</v>
      </c>
      <c r="Q439" s="19">
        <v>470533.53</v>
      </c>
      <c r="R439" s="19">
        <v>470533.53</v>
      </c>
    </row>
    <row r="440" spans="1:18" x14ac:dyDescent="0.25">
      <c r="A440" s="11" t="s">
        <v>5</v>
      </c>
      <c r="B440" s="12" t="s">
        <v>448</v>
      </c>
      <c r="C440" s="12"/>
      <c r="D440" s="12"/>
      <c r="E440" s="12"/>
      <c r="F440" s="19">
        <v>2891.16</v>
      </c>
      <c r="G440" s="19">
        <v>2891.16</v>
      </c>
      <c r="H440" s="19">
        <v>2891.16</v>
      </c>
      <c r="I440" s="118">
        <v>2891.16</v>
      </c>
      <c r="J440" s="19">
        <v>2891.16</v>
      </c>
      <c r="K440" s="19">
        <v>2891.16</v>
      </c>
      <c r="L440" s="19">
        <v>2891.16</v>
      </c>
      <c r="M440" s="19">
        <v>2891.16</v>
      </c>
      <c r="N440" s="19">
        <v>2891.16</v>
      </c>
      <c r="O440" s="19">
        <v>2891.16</v>
      </c>
      <c r="P440" s="19">
        <v>2891.16</v>
      </c>
      <c r="Q440" s="19">
        <v>2891.16</v>
      </c>
      <c r="R440" s="19">
        <v>2891.16</v>
      </c>
    </row>
    <row r="441" spans="1:18" x14ac:dyDescent="0.25">
      <c r="A441" s="11" t="s">
        <v>5</v>
      </c>
      <c r="B441" s="12" t="s">
        <v>449</v>
      </c>
      <c r="C441" s="12"/>
      <c r="D441" s="12"/>
      <c r="E441" s="12"/>
      <c r="F441" s="19">
        <v>6823.6100000000006</v>
      </c>
      <c r="G441" s="19">
        <v>6823.6100000000006</v>
      </c>
      <c r="H441" s="19">
        <v>6823.6100000000006</v>
      </c>
      <c r="I441" s="118">
        <v>6823.6100000000006</v>
      </c>
      <c r="J441" s="19">
        <v>6823.6100000000006</v>
      </c>
      <c r="K441" s="19">
        <v>6823.6100000000006</v>
      </c>
      <c r="L441" s="19">
        <v>6823.6100000000006</v>
      </c>
      <c r="M441" s="19">
        <v>6823.6100000000006</v>
      </c>
      <c r="N441" s="19">
        <v>6823.6100000000006</v>
      </c>
      <c r="O441" s="19">
        <v>6823.6100000000006</v>
      </c>
      <c r="P441" s="19">
        <v>6823.6100000000006</v>
      </c>
      <c r="Q441" s="19">
        <v>6823.6100000000006</v>
      </c>
      <c r="R441" s="19">
        <v>6823.6100000000006</v>
      </c>
    </row>
    <row r="442" spans="1:18" x14ac:dyDescent="0.25">
      <c r="A442" s="11" t="s">
        <v>5</v>
      </c>
      <c r="B442" s="12" t="s">
        <v>450</v>
      </c>
      <c r="C442" s="12"/>
      <c r="D442" s="12"/>
      <c r="E442" s="12"/>
      <c r="F442" s="19">
        <v>105000</v>
      </c>
      <c r="G442" s="19">
        <v>105000</v>
      </c>
      <c r="H442" s="19">
        <v>105000</v>
      </c>
      <c r="I442" s="118">
        <v>105000</v>
      </c>
      <c r="J442" s="19">
        <v>105000</v>
      </c>
      <c r="K442" s="19">
        <v>105000</v>
      </c>
      <c r="L442" s="19">
        <v>105000</v>
      </c>
      <c r="M442" s="19">
        <v>105000</v>
      </c>
      <c r="N442" s="19">
        <v>105000</v>
      </c>
      <c r="O442" s="19">
        <v>105000</v>
      </c>
      <c r="P442" s="19">
        <v>105000</v>
      </c>
      <c r="Q442" s="19">
        <v>105000</v>
      </c>
      <c r="R442" s="19">
        <v>105000</v>
      </c>
    </row>
    <row r="443" spans="1:18" x14ac:dyDescent="0.25">
      <c r="A443" s="11" t="s">
        <v>5</v>
      </c>
      <c r="B443" s="12" t="s">
        <v>452</v>
      </c>
      <c r="C443" s="12"/>
      <c r="D443" s="12"/>
      <c r="E443" s="12"/>
      <c r="F443" s="19">
        <v>45505.08</v>
      </c>
      <c r="G443" s="19">
        <v>45505.08</v>
      </c>
      <c r="H443" s="19">
        <v>45505.08</v>
      </c>
      <c r="I443" s="118">
        <v>45505.08</v>
      </c>
      <c r="J443" s="19">
        <v>45505.08</v>
      </c>
      <c r="K443" s="19">
        <v>45505.08</v>
      </c>
      <c r="L443" s="19">
        <v>45505.08</v>
      </c>
      <c r="M443" s="19">
        <v>45505.08</v>
      </c>
      <c r="N443" s="19">
        <v>45505.08</v>
      </c>
      <c r="O443" s="19">
        <v>45505.08</v>
      </c>
      <c r="P443" s="19">
        <v>45505.08</v>
      </c>
      <c r="Q443" s="19">
        <v>45505.08</v>
      </c>
      <c r="R443" s="19">
        <v>45505.08</v>
      </c>
    </row>
    <row r="444" spans="1:18" x14ac:dyDescent="0.25">
      <c r="A444" s="11" t="s">
        <v>5</v>
      </c>
      <c r="B444" s="12" t="s">
        <v>453</v>
      </c>
      <c r="C444" s="12"/>
      <c r="D444" s="12"/>
      <c r="E444" s="12"/>
      <c r="F444" s="19">
        <v>211697.27000000002</v>
      </c>
      <c r="G444" s="19">
        <v>211697.27000000002</v>
      </c>
      <c r="H444" s="19">
        <v>211697.27000000002</v>
      </c>
      <c r="I444" s="118">
        <v>211697.27000000002</v>
      </c>
      <c r="J444" s="19">
        <v>211697.27000000002</v>
      </c>
      <c r="K444" s="19">
        <v>211697.27000000002</v>
      </c>
      <c r="L444" s="19">
        <v>211697.27000000002</v>
      </c>
      <c r="M444" s="19">
        <v>211697.27000000002</v>
      </c>
      <c r="N444" s="19">
        <v>211697.27000000002</v>
      </c>
      <c r="O444" s="19">
        <v>211697.27000000002</v>
      </c>
      <c r="P444" s="19">
        <v>211697.27000000002</v>
      </c>
      <c r="Q444" s="19">
        <v>211697.27000000002</v>
      </c>
      <c r="R444" s="19">
        <v>211697.27000000002</v>
      </c>
    </row>
    <row r="445" spans="1:18" x14ac:dyDescent="0.25">
      <c r="A445" s="11" t="s">
        <v>5</v>
      </c>
      <c r="B445" s="12" t="s">
        <v>454</v>
      </c>
      <c r="C445" s="12"/>
      <c r="D445" s="12"/>
      <c r="E445" s="12"/>
      <c r="F445" s="19">
        <v>45420.07</v>
      </c>
      <c r="G445" s="19">
        <v>45420.07</v>
      </c>
      <c r="H445" s="19">
        <v>45420.07</v>
      </c>
      <c r="I445" s="118">
        <v>45420.07</v>
      </c>
      <c r="J445" s="19">
        <v>45420.07</v>
      </c>
      <c r="K445" s="19">
        <v>45420.07</v>
      </c>
      <c r="L445" s="19">
        <v>45420.07</v>
      </c>
      <c r="M445" s="19">
        <v>45420.07</v>
      </c>
      <c r="N445" s="19">
        <v>45420.07</v>
      </c>
      <c r="O445" s="19">
        <v>45420.07</v>
      </c>
      <c r="P445" s="19">
        <v>45420.07</v>
      </c>
      <c r="Q445" s="19">
        <v>45420.07</v>
      </c>
      <c r="R445" s="19">
        <v>45420.07</v>
      </c>
    </row>
    <row r="446" spans="1:18" x14ac:dyDescent="0.25">
      <c r="A446" s="11" t="s">
        <v>5</v>
      </c>
      <c r="B446" s="12" t="s">
        <v>455</v>
      </c>
      <c r="C446" s="12"/>
      <c r="D446" s="12"/>
      <c r="E446" s="12"/>
      <c r="F446" s="19">
        <v>3036991.37</v>
      </c>
      <c r="G446" s="19">
        <v>3036991.37</v>
      </c>
      <c r="H446" s="19">
        <v>3036991.37</v>
      </c>
      <c r="I446" s="118">
        <v>3036991.37</v>
      </c>
      <c r="J446" s="19">
        <v>3036991.37</v>
      </c>
      <c r="K446" s="19">
        <v>3036991.37</v>
      </c>
      <c r="L446" s="19">
        <v>3036991.37</v>
      </c>
      <c r="M446" s="19">
        <v>3036991.37</v>
      </c>
      <c r="N446" s="19">
        <v>3036991.37</v>
      </c>
      <c r="O446" s="19">
        <v>3036991.37</v>
      </c>
      <c r="P446" s="19">
        <v>3036991.37</v>
      </c>
      <c r="Q446" s="19">
        <v>3036991.37</v>
      </c>
      <c r="R446" s="19">
        <v>3036991.37</v>
      </c>
    </row>
    <row r="447" spans="1:18" x14ac:dyDescent="0.25">
      <c r="A447" s="11" t="s">
        <v>5</v>
      </c>
      <c r="B447" s="12" t="s">
        <v>457</v>
      </c>
      <c r="C447" s="12"/>
      <c r="D447" s="12"/>
      <c r="E447" s="12"/>
      <c r="F447" s="19">
        <v>24584.98</v>
      </c>
      <c r="G447" s="19">
        <v>24584.98</v>
      </c>
      <c r="H447" s="19">
        <v>24584.98</v>
      </c>
      <c r="I447" s="118">
        <v>24584.98</v>
      </c>
      <c r="J447" s="19">
        <v>24584.98</v>
      </c>
      <c r="K447" s="19">
        <v>24584.98</v>
      </c>
      <c r="L447" s="19">
        <v>24584.98</v>
      </c>
      <c r="M447" s="19">
        <v>24584.98</v>
      </c>
      <c r="N447" s="19">
        <v>24584.98</v>
      </c>
      <c r="O447" s="19">
        <v>24584.98</v>
      </c>
      <c r="P447" s="19">
        <v>24584.98</v>
      </c>
      <c r="Q447" s="19">
        <v>24584.98</v>
      </c>
      <c r="R447" s="19">
        <v>24584.98</v>
      </c>
    </row>
    <row r="448" spans="1:18" x14ac:dyDescent="0.25">
      <c r="A448" s="11" t="s">
        <v>5</v>
      </c>
      <c r="B448" s="12" t="s">
        <v>458</v>
      </c>
      <c r="C448" s="12"/>
      <c r="D448" s="12"/>
      <c r="E448" s="12"/>
      <c r="F448" s="19">
        <v>1855126.65</v>
      </c>
      <c r="G448" s="19">
        <v>1855126.65</v>
      </c>
      <c r="H448" s="19">
        <v>1855126.65</v>
      </c>
      <c r="I448" s="118"/>
      <c r="J448" s="19"/>
      <c r="K448" s="19"/>
      <c r="L448" s="19"/>
      <c r="M448" s="19"/>
      <c r="N448" s="19"/>
      <c r="O448" s="19"/>
      <c r="P448" s="19"/>
      <c r="Q448" s="19"/>
      <c r="R448" s="19"/>
    </row>
    <row r="449" spans="1:18" x14ac:dyDescent="0.25">
      <c r="A449" s="11" t="s">
        <v>5</v>
      </c>
      <c r="B449" s="12" t="s">
        <v>459</v>
      </c>
      <c r="C449" s="12"/>
      <c r="D449" s="12"/>
      <c r="E449" s="12"/>
      <c r="F449" s="19">
        <v>83653.790000000008</v>
      </c>
      <c r="G449" s="19">
        <v>83653.790000000008</v>
      </c>
      <c r="H449" s="19">
        <v>83653.790000000008</v>
      </c>
      <c r="I449" s="118">
        <v>83653.790000000008</v>
      </c>
      <c r="J449" s="19">
        <v>83653.790000000008</v>
      </c>
      <c r="K449" s="19">
        <v>83653.790000000008</v>
      </c>
      <c r="L449" s="19">
        <v>83653.790000000008</v>
      </c>
      <c r="M449" s="19">
        <v>83653.790000000008</v>
      </c>
      <c r="N449" s="19">
        <v>83653.790000000008</v>
      </c>
      <c r="O449" s="19">
        <v>83653.790000000008</v>
      </c>
      <c r="P449" s="19">
        <v>83653.790000000008</v>
      </c>
      <c r="Q449" s="19">
        <v>83653.790000000008</v>
      </c>
      <c r="R449" s="19">
        <v>83653.790000000008</v>
      </c>
    </row>
    <row r="450" spans="1:18" x14ac:dyDescent="0.25">
      <c r="A450" s="11" t="s">
        <v>5</v>
      </c>
      <c r="B450" s="12" t="s">
        <v>461</v>
      </c>
      <c r="C450" s="12"/>
      <c r="D450" s="12"/>
      <c r="E450" s="12"/>
      <c r="F450" s="19">
        <v>235090.26</v>
      </c>
      <c r="G450" s="19">
        <v>235090.26</v>
      </c>
      <c r="H450" s="19">
        <v>235090.26</v>
      </c>
      <c r="I450" s="118">
        <v>190787.19</v>
      </c>
      <c r="J450" s="19">
        <v>190787.19</v>
      </c>
      <c r="K450" s="19">
        <v>190787.19</v>
      </c>
      <c r="L450" s="19">
        <v>190787.19</v>
      </c>
      <c r="M450" s="19">
        <v>190787.19</v>
      </c>
      <c r="N450" s="19">
        <v>190787.19</v>
      </c>
      <c r="O450" s="19">
        <v>190787.19</v>
      </c>
      <c r="P450" s="19">
        <v>190787.19</v>
      </c>
      <c r="Q450" s="19">
        <v>190787.19</v>
      </c>
      <c r="R450" s="19">
        <v>190787.19</v>
      </c>
    </row>
    <row r="451" spans="1:18" x14ac:dyDescent="0.25">
      <c r="A451" s="11" t="s">
        <v>5</v>
      </c>
      <c r="B451" s="12" t="s">
        <v>462</v>
      </c>
      <c r="C451" s="12"/>
      <c r="D451" s="12"/>
      <c r="E451" s="12"/>
      <c r="F451" s="19">
        <v>34821.67</v>
      </c>
      <c r="G451" s="19">
        <v>34821.67</v>
      </c>
      <c r="H451" s="19">
        <v>34821.67</v>
      </c>
      <c r="I451" s="118">
        <v>34821.67</v>
      </c>
      <c r="J451" s="19">
        <v>34821.67</v>
      </c>
      <c r="K451" s="19">
        <v>34821.67</v>
      </c>
      <c r="L451" s="19">
        <v>34821.67</v>
      </c>
      <c r="M451" s="19">
        <v>34821.67</v>
      </c>
      <c r="N451" s="19">
        <v>34821.67</v>
      </c>
      <c r="O451" s="19">
        <v>34821.67</v>
      </c>
      <c r="P451" s="19">
        <v>34821.67</v>
      </c>
      <c r="Q451" s="19">
        <v>34821.67</v>
      </c>
      <c r="R451" s="19">
        <v>34821.67</v>
      </c>
    </row>
    <row r="452" spans="1:18" x14ac:dyDescent="0.25">
      <c r="A452" s="11" t="s">
        <v>5</v>
      </c>
      <c r="B452" s="12" t="s">
        <v>464</v>
      </c>
      <c r="C452" s="12"/>
      <c r="D452" s="12"/>
      <c r="E452" s="12"/>
      <c r="F452" s="19">
        <v>3.33</v>
      </c>
      <c r="G452" s="19"/>
      <c r="H452" s="19"/>
      <c r="I452" s="118"/>
      <c r="J452" s="19"/>
      <c r="K452" s="19"/>
      <c r="L452" s="19"/>
      <c r="M452" s="19"/>
      <c r="N452" s="19"/>
      <c r="O452" s="19"/>
      <c r="P452" s="19"/>
      <c r="Q452" s="19"/>
      <c r="R452" s="19"/>
    </row>
    <row r="453" spans="1:18" x14ac:dyDescent="0.25">
      <c r="A453" s="11" t="s">
        <v>5</v>
      </c>
      <c r="B453" s="12" t="s">
        <v>467</v>
      </c>
      <c r="C453" s="12"/>
      <c r="D453" s="12"/>
      <c r="E453" s="12"/>
      <c r="F453" s="19">
        <v>14957400.279999999</v>
      </c>
      <c r="G453" s="19">
        <v>16182858.380000001</v>
      </c>
      <c r="H453" s="19">
        <v>16648000.560000001</v>
      </c>
      <c r="I453" s="118">
        <v>15661405.550000001</v>
      </c>
      <c r="J453" s="19">
        <v>14880695.6</v>
      </c>
      <c r="K453" s="19">
        <v>15643459.24</v>
      </c>
      <c r="L453" s="19">
        <v>15692201.65</v>
      </c>
      <c r="M453" s="19">
        <v>16046022.1</v>
      </c>
      <c r="N453" s="19">
        <v>16410934.039999999</v>
      </c>
      <c r="O453" s="19">
        <v>16519874.27</v>
      </c>
      <c r="P453" s="19">
        <v>16978228.890000001</v>
      </c>
      <c r="Q453" s="19">
        <v>17534644.559999999</v>
      </c>
      <c r="R453" s="19">
        <v>17433068.34</v>
      </c>
    </row>
    <row r="454" spans="1:18" x14ac:dyDescent="0.25">
      <c r="A454" s="11" t="s">
        <v>5</v>
      </c>
      <c r="B454" s="12" t="s">
        <v>468</v>
      </c>
      <c r="C454" s="12"/>
      <c r="D454" s="12"/>
      <c r="E454" s="12"/>
      <c r="F454" s="19">
        <v>61994.98</v>
      </c>
      <c r="G454" s="19">
        <v>61994.98</v>
      </c>
      <c r="H454" s="19">
        <v>61994.98</v>
      </c>
      <c r="I454" s="118"/>
      <c r="J454" s="19"/>
      <c r="K454" s="19"/>
      <c r="L454" s="19"/>
      <c r="M454" s="19"/>
      <c r="N454" s="19"/>
      <c r="O454" s="19"/>
      <c r="P454" s="19"/>
      <c r="Q454" s="19"/>
      <c r="R454" s="19"/>
    </row>
    <row r="455" spans="1:18" x14ac:dyDescent="0.25">
      <c r="A455" s="11" t="s">
        <v>5</v>
      </c>
      <c r="B455" s="12" t="s">
        <v>469</v>
      </c>
      <c r="C455" s="12"/>
      <c r="D455" s="12"/>
      <c r="E455" s="12"/>
      <c r="F455" s="19">
        <v>46768.12</v>
      </c>
      <c r="G455" s="19">
        <v>46768.12</v>
      </c>
      <c r="H455" s="19">
        <v>46768.12</v>
      </c>
      <c r="I455" s="118"/>
      <c r="J455" s="19"/>
      <c r="K455" s="19"/>
      <c r="L455" s="19"/>
      <c r="M455" s="19"/>
      <c r="N455" s="19"/>
      <c r="O455" s="19"/>
      <c r="P455" s="19"/>
      <c r="Q455" s="19"/>
      <c r="R455" s="19"/>
    </row>
    <row r="456" spans="1:18" x14ac:dyDescent="0.25">
      <c r="A456" s="11" t="s">
        <v>5</v>
      </c>
      <c r="B456" s="12" t="s">
        <v>471</v>
      </c>
      <c r="C456" s="12"/>
      <c r="D456" s="12"/>
      <c r="E456" s="12"/>
      <c r="F456" s="19">
        <v>71743.63</v>
      </c>
      <c r="G456" s="19">
        <v>71743.63</v>
      </c>
      <c r="H456" s="19">
        <v>71743.63</v>
      </c>
      <c r="I456" s="118">
        <v>71743.63</v>
      </c>
      <c r="J456" s="19">
        <v>71743.63</v>
      </c>
      <c r="K456" s="19">
        <v>71743.63</v>
      </c>
      <c r="L456" s="19">
        <v>71743.63</v>
      </c>
      <c r="M456" s="19">
        <v>71743.63</v>
      </c>
      <c r="N456" s="19">
        <v>71743.63</v>
      </c>
      <c r="O456" s="19">
        <v>71743.63</v>
      </c>
      <c r="P456" s="19">
        <v>71743.63</v>
      </c>
      <c r="Q456" s="19">
        <v>71743.63</v>
      </c>
      <c r="R456" s="19">
        <v>71743.63</v>
      </c>
    </row>
    <row r="457" spans="1:18" x14ac:dyDescent="0.25">
      <c r="A457" s="11" t="s">
        <v>5</v>
      </c>
      <c r="B457" s="12" t="s">
        <v>472</v>
      </c>
      <c r="C457" s="12"/>
      <c r="D457" s="12"/>
      <c r="E457" s="12"/>
      <c r="F457" s="19">
        <v>4880.75</v>
      </c>
      <c r="G457" s="19">
        <v>4880.75</v>
      </c>
      <c r="H457" s="19">
        <v>4880.75</v>
      </c>
      <c r="I457" s="118">
        <v>4880.75</v>
      </c>
      <c r="J457" s="19">
        <v>4880.75</v>
      </c>
      <c r="K457" s="19">
        <v>4880.75</v>
      </c>
      <c r="L457" s="19">
        <v>4880.75</v>
      </c>
      <c r="M457" s="19">
        <v>4880.75</v>
      </c>
      <c r="N457" s="19">
        <v>4880.75</v>
      </c>
      <c r="O457" s="19">
        <v>4880.75</v>
      </c>
      <c r="P457" s="19">
        <v>4880.75</v>
      </c>
      <c r="Q457" s="19">
        <v>4880.75</v>
      </c>
      <c r="R457" s="19">
        <v>4880.75</v>
      </c>
    </row>
    <row r="458" spans="1:18" x14ac:dyDescent="0.25">
      <c r="A458" s="11" t="s">
        <v>5</v>
      </c>
      <c r="B458" s="12" t="s">
        <v>473</v>
      </c>
      <c r="C458" s="12"/>
      <c r="D458" s="12"/>
      <c r="E458" s="12"/>
      <c r="F458" s="19">
        <v>53223.950000000004</v>
      </c>
      <c r="G458" s="19">
        <v>53223.950000000004</v>
      </c>
      <c r="H458" s="19">
        <v>53223.950000000004</v>
      </c>
      <c r="I458" s="118">
        <v>53223.950000000004</v>
      </c>
      <c r="J458" s="19">
        <v>53223.950000000004</v>
      </c>
      <c r="K458" s="19">
        <v>53223.950000000004</v>
      </c>
      <c r="L458" s="19">
        <v>53223.950000000004</v>
      </c>
      <c r="M458" s="19">
        <v>53223.950000000004</v>
      </c>
      <c r="N458" s="19">
        <v>53223.950000000004</v>
      </c>
      <c r="O458" s="19">
        <v>53223.950000000004</v>
      </c>
      <c r="P458" s="19">
        <v>53223.950000000004</v>
      </c>
      <c r="Q458" s="19">
        <v>53223.950000000004</v>
      </c>
      <c r="R458" s="19">
        <v>53223.950000000004</v>
      </c>
    </row>
    <row r="459" spans="1:18" x14ac:dyDescent="0.25">
      <c r="A459" s="11" t="s">
        <v>5</v>
      </c>
      <c r="B459" s="12" t="s">
        <v>474</v>
      </c>
      <c r="C459" s="12"/>
      <c r="D459" s="12"/>
      <c r="E459" s="12"/>
      <c r="F459" s="19">
        <v>555346.68000000005</v>
      </c>
      <c r="G459" s="19">
        <v>555346.68000000005</v>
      </c>
      <c r="H459" s="19">
        <v>555346.68000000005</v>
      </c>
      <c r="I459" s="118">
        <v>555346.68000000005</v>
      </c>
      <c r="J459" s="19">
        <v>555346.68000000005</v>
      </c>
      <c r="K459" s="19">
        <v>555346.68000000005</v>
      </c>
      <c r="L459" s="19">
        <v>555346.68000000005</v>
      </c>
      <c r="M459" s="19">
        <v>555346.68000000005</v>
      </c>
      <c r="N459" s="19">
        <v>555346.68000000005</v>
      </c>
      <c r="O459" s="19">
        <v>555346.68000000005</v>
      </c>
      <c r="P459" s="19">
        <v>555346.68000000005</v>
      </c>
      <c r="Q459" s="19">
        <v>555346.68000000005</v>
      </c>
      <c r="R459" s="19">
        <v>555346.68000000005</v>
      </c>
    </row>
    <row r="460" spans="1:18" x14ac:dyDescent="0.25">
      <c r="A460" s="11" t="s">
        <v>5</v>
      </c>
      <c r="B460" s="12" t="s">
        <v>475</v>
      </c>
      <c r="C460" s="12"/>
      <c r="D460" s="12"/>
      <c r="E460" s="12"/>
      <c r="F460" s="19">
        <v>148483.1</v>
      </c>
      <c r="G460" s="19">
        <v>151677.92000000001</v>
      </c>
      <c r="H460" s="19">
        <v>151677.92000000001</v>
      </c>
      <c r="I460" s="118">
        <v>151677.92000000001</v>
      </c>
      <c r="J460" s="19">
        <v>158518.82</v>
      </c>
      <c r="K460" s="19">
        <v>159072.73000000001</v>
      </c>
      <c r="L460" s="19">
        <v>159072.73000000001</v>
      </c>
      <c r="M460" s="19">
        <v>159072.73000000001</v>
      </c>
      <c r="N460" s="19">
        <v>159072.73000000001</v>
      </c>
      <c r="O460" s="19">
        <v>159072.73000000001</v>
      </c>
      <c r="P460" s="19">
        <v>159072.73000000001</v>
      </c>
      <c r="Q460" s="19">
        <v>165955.51999999999</v>
      </c>
      <c r="R460" s="19">
        <v>166358.61000000002</v>
      </c>
    </row>
    <row r="461" spans="1:18" x14ac:dyDescent="0.25">
      <c r="A461" s="11" t="s">
        <v>5</v>
      </c>
      <c r="B461" s="12" t="s">
        <v>476</v>
      </c>
      <c r="C461" s="12"/>
      <c r="D461" s="12"/>
      <c r="E461" s="12"/>
      <c r="F461" s="19">
        <v>148483.1</v>
      </c>
      <c r="G461" s="19">
        <v>151677.93</v>
      </c>
      <c r="H461" s="19">
        <v>151677.93</v>
      </c>
      <c r="I461" s="118">
        <v>151677.93</v>
      </c>
      <c r="J461" s="19">
        <v>158518.82</v>
      </c>
      <c r="K461" s="19">
        <v>159072.73000000001</v>
      </c>
      <c r="L461" s="19">
        <v>159072.73000000001</v>
      </c>
      <c r="M461" s="19">
        <v>159072.73000000001</v>
      </c>
      <c r="N461" s="19">
        <v>159072.73000000001</v>
      </c>
      <c r="O461" s="19">
        <v>159072.73000000001</v>
      </c>
      <c r="P461" s="19">
        <v>159072.73000000001</v>
      </c>
      <c r="Q461" s="19">
        <v>165955.48000000001</v>
      </c>
      <c r="R461" s="19">
        <v>166358.57</v>
      </c>
    </row>
    <row r="462" spans="1:18" x14ac:dyDescent="0.25">
      <c r="A462" s="11" t="s">
        <v>5</v>
      </c>
      <c r="B462" s="12" t="s">
        <v>477</v>
      </c>
      <c r="C462" s="12"/>
      <c r="D462" s="12"/>
      <c r="E462" s="12"/>
      <c r="F462" s="19">
        <v>99475.38</v>
      </c>
      <c r="G462" s="19">
        <v>101508.46</v>
      </c>
      <c r="H462" s="19">
        <v>101508.46</v>
      </c>
      <c r="I462" s="118">
        <v>101508.46</v>
      </c>
      <c r="J462" s="19">
        <v>105861.76000000001</v>
      </c>
      <c r="K462" s="19">
        <v>106107.63</v>
      </c>
      <c r="L462" s="19">
        <v>106107.63</v>
      </c>
      <c r="M462" s="19">
        <v>106107.63</v>
      </c>
      <c r="N462" s="19">
        <v>106107.63</v>
      </c>
      <c r="O462" s="19">
        <v>106107.63</v>
      </c>
      <c r="P462" s="19">
        <v>106107.63</v>
      </c>
      <c r="Q462" s="19">
        <v>201896.64</v>
      </c>
      <c r="R462" s="19">
        <v>200393.72</v>
      </c>
    </row>
    <row r="463" spans="1:18" x14ac:dyDescent="0.25">
      <c r="A463" s="11" t="s">
        <v>5</v>
      </c>
      <c r="B463" s="12" t="s">
        <v>478</v>
      </c>
      <c r="C463" s="12"/>
      <c r="D463" s="12"/>
      <c r="E463" s="12"/>
      <c r="F463" s="19">
        <v>94015.98</v>
      </c>
      <c r="G463" s="19">
        <v>96049.06</v>
      </c>
      <c r="H463" s="19">
        <v>96049.06</v>
      </c>
      <c r="I463" s="118">
        <v>96049.06</v>
      </c>
      <c r="J463" s="19">
        <v>100402.36</v>
      </c>
      <c r="K463" s="19">
        <v>100648.23</v>
      </c>
      <c r="L463" s="19">
        <v>100648.23</v>
      </c>
      <c r="M463" s="19">
        <v>100648.23</v>
      </c>
      <c r="N463" s="19">
        <v>100648.23</v>
      </c>
      <c r="O463" s="19">
        <v>100648.23</v>
      </c>
      <c r="P463" s="19">
        <v>100648.23</v>
      </c>
      <c r="Q463" s="19">
        <v>196437.24</v>
      </c>
      <c r="R463" s="19">
        <v>194934.32</v>
      </c>
    </row>
    <row r="464" spans="1:18" x14ac:dyDescent="0.25">
      <c r="A464" s="11" t="s">
        <v>5</v>
      </c>
      <c r="B464" s="12" t="s">
        <v>479</v>
      </c>
      <c r="C464" s="12"/>
      <c r="D464" s="12"/>
      <c r="E464" s="12"/>
      <c r="F464" s="19">
        <v>10439195.99</v>
      </c>
      <c r="G464" s="19">
        <v>10478961.699999999</v>
      </c>
      <c r="H464" s="19">
        <v>10478961.699999999</v>
      </c>
      <c r="I464" s="118">
        <v>10478961.699999999</v>
      </c>
      <c r="J464" s="19">
        <v>10478961.699999999</v>
      </c>
      <c r="K464" s="19">
        <v>10478961.699999999</v>
      </c>
      <c r="L464" s="19">
        <v>10478961.699999999</v>
      </c>
      <c r="M464" s="19">
        <v>10478961.699999999</v>
      </c>
      <c r="N464" s="19">
        <v>10478961.699999999</v>
      </c>
      <c r="O464" s="19">
        <v>10478961.699999999</v>
      </c>
      <c r="P464" s="19">
        <v>10478961.699999999</v>
      </c>
      <c r="Q464" s="19">
        <v>10478961.699999999</v>
      </c>
      <c r="R464" s="19">
        <v>10478961.699999999</v>
      </c>
    </row>
    <row r="465" spans="1:18" x14ac:dyDescent="0.25">
      <c r="A465" s="11" t="s">
        <v>5</v>
      </c>
      <c r="B465" s="12" t="s">
        <v>481</v>
      </c>
      <c r="C465" s="12"/>
      <c r="D465" s="12"/>
      <c r="E465" s="12"/>
      <c r="F465" s="19">
        <v>22993.91</v>
      </c>
      <c r="G465" s="19">
        <v>22993.91</v>
      </c>
      <c r="H465" s="19">
        <v>22993.91</v>
      </c>
      <c r="I465" s="118">
        <v>22993.91</v>
      </c>
      <c r="J465" s="19">
        <v>22993.91</v>
      </c>
      <c r="K465" s="19">
        <v>22993.91</v>
      </c>
      <c r="L465" s="19">
        <v>22993.91</v>
      </c>
      <c r="M465" s="19">
        <v>22993.91</v>
      </c>
      <c r="N465" s="19">
        <v>22993.91</v>
      </c>
      <c r="O465" s="19">
        <v>22993.91</v>
      </c>
      <c r="P465" s="19">
        <v>22993.91</v>
      </c>
      <c r="Q465" s="19">
        <v>22993.91</v>
      </c>
      <c r="R465" s="19">
        <v>22993.91</v>
      </c>
    </row>
    <row r="466" spans="1:18" x14ac:dyDescent="0.25">
      <c r="A466" s="11" t="s">
        <v>5</v>
      </c>
      <c r="B466" s="12" t="s">
        <v>483</v>
      </c>
      <c r="C466" s="12"/>
      <c r="D466" s="12"/>
      <c r="E466" s="12"/>
      <c r="F466" s="19">
        <v>170596.46</v>
      </c>
      <c r="G466" s="19">
        <v>170596.46</v>
      </c>
      <c r="H466" s="19">
        <v>170596.46</v>
      </c>
      <c r="I466" s="118">
        <v>170596.46</v>
      </c>
      <c r="J466" s="19">
        <v>170596.46</v>
      </c>
      <c r="K466" s="19">
        <v>170596.46</v>
      </c>
      <c r="L466" s="19">
        <v>170596.46</v>
      </c>
      <c r="M466" s="19">
        <v>170596.46</v>
      </c>
      <c r="N466" s="19">
        <v>170596.46</v>
      </c>
      <c r="O466" s="19">
        <v>170596.46</v>
      </c>
      <c r="P466" s="19">
        <v>170596.46</v>
      </c>
      <c r="Q466" s="19">
        <v>170596.46</v>
      </c>
      <c r="R466" s="19">
        <v>170596.46</v>
      </c>
    </row>
    <row r="467" spans="1:18" x14ac:dyDescent="0.25">
      <c r="A467" s="11" t="s">
        <v>5</v>
      </c>
      <c r="B467" s="12" t="s">
        <v>485</v>
      </c>
      <c r="C467" s="12"/>
      <c r="D467" s="12"/>
      <c r="E467" s="12"/>
      <c r="F467" s="19">
        <v>23785.3</v>
      </c>
      <c r="G467" s="19">
        <v>23785.3</v>
      </c>
      <c r="H467" s="19">
        <v>23785.3</v>
      </c>
      <c r="I467" s="118">
        <v>23785.3</v>
      </c>
      <c r="J467" s="19">
        <v>23785.3</v>
      </c>
      <c r="K467" s="19">
        <v>23785.3</v>
      </c>
      <c r="L467" s="19">
        <v>23785.3</v>
      </c>
      <c r="M467" s="19">
        <v>23785.3</v>
      </c>
      <c r="N467" s="19">
        <v>23785.3</v>
      </c>
      <c r="O467" s="19">
        <v>23785.3</v>
      </c>
      <c r="P467" s="19">
        <v>23785.3</v>
      </c>
      <c r="Q467" s="19">
        <v>23785.3</v>
      </c>
      <c r="R467" s="19">
        <v>23785.3</v>
      </c>
    </row>
    <row r="468" spans="1:18" x14ac:dyDescent="0.25">
      <c r="A468" s="11" t="s">
        <v>5</v>
      </c>
      <c r="B468" s="12" t="s">
        <v>486</v>
      </c>
      <c r="C468" s="12"/>
      <c r="D468" s="12"/>
      <c r="E468" s="12"/>
      <c r="F468" s="19">
        <v>312542.48</v>
      </c>
      <c r="G468" s="19">
        <v>312542.48</v>
      </c>
      <c r="H468" s="19">
        <v>312542.48</v>
      </c>
      <c r="I468" s="118">
        <v>312542.48</v>
      </c>
      <c r="J468" s="19">
        <v>312542.48</v>
      </c>
      <c r="K468" s="19">
        <v>312542.48</v>
      </c>
      <c r="L468" s="19">
        <v>312542.48</v>
      </c>
      <c r="M468" s="19">
        <v>312542.48</v>
      </c>
      <c r="N468" s="19">
        <v>312542.48</v>
      </c>
      <c r="O468" s="19">
        <v>312542.48</v>
      </c>
      <c r="P468" s="19">
        <v>312542.48</v>
      </c>
      <c r="Q468" s="19">
        <v>312542.48</v>
      </c>
      <c r="R468" s="19">
        <v>312542.48</v>
      </c>
    </row>
    <row r="469" spans="1:18" x14ac:dyDescent="0.25">
      <c r="A469" s="11" t="s">
        <v>5</v>
      </c>
      <c r="B469" s="12" t="s">
        <v>487</v>
      </c>
      <c r="C469" s="12"/>
      <c r="D469" s="12"/>
      <c r="E469" s="12"/>
      <c r="F469" s="19">
        <v>204468.53</v>
      </c>
      <c r="G469" s="19">
        <v>204468.53</v>
      </c>
      <c r="H469" s="19">
        <v>204468.53</v>
      </c>
      <c r="I469" s="118">
        <v>204468.53</v>
      </c>
      <c r="J469" s="19">
        <v>204468.53</v>
      </c>
      <c r="K469" s="19">
        <v>204468.53</v>
      </c>
      <c r="L469" s="19">
        <v>204468.53</v>
      </c>
      <c r="M469" s="19">
        <v>204468.53</v>
      </c>
      <c r="N469" s="19">
        <v>204468.53</v>
      </c>
      <c r="O469" s="19">
        <v>213854.98</v>
      </c>
      <c r="P469" s="19">
        <v>213854.98</v>
      </c>
      <c r="Q469" s="19">
        <v>213854.98</v>
      </c>
      <c r="R469" s="19">
        <v>214115.5</v>
      </c>
    </row>
    <row r="470" spans="1:18" x14ac:dyDescent="0.25">
      <c r="A470" s="11" t="s">
        <v>5</v>
      </c>
      <c r="B470" s="12" t="s">
        <v>488</v>
      </c>
      <c r="C470" s="12"/>
      <c r="D470" s="12"/>
      <c r="E470" s="12"/>
      <c r="F470" s="19">
        <v>190851.64</v>
      </c>
      <c r="G470" s="19">
        <v>190851.64</v>
      </c>
      <c r="H470" s="19">
        <v>190851.64</v>
      </c>
      <c r="I470" s="118">
        <v>190851.64</v>
      </c>
      <c r="J470" s="19">
        <v>190851.64</v>
      </c>
      <c r="K470" s="19">
        <v>190851.64</v>
      </c>
      <c r="L470" s="19">
        <v>190851.64</v>
      </c>
      <c r="M470" s="19">
        <v>190851.64</v>
      </c>
      <c r="N470" s="19">
        <v>190851.64</v>
      </c>
      <c r="O470" s="19">
        <v>200238.1</v>
      </c>
      <c r="P470" s="19">
        <v>200238.1</v>
      </c>
      <c r="Q470" s="19">
        <v>200238.1</v>
      </c>
      <c r="R470" s="19">
        <v>200498.62</v>
      </c>
    </row>
    <row r="471" spans="1:18" x14ac:dyDescent="0.25">
      <c r="A471" s="11" t="s">
        <v>5</v>
      </c>
      <c r="B471" s="12" t="s">
        <v>489</v>
      </c>
      <c r="C471" s="12"/>
      <c r="D471" s="12"/>
      <c r="E471" s="12"/>
      <c r="F471" s="19">
        <v>147012.28</v>
      </c>
      <c r="G471" s="19">
        <v>147012.28</v>
      </c>
      <c r="H471" s="19">
        <v>147012.28</v>
      </c>
      <c r="I471" s="118">
        <v>147012.28</v>
      </c>
      <c r="J471" s="19">
        <v>147012.28</v>
      </c>
      <c r="K471" s="19">
        <v>147012.28</v>
      </c>
      <c r="L471" s="19">
        <v>147012.28</v>
      </c>
      <c r="M471" s="19">
        <v>147012.28</v>
      </c>
      <c r="N471" s="19">
        <v>147012.28</v>
      </c>
      <c r="O471" s="19">
        <v>153472.21</v>
      </c>
      <c r="P471" s="19">
        <v>153472.21</v>
      </c>
      <c r="Q471" s="19">
        <v>153472.21</v>
      </c>
      <c r="R471" s="19">
        <v>153403.28</v>
      </c>
    </row>
    <row r="472" spans="1:18" x14ac:dyDescent="0.25">
      <c r="A472" s="11" t="s">
        <v>5</v>
      </c>
      <c r="B472" s="12" t="s">
        <v>490</v>
      </c>
      <c r="C472" s="12"/>
      <c r="D472" s="12"/>
      <c r="E472" s="12"/>
      <c r="F472" s="19">
        <v>140234.32</v>
      </c>
      <c r="G472" s="19">
        <v>140234.32</v>
      </c>
      <c r="H472" s="19">
        <v>140234.32</v>
      </c>
      <c r="I472" s="118">
        <v>140234.32</v>
      </c>
      <c r="J472" s="19">
        <v>140234.32</v>
      </c>
      <c r="K472" s="19">
        <v>140234.32</v>
      </c>
      <c r="L472" s="19">
        <v>140234.32</v>
      </c>
      <c r="M472" s="19">
        <v>140234.32</v>
      </c>
      <c r="N472" s="19">
        <v>140234.32</v>
      </c>
      <c r="O472" s="19">
        <v>146694.25</v>
      </c>
      <c r="P472" s="19">
        <v>146694.25</v>
      </c>
      <c r="Q472" s="19">
        <v>146694.25</v>
      </c>
      <c r="R472" s="19">
        <v>146625.32</v>
      </c>
    </row>
    <row r="473" spans="1:18" x14ac:dyDescent="0.25">
      <c r="A473" s="11" t="s">
        <v>5</v>
      </c>
      <c r="B473" s="12" t="s">
        <v>491</v>
      </c>
      <c r="C473" s="12"/>
      <c r="D473" s="12"/>
      <c r="E473" s="12"/>
      <c r="F473" s="19">
        <v>49485.85</v>
      </c>
      <c r="G473" s="19">
        <v>49485.85</v>
      </c>
      <c r="H473" s="19">
        <v>49485.85</v>
      </c>
      <c r="I473" s="118">
        <v>49485.85</v>
      </c>
      <c r="J473" s="19">
        <v>49485.85</v>
      </c>
      <c r="K473" s="19">
        <v>49485.85</v>
      </c>
      <c r="L473" s="19">
        <v>49485.85</v>
      </c>
      <c r="M473" s="19">
        <v>49485.85</v>
      </c>
      <c r="N473" s="19">
        <v>49485.85</v>
      </c>
      <c r="O473" s="19">
        <v>49485.85</v>
      </c>
      <c r="P473" s="19">
        <v>49485.85</v>
      </c>
      <c r="Q473" s="19">
        <v>49485.85</v>
      </c>
      <c r="R473" s="19">
        <v>49485.85</v>
      </c>
    </row>
    <row r="474" spans="1:18" x14ac:dyDescent="0.25">
      <c r="A474" s="11" t="s">
        <v>5</v>
      </c>
      <c r="B474" s="12" t="s">
        <v>493</v>
      </c>
      <c r="C474" s="12"/>
      <c r="D474" s="12"/>
      <c r="E474" s="12"/>
      <c r="F474" s="19">
        <v>9882442.5299999993</v>
      </c>
      <c r="G474" s="19">
        <v>10125658.92</v>
      </c>
      <c r="H474" s="19">
        <v>10125658.92</v>
      </c>
      <c r="I474" s="118">
        <v>10125658.92</v>
      </c>
      <c r="J474" s="19">
        <v>10041248.189999999</v>
      </c>
      <c r="K474" s="19">
        <v>10041248.189999999</v>
      </c>
      <c r="L474" s="19">
        <v>10041248.189999999</v>
      </c>
      <c r="M474" s="19">
        <v>10041248.189999999</v>
      </c>
      <c r="N474" s="19">
        <v>10041248.189999999</v>
      </c>
      <c r="O474" s="19">
        <v>10041248.189999999</v>
      </c>
      <c r="P474" s="19">
        <v>10041248.189999999</v>
      </c>
      <c r="Q474" s="19">
        <v>10041248.189999999</v>
      </c>
      <c r="R474" s="19">
        <v>10041248.189999999</v>
      </c>
    </row>
    <row r="475" spans="1:18" x14ac:dyDescent="0.25">
      <c r="A475" s="11" t="s">
        <v>5</v>
      </c>
      <c r="B475" s="12" t="s">
        <v>495</v>
      </c>
      <c r="C475" s="12"/>
      <c r="D475" s="12"/>
      <c r="E475" s="12"/>
      <c r="F475" s="19">
        <v>7819786.7800000003</v>
      </c>
      <c r="G475" s="19">
        <v>7819786.7800000003</v>
      </c>
      <c r="H475" s="19">
        <v>7819786.7800000003</v>
      </c>
      <c r="I475" s="118">
        <v>7819786.7800000003</v>
      </c>
      <c r="J475" s="19">
        <v>7737586.7400000002</v>
      </c>
      <c r="K475" s="19">
        <v>7737586.7400000002</v>
      </c>
      <c r="L475" s="19">
        <v>7737586.7400000002</v>
      </c>
      <c r="M475" s="19">
        <v>7737586.7400000002</v>
      </c>
      <c r="N475" s="19">
        <v>7737586.7400000002</v>
      </c>
      <c r="O475" s="19">
        <v>7737586.7400000002</v>
      </c>
      <c r="P475" s="19">
        <v>8141504.0999999996</v>
      </c>
      <c r="Q475" s="19">
        <v>8194804.0599999996</v>
      </c>
      <c r="R475" s="19">
        <v>8203013.4800000004</v>
      </c>
    </row>
    <row r="476" spans="1:18" x14ac:dyDescent="0.25">
      <c r="A476" s="11" t="s">
        <v>5</v>
      </c>
      <c r="B476" s="12" t="s">
        <v>497</v>
      </c>
      <c r="C476" s="12"/>
      <c r="D476" s="12"/>
      <c r="E476" s="12"/>
      <c r="F476" s="19">
        <v>139084.03</v>
      </c>
      <c r="G476" s="19">
        <v>139084.03</v>
      </c>
      <c r="H476" s="19">
        <v>140845.08000000002</v>
      </c>
      <c r="I476" s="118">
        <v>140845.08000000002</v>
      </c>
      <c r="J476" s="19">
        <v>146893.87</v>
      </c>
      <c r="K476" s="19">
        <v>147383.64000000001</v>
      </c>
      <c r="L476" s="19">
        <v>147383.64000000001</v>
      </c>
      <c r="M476" s="19">
        <v>147383.64000000001</v>
      </c>
      <c r="N476" s="19">
        <v>147383.64000000001</v>
      </c>
      <c r="O476" s="19">
        <v>157603.20000000001</v>
      </c>
      <c r="P476" s="19">
        <v>157603.20000000001</v>
      </c>
      <c r="Q476" s="19">
        <v>162021.47</v>
      </c>
      <c r="R476" s="19">
        <v>162615.86000000002</v>
      </c>
    </row>
    <row r="477" spans="1:18" x14ac:dyDescent="0.25">
      <c r="A477" s="11" t="s">
        <v>5</v>
      </c>
      <c r="B477" s="12" t="s">
        <v>498</v>
      </c>
      <c r="C477" s="12"/>
      <c r="D477" s="12"/>
      <c r="E477" s="12"/>
      <c r="F477" s="19">
        <v>139083.24</v>
      </c>
      <c r="G477" s="19">
        <v>139083.24</v>
      </c>
      <c r="H477" s="19">
        <v>140844.29</v>
      </c>
      <c r="I477" s="118">
        <v>140844.29</v>
      </c>
      <c r="J477" s="19">
        <v>146893.08000000002</v>
      </c>
      <c r="K477" s="19">
        <v>147382.85</v>
      </c>
      <c r="L477" s="19">
        <v>147382.85</v>
      </c>
      <c r="M477" s="19">
        <v>147382.85</v>
      </c>
      <c r="N477" s="19">
        <v>147382.85</v>
      </c>
      <c r="O477" s="19">
        <v>157602.39000000001</v>
      </c>
      <c r="P477" s="19">
        <v>157602.39000000001</v>
      </c>
      <c r="Q477" s="19">
        <v>162020.66</v>
      </c>
      <c r="R477" s="19">
        <v>162615.05000000002</v>
      </c>
    </row>
    <row r="478" spans="1:18" x14ac:dyDescent="0.25">
      <c r="A478" s="11" t="s">
        <v>5</v>
      </c>
      <c r="B478" s="12" t="s">
        <v>499</v>
      </c>
      <c r="C478" s="12"/>
      <c r="D478" s="12"/>
      <c r="E478" s="12"/>
      <c r="F478" s="19">
        <v>87252.33</v>
      </c>
      <c r="G478" s="19">
        <v>87252.33</v>
      </c>
      <c r="H478" s="19">
        <v>87252.33</v>
      </c>
      <c r="I478" s="118">
        <v>88698.61</v>
      </c>
      <c r="J478" s="19">
        <v>92861.46</v>
      </c>
      <c r="K478" s="19">
        <v>93096.59</v>
      </c>
      <c r="L478" s="19">
        <v>93096.59</v>
      </c>
      <c r="M478" s="19">
        <v>98664.48</v>
      </c>
      <c r="N478" s="19">
        <v>98664.48</v>
      </c>
      <c r="O478" s="19">
        <v>98664.48</v>
      </c>
      <c r="P478" s="19">
        <v>98664.48</v>
      </c>
      <c r="Q478" s="19">
        <v>165164.43</v>
      </c>
      <c r="R478" s="19">
        <v>164024.44</v>
      </c>
    </row>
    <row r="479" spans="1:18" x14ac:dyDescent="0.25">
      <c r="A479" s="11" t="s">
        <v>5</v>
      </c>
      <c r="B479" s="12" t="s">
        <v>500</v>
      </c>
      <c r="C479" s="12"/>
      <c r="D479" s="12"/>
      <c r="E479" s="12"/>
      <c r="F479" s="19">
        <v>93769.74</v>
      </c>
      <c r="G479" s="19">
        <v>93769.74</v>
      </c>
      <c r="H479" s="19">
        <v>93769.74</v>
      </c>
      <c r="I479" s="118">
        <v>95216.02</v>
      </c>
      <c r="J479" s="19">
        <v>99378.880000000005</v>
      </c>
      <c r="K479" s="19">
        <v>99613.99</v>
      </c>
      <c r="L479" s="19">
        <v>99613.99</v>
      </c>
      <c r="M479" s="19">
        <v>105181.87</v>
      </c>
      <c r="N479" s="19">
        <v>105181.87</v>
      </c>
      <c r="O479" s="19">
        <v>119248.44</v>
      </c>
      <c r="P479" s="19">
        <v>119248.44</v>
      </c>
      <c r="Q479" s="19">
        <v>185748.39</v>
      </c>
      <c r="R479" s="19">
        <v>184458.30000000002</v>
      </c>
    </row>
    <row r="480" spans="1:18" x14ac:dyDescent="0.25">
      <c r="A480" s="11" t="s">
        <v>5</v>
      </c>
      <c r="B480" s="12" t="s">
        <v>501</v>
      </c>
      <c r="C480" s="12"/>
      <c r="D480" s="12"/>
      <c r="E480" s="12"/>
      <c r="F480" s="19">
        <v>4226195.37</v>
      </c>
      <c r="G480" s="19">
        <v>4226195.37</v>
      </c>
      <c r="H480" s="19">
        <v>4226195.37</v>
      </c>
      <c r="I480" s="118">
        <v>4226195.37</v>
      </c>
      <c r="J480" s="19">
        <v>4226195.37</v>
      </c>
      <c r="K480" s="19">
        <v>4226195.37</v>
      </c>
      <c r="L480" s="19">
        <v>4226195.37</v>
      </c>
      <c r="M480" s="19">
        <v>4226195.37</v>
      </c>
      <c r="N480" s="19">
        <v>4226195.37</v>
      </c>
      <c r="O480" s="19">
        <v>4226195.37</v>
      </c>
      <c r="P480" s="19">
        <v>4226195.37</v>
      </c>
      <c r="Q480" s="19">
        <v>4226195.37</v>
      </c>
      <c r="R480" s="19">
        <v>4226195.37</v>
      </c>
    </row>
    <row r="481" spans="1:18" x14ac:dyDescent="0.25">
      <c r="A481" s="11" t="s">
        <v>5</v>
      </c>
      <c r="B481" s="12" t="s">
        <v>502</v>
      </c>
      <c r="C481" s="12"/>
      <c r="D481" s="12"/>
      <c r="E481" s="12"/>
      <c r="F481" s="19">
        <v>63625306.729999997</v>
      </c>
      <c r="G481" s="19">
        <v>63496626.079999998</v>
      </c>
      <c r="H481" s="19">
        <v>63337068.090000004</v>
      </c>
      <c r="I481" s="118">
        <v>63756371.670000002</v>
      </c>
      <c r="J481" s="19">
        <v>65008159.079999998</v>
      </c>
      <c r="K481" s="19">
        <v>64967592.659999996</v>
      </c>
      <c r="L481" s="19">
        <v>64995662.329999998</v>
      </c>
      <c r="M481" s="19">
        <v>65176783.200000003</v>
      </c>
      <c r="N481" s="19">
        <v>65181012.159999996</v>
      </c>
      <c r="O481" s="19">
        <v>65233395.859999999</v>
      </c>
      <c r="P481" s="19">
        <v>65218995.719999999</v>
      </c>
      <c r="Q481" s="19">
        <v>65220347.270000003</v>
      </c>
      <c r="R481" s="19">
        <v>65221399.829999998</v>
      </c>
    </row>
    <row r="482" spans="1:18" x14ac:dyDescent="0.25">
      <c r="A482" s="11" t="s">
        <v>5</v>
      </c>
      <c r="B482" s="12" t="s">
        <v>504</v>
      </c>
      <c r="C482" s="12"/>
      <c r="D482" s="12"/>
      <c r="E482" s="12"/>
      <c r="F482" s="19">
        <v>748902.69000000006</v>
      </c>
      <c r="G482" s="19">
        <v>748902.69000000006</v>
      </c>
      <c r="H482" s="19">
        <v>748902.69000000006</v>
      </c>
      <c r="I482" s="118">
        <v>748902.69000000006</v>
      </c>
      <c r="J482" s="19">
        <v>748902.69000000006</v>
      </c>
      <c r="K482" s="19">
        <v>748902.69000000006</v>
      </c>
      <c r="L482" s="19">
        <v>748902.69000000006</v>
      </c>
      <c r="M482" s="19">
        <v>748902.69000000006</v>
      </c>
      <c r="N482" s="19">
        <v>748902.69000000006</v>
      </c>
      <c r="O482" s="19">
        <v>748902.69000000006</v>
      </c>
      <c r="P482" s="19">
        <v>748902.69000000006</v>
      </c>
      <c r="Q482" s="19">
        <v>748902.69000000006</v>
      </c>
      <c r="R482" s="19">
        <v>748902.69000000006</v>
      </c>
    </row>
    <row r="483" spans="1:18" x14ac:dyDescent="0.25">
      <c r="A483" s="11" t="s">
        <v>5</v>
      </c>
      <c r="B483" s="12" t="s">
        <v>505</v>
      </c>
      <c r="C483" s="12"/>
      <c r="D483" s="12"/>
      <c r="E483" s="12"/>
      <c r="F483" s="19">
        <v>85202.98</v>
      </c>
      <c r="G483" s="19">
        <v>85202.98</v>
      </c>
      <c r="H483" s="19">
        <v>85202.98</v>
      </c>
      <c r="I483" s="118">
        <v>85202.98</v>
      </c>
      <c r="J483" s="19">
        <v>85202.98</v>
      </c>
      <c r="K483" s="19">
        <v>85202.98</v>
      </c>
      <c r="L483" s="19">
        <v>85202.98</v>
      </c>
      <c r="M483" s="19">
        <v>85202.98</v>
      </c>
      <c r="N483" s="19">
        <v>85202.98</v>
      </c>
      <c r="O483" s="19">
        <v>85202.98</v>
      </c>
      <c r="P483" s="19">
        <v>85202.98</v>
      </c>
      <c r="Q483" s="19">
        <v>85202.98</v>
      </c>
      <c r="R483" s="19">
        <v>85202.98</v>
      </c>
    </row>
    <row r="484" spans="1:18" x14ac:dyDescent="0.25">
      <c r="A484" s="11" t="s">
        <v>5</v>
      </c>
      <c r="B484" s="12" t="s">
        <v>508</v>
      </c>
      <c r="C484" s="12"/>
      <c r="D484" s="12"/>
      <c r="E484" s="12"/>
      <c r="F484" s="19">
        <v>1902286.74</v>
      </c>
      <c r="G484" s="19">
        <v>1902286.74</v>
      </c>
      <c r="H484" s="19">
        <v>1902286.74</v>
      </c>
      <c r="I484" s="118">
        <v>1902286.74</v>
      </c>
      <c r="J484" s="19">
        <v>1902286.74</v>
      </c>
      <c r="K484" s="19">
        <v>1902286.74</v>
      </c>
      <c r="L484" s="19">
        <v>1902286.74</v>
      </c>
      <c r="M484" s="19">
        <v>1811946.44</v>
      </c>
      <c r="N484" s="19">
        <v>1771591.73</v>
      </c>
      <c r="O484" s="19">
        <v>1710718.01</v>
      </c>
      <c r="P484" s="19">
        <v>1710718.01</v>
      </c>
      <c r="Q484" s="19">
        <v>1710718.01</v>
      </c>
      <c r="R484" s="19">
        <v>1710718.01</v>
      </c>
    </row>
    <row r="485" spans="1:18" x14ac:dyDescent="0.25">
      <c r="A485" s="11" t="s">
        <v>5</v>
      </c>
      <c r="B485" s="12" t="s">
        <v>511</v>
      </c>
      <c r="C485" s="12"/>
      <c r="D485" s="12"/>
      <c r="E485" s="12"/>
      <c r="F485" s="19">
        <v>69064.55</v>
      </c>
      <c r="G485" s="19">
        <v>69064.55</v>
      </c>
      <c r="H485" s="19">
        <v>69064.55</v>
      </c>
      <c r="I485" s="118">
        <v>69064.55</v>
      </c>
      <c r="J485" s="19">
        <v>69064.55</v>
      </c>
      <c r="K485" s="19">
        <v>69064.55</v>
      </c>
      <c r="L485" s="19">
        <v>69064.55</v>
      </c>
      <c r="M485" s="19">
        <v>69064.55</v>
      </c>
      <c r="N485" s="19">
        <v>69064.55</v>
      </c>
      <c r="O485" s="19">
        <v>69064.55</v>
      </c>
      <c r="P485" s="19">
        <v>69064.55</v>
      </c>
      <c r="Q485" s="19">
        <v>69064.55</v>
      </c>
      <c r="R485" s="19">
        <v>69064.55</v>
      </c>
    </row>
    <row r="486" spans="1:18" x14ac:dyDescent="0.25">
      <c r="A486" s="11" t="s">
        <v>5</v>
      </c>
      <c r="B486" s="12" t="s">
        <v>512</v>
      </c>
      <c r="C486" s="12"/>
      <c r="D486" s="12"/>
      <c r="E486" s="12"/>
      <c r="F486" s="19">
        <v>204038.9</v>
      </c>
      <c r="G486" s="19">
        <v>204038.9</v>
      </c>
      <c r="H486" s="19">
        <v>204038.9</v>
      </c>
      <c r="I486" s="118">
        <v>204038.9</v>
      </c>
      <c r="J486" s="19">
        <v>204038.9</v>
      </c>
      <c r="K486" s="19">
        <v>204038.9</v>
      </c>
      <c r="L486" s="19">
        <v>204038.9</v>
      </c>
      <c r="M486" s="19">
        <v>204038.9</v>
      </c>
      <c r="N486" s="19">
        <v>163928.56</v>
      </c>
      <c r="O486" s="19">
        <v>163928.56</v>
      </c>
      <c r="P486" s="19">
        <v>163928.56</v>
      </c>
      <c r="Q486" s="19">
        <v>163928.56</v>
      </c>
      <c r="R486" s="19">
        <v>163928.56</v>
      </c>
    </row>
    <row r="487" spans="1:18" x14ac:dyDescent="0.25">
      <c r="A487" s="11" t="s">
        <v>5</v>
      </c>
      <c r="B487" s="12" t="s">
        <v>514</v>
      </c>
      <c r="C487" s="12"/>
      <c r="D487" s="12"/>
      <c r="E487" s="12"/>
      <c r="F487" s="19">
        <v>556689.61</v>
      </c>
      <c r="G487" s="19">
        <v>556689.61</v>
      </c>
      <c r="H487" s="19">
        <v>556689.61</v>
      </c>
      <c r="I487" s="118">
        <v>556689.61</v>
      </c>
      <c r="J487" s="19">
        <v>556689.61</v>
      </c>
      <c r="K487" s="19">
        <v>556689.61</v>
      </c>
      <c r="L487" s="19">
        <v>556689.61</v>
      </c>
      <c r="M487" s="19">
        <v>556689.61</v>
      </c>
      <c r="N487" s="19">
        <v>556689.61</v>
      </c>
      <c r="O487" s="19">
        <v>556689.61</v>
      </c>
      <c r="P487" s="19">
        <v>556689.61</v>
      </c>
      <c r="Q487" s="19">
        <v>556689.61</v>
      </c>
      <c r="R487" s="19">
        <v>556689.61</v>
      </c>
    </row>
    <row r="488" spans="1:18" x14ac:dyDescent="0.25">
      <c r="A488" s="11" t="s">
        <v>5</v>
      </c>
      <c r="B488" s="12" t="s">
        <v>516</v>
      </c>
      <c r="C488" s="12"/>
      <c r="D488" s="12"/>
      <c r="E488" s="12"/>
      <c r="F488" s="19">
        <v>109779.76000000001</v>
      </c>
      <c r="G488" s="19">
        <v>109779.76000000001</v>
      </c>
      <c r="H488" s="19">
        <v>109779.76000000001</v>
      </c>
      <c r="I488" s="118">
        <v>109779.76000000001</v>
      </c>
      <c r="J488" s="19">
        <v>109779.76000000001</v>
      </c>
      <c r="K488" s="19">
        <v>109779.76000000001</v>
      </c>
      <c r="L488" s="19">
        <v>109779.76000000001</v>
      </c>
      <c r="M488" s="19">
        <v>109779.76000000001</v>
      </c>
      <c r="N488" s="19">
        <v>109779.76000000001</v>
      </c>
      <c r="O488" s="19">
        <v>109779.76000000001</v>
      </c>
      <c r="P488" s="19">
        <v>109779.76000000001</v>
      </c>
      <c r="Q488" s="19">
        <v>109779.76000000001</v>
      </c>
      <c r="R488" s="19">
        <v>109779.76000000001</v>
      </c>
    </row>
    <row r="489" spans="1:18" x14ac:dyDescent="0.25">
      <c r="A489" s="11" t="s">
        <v>5</v>
      </c>
      <c r="B489" s="12" t="s">
        <v>517</v>
      </c>
      <c r="C489" s="12"/>
      <c r="D489" s="12"/>
      <c r="E489" s="12"/>
      <c r="F489" s="19">
        <v>32608.86</v>
      </c>
      <c r="G489" s="19">
        <v>32608.86</v>
      </c>
      <c r="H489" s="19">
        <v>32608.86</v>
      </c>
      <c r="I489" s="118">
        <v>32608.86</v>
      </c>
      <c r="J489" s="19">
        <v>32608.86</v>
      </c>
      <c r="K489" s="19">
        <v>32608.86</v>
      </c>
      <c r="L489" s="19">
        <v>32608.86</v>
      </c>
      <c r="M489" s="19">
        <v>32608.86</v>
      </c>
      <c r="N489" s="19">
        <v>32608.86</v>
      </c>
      <c r="O489" s="19">
        <v>32608.86</v>
      </c>
      <c r="P489" s="19">
        <v>32608.86</v>
      </c>
      <c r="Q489" s="19">
        <v>32608.86</v>
      </c>
      <c r="R489" s="19">
        <v>32608.86</v>
      </c>
    </row>
    <row r="490" spans="1:18" x14ac:dyDescent="0.25">
      <c r="A490" s="11" t="s">
        <v>5</v>
      </c>
      <c r="B490" s="12" t="s">
        <v>518</v>
      </c>
      <c r="C490" s="12"/>
      <c r="D490" s="12"/>
      <c r="E490" s="12"/>
      <c r="F490" s="19">
        <v>2348301.9700000002</v>
      </c>
      <c r="G490" s="19">
        <v>2348301.9700000002</v>
      </c>
      <c r="H490" s="19">
        <v>2348301.9700000002</v>
      </c>
      <c r="I490" s="118">
        <v>2348301.9700000002</v>
      </c>
      <c r="J490" s="19">
        <v>2348301.9700000002</v>
      </c>
      <c r="K490" s="19">
        <v>2348301.9700000002</v>
      </c>
      <c r="L490" s="19">
        <v>2348301.9700000002</v>
      </c>
      <c r="M490" s="19">
        <v>2348301.9700000002</v>
      </c>
      <c r="N490" s="19">
        <v>2348301.9700000002</v>
      </c>
      <c r="O490" s="19">
        <v>2348301.9700000002</v>
      </c>
      <c r="P490" s="19">
        <v>2348301.9700000002</v>
      </c>
      <c r="Q490" s="19">
        <v>2348301.9700000002</v>
      </c>
      <c r="R490" s="19">
        <v>2348301.9700000002</v>
      </c>
    </row>
    <row r="491" spans="1:18" x14ac:dyDescent="0.25">
      <c r="A491" s="11" t="s">
        <v>5</v>
      </c>
      <c r="B491" s="12" t="s">
        <v>520</v>
      </c>
      <c r="C491" s="12"/>
      <c r="D491" s="12"/>
      <c r="E491" s="12"/>
      <c r="F491" s="19">
        <v>123635.40000000001</v>
      </c>
      <c r="G491" s="19">
        <v>123635.40000000001</v>
      </c>
      <c r="H491" s="19">
        <v>123635.40000000001</v>
      </c>
      <c r="I491" s="118">
        <v>123635.40000000001</v>
      </c>
      <c r="J491" s="19">
        <v>123635.40000000001</v>
      </c>
      <c r="K491" s="19">
        <v>123635.40000000001</v>
      </c>
      <c r="L491" s="19">
        <v>123635.40000000001</v>
      </c>
      <c r="M491" s="19">
        <v>123635.40000000001</v>
      </c>
      <c r="N491" s="19">
        <v>123635.40000000001</v>
      </c>
      <c r="O491" s="19">
        <v>123635.40000000001</v>
      </c>
      <c r="P491" s="19">
        <v>123635.40000000001</v>
      </c>
      <c r="Q491" s="19">
        <v>123635.40000000001</v>
      </c>
      <c r="R491" s="19">
        <v>123635.40000000001</v>
      </c>
    </row>
    <row r="492" spans="1:18" x14ac:dyDescent="0.25">
      <c r="A492" s="11" t="s">
        <v>5</v>
      </c>
      <c r="B492" s="12" t="s">
        <v>521</v>
      </c>
      <c r="C492" s="12"/>
      <c r="D492" s="12"/>
      <c r="E492" s="12"/>
      <c r="F492" s="19">
        <v>1655836.72</v>
      </c>
      <c r="G492" s="19">
        <v>1655836.72</v>
      </c>
      <c r="H492" s="19">
        <v>1655836.72</v>
      </c>
      <c r="I492" s="118">
        <v>1655836.72</v>
      </c>
      <c r="J492" s="19">
        <v>1655836.72</v>
      </c>
      <c r="K492" s="19">
        <v>1655836.72</v>
      </c>
      <c r="L492" s="19">
        <v>1655836.72</v>
      </c>
      <c r="M492" s="19">
        <v>1655836.72</v>
      </c>
      <c r="N492" s="19">
        <v>1655836.72</v>
      </c>
      <c r="O492" s="19">
        <v>1655836.72</v>
      </c>
      <c r="P492" s="19">
        <v>1655836.72</v>
      </c>
      <c r="Q492" s="19">
        <v>1655836.72</v>
      </c>
      <c r="R492" s="19">
        <v>1655836.72</v>
      </c>
    </row>
    <row r="493" spans="1:18" x14ac:dyDescent="0.25">
      <c r="A493" s="11" t="s">
        <v>5</v>
      </c>
      <c r="B493" s="12" t="s">
        <v>522</v>
      </c>
      <c r="C493" s="12"/>
      <c r="D493" s="12"/>
      <c r="E493" s="12"/>
      <c r="F493" s="19">
        <v>15927851.470000001</v>
      </c>
      <c r="G493" s="19">
        <v>15927851.470000001</v>
      </c>
      <c r="H493" s="19">
        <v>15927851.470000001</v>
      </c>
      <c r="I493" s="118">
        <v>15927851.470000001</v>
      </c>
      <c r="J493" s="19">
        <v>15927851.470000001</v>
      </c>
      <c r="K493" s="19">
        <v>15927851.470000001</v>
      </c>
      <c r="L493" s="19">
        <v>15927851.470000001</v>
      </c>
      <c r="M493" s="19">
        <v>15927851.470000001</v>
      </c>
      <c r="N493" s="19">
        <v>15927851.470000001</v>
      </c>
      <c r="O493" s="19">
        <v>15927851.470000001</v>
      </c>
      <c r="P493" s="19">
        <v>15927851.470000001</v>
      </c>
      <c r="Q493" s="19">
        <v>15927851.470000001</v>
      </c>
      <c r="R493" s="19">
        <v>15927851.470000001</v>
      </c>
    </row>
    <row r="494" spans="1:18" x14ac:dyDescent="0.25">
      <c r="A494" s="11" t="s">
        <v>5</v>
      </c>
      <c r="B494" s="12" t="s">
        <v>523</v>
      </c>
      <c r="C494" s="12"/>
      <c r="D494" s="12"/>
      <c r="E494" s="12"/>
      <c r="F494" s="19">
        <v>2655.41</v>
      </c>
      <c r="G494" s="19">
        <v>2655.41</v>
      </c>
      <c r="H494" s="19">
        <v>2655.41</v>
      </c>
      <c r="I494" s="118">
        <v>2655.41</v>
      </c>
      <c r="J494" s="19">
        <v>2655.41</v>
      </c>
      <c r="K494" s="19">
        <v>2655.41</v>
      </c>
      <c r="L494" s="19">
        <v>2655.41</v>
      </c>
      <c r="M494" s="19">
        <v>2655.41</v>
      </c>
      <c r="N494" s="19">
        <v>2655.41</v>
      </c>
      <c r="O494" s="19">
        <v>2655.41</v>
      </c>
      <c r="P494" s="19">
        <v>2655.41</v>
      </c>
      <c r="Q494" s="19">
        <v>2655.41</v>
      </c>
      <c r="R494" s="19">
        <v>2655.41</v>
      </c>
    </row>
    <row r="495" spans="1:18" x14ac:dyDescent="0.25">
      <c r="A495" s="11" t="s">
        <v>5</v>
      </c>
      <c r="B495" s="12" t="s">
        <v>524</v>
      </c>
      <c r="C495" s="12"/>
      <c r="D495" s="12"/>
      <c r="E495" s="12"/>
      <c r="F495" s="19">
        <v>298561.40000000002</v>
      </c>
      <c r="G495" s="19">
        <v>298561.40000000002</v>
      </c>
      <c r="H495" s="19">
        <v>298561.40000000002</v>
      </c>
      <c r="I495" s="118">
        <v>298561.40000000002</v>
      </c>
      <c r="J495" s="19">
        <v>298561.40000000002</v>
      </c>
      <c r="K495" s="19">
        <v>298561.40000000002</v>
      </c>
      <c r="L495" s="19">
        <v>298561.40000000002</v>
      </c>
      <c r="M495" s="19">
        <v>298561.40000000002</v>
      </c>
      <c r="N495" s="19">
        <v>298561.40000000002</v>
      </c>
      <c r="O495" s="19">
        <v>298561.40000000002</v>
      </c>
      <c r="P495" s="19">
        <v>298561.40000000002</v>
      </c>
      <c r="Q495" s="19">
        <v>298561.40000000002</v>
      </c>
      <c r="R495" s="19">
        <v>298561.40000000002</v>
      </c>
    </row>
    <row r="496" spans="1:18" x14ac:dyDescent="0.25">
      <c r="A496" s="11" t="s">
        <v>5</v>
      </c>
      <c r="B496" s="12" t="s">
        <v>525</v>
      </c>
      <c r="C496" s="12"/>
      <c r="D496" s="12"/>
      <c r="E496" s="12"/>
      <c r="F496" s="19">
        <v>150384.59</v>
      </c>
      <c r="G496" s="19">
        <v>150384.59</v>
      </c>
      <c r="H496" s="19">
        <v>150384.59</v>
      </c>
      <c r="I496" s="118">
        <v>150384.59</v>
      </c>
      <c r="J496" s="19">
        <v>150384.59</v>
      </c>
      <c r="K496" s="19">
        <v>150384.59</v>
      </c>
      <c r="L496" s="19">
        <v>150384.59</v>
      </c>
      <c r="M496" s="19">
        <v>150384.59</v>
      </c>
      <c r="N496" s="19">
        <v>150384.59</v>
      </c>
      <c r="O496" s="19">
        <v>150384.59</v>
      </c>
      <c r="P496" s="19">
        <v>150384.59</v>
      </c>
      <c r="Q496" s="19">
        <v>150384.59</v>
      </c>
      <c r="R496" s="19">
        <v>150384.59</v>
      </c>
    </row>
    <row r="497" spans="1:18" x14ac:dyDescent="0.25">
      <c r="A497" s="11" t="s">
        <v>5</v>
      </c>
      <c r="B497" s="12" t="s">
        <v>526</v>
      </c>
      <c r="C497" s="12"/>
      <c r="D497" s="12"/>
      <c r="E497" s="12"/>
      <c r="F497" s="19">
        <v>425915.8</v>
      </c>
      <c r="G497" s="19">
        <v>425915.8</v>
      </c>
      <c r="H497" s="19">
        <v>425915.8</v>
      </c>
      <c r="I497" s="118">
        <v>425915.8</v>
      </c>
      <c r="J497" s="19">
        <v>425915.8</v>
      </c>
      <c r="K497" s="19">
        <v>425915.8</v>
      </c>
      <c r="L497" s="19">
        <v>425915.8</v>
      </c>
      <c r="M497" s="19">
        <v>425915.8</v>
      </c>
      <c r="N497" s="19">
        <v>425915.8</v>
      </c>
      <c r="O497" s="19">
        <v>425915.8</v>
      </c>
      <c r="P497" s="19">
        <v>425915.8</v>
      </c>
      <c r="Q497" s="19">
        <v>425915.8</v>
      </c>
      <c r="R497" s="19">
        <v>425915.8</v>
      </c>
    </row>
    <row r="498" spans="1:18" x14ac:dyDescent="0.25">
      <c r="A498" s="11" t="s">
        <v>5</v>
      </c>
      <c r="B498" s="12" t="s">
        <v>527</v>
      </c>
      <c r="C498" s="12"/>
      <c r="D498" s="12"/>
      <c r="E498" s="12"/>
      <c r="F498" s="19">
        <v>2618640.02</v>
      </c>
      <c r="G498" s="19">
        <v>2618640.02</v>
      </c>
      <c r="H498" s="19">
        <v>2618640.02</v>
      </c>
      <c r="I498" s="118">
        <v>2618640.02</v>
      </c>
      <c r="J498" s="19">
        <v>2618640.02</v>
      </c>
      <c r="K498" s="19">
        <v>2618640.02</v>
      </c>
      <c r="L498" s="19">
        <v>2618640.02</v>
      </c>
      <c r="M498" s="19">
        <v>2618640.02</v>
      </c>
      <c r="N498" s="19">
        <v>2618640.02</v>
      </c>
      <c r="O498" s="19">
        <v>2618640.02</v>
      </c>
      <c r="P498" s="19">
        <v>2618640.02</v>
      </c>
      <c r="Q498" s="19">
        <v>2618640.02</v>
      </c>
      <c r="R498" s="19">
        <v>2618640.02</v>
      </c>
    </row>
    <row r="499" spans="1:18" x14ac:dyDescent="0.25">
      <c r="A499" s="11" t="s">
        <v>5</v>
      </c>
      <c r="B499" s="12" t="s">
        <v>529</v>
      </c>
      <c r="C499" s="12"/>
      <c r="D499" s="12"/>
      <c r="E499" s="12"/>
      <c r="F499" s="19">
        <v>617.83000000000004</v>
      </c>
      <c r="G499" s="19">
        <v>617.83000000000004</v>
      </c>
      <c r="H499" s="19">
        <v>617.83000000000004</v>
      </c>
      <c r="I499" s="118">
        <v>617.83000000000004</v>
      </c>
      <c r="J499" s="19">
        <v>617.83000000000004</v>
      </c>
      <c r="K499" s="19">
        <v>617.83000000000004</v>
      </c>
      <c r="L499" s="19">
        <v>617.83000000000004</v>
      </c>
      <c r="M499" s="19">
        <v>617.83000000000004</v>
      </c>
      <c r="N499" s="19">
        <v>617.83000000000004</v>
      </c>
      <c r="O499" s="19">
        <v>617.83000000000004</v>
      </c>
      <c r="P499" s="19">
        <v>617.83000000000004</v>
      </c>
      <c r="Q499" s="19">
        <v>617.83000000000004</v>
      </c>
      <c r="R499" s="19">
        <v>617.83000000000004</v>
      </c>
    </row>
    <row r="500" spans="1:18" x14ac:dyDescent="0.25">
      <c r="A500" s="11" t="s">
        <v>5</v>
      </c>
      <c r="B500" s="12" t="s">
        <v>530</v>
      </c>
      <c r="C500" s="12"/>
      <c r="D500" s="12"/>
      <c r="E500" s="12"/>
      <c r="F500" s="19">
        <v>1389.79</v>
      </c>
      <c r="G500" s="19">
        <v>1389.79</v>
      </c>
      <c r="H500" s="19">
        <v>1389.79</v>
      </c>
      <c r="I500" s="118">
        <v>1389.79</v>
      </c>
      <c r="J500" s="19">
        <v>1389.79</v>
      </c>
      <c r="K500" s="19">
        <v>1389.79</v>
      </c>
      <c r="L500" s="19">
        <v>1389.79</v>
      </c>
      <c r="M500" s="19">
        <v>1389.79</v>
      </c>
      <c r="N500" s="19">
        <v>1389.79</v>
      </c>
      <c r="O500" s="19">
        <v>1389.79</v>
      </c>
      <c r="P500" s="19">
        <v>1389.79</v>
      </c>
      <c r="Q500" s="19">
        <v>1389.79</v>
      </c>
      <c r="R500" s="19">
        <v>1389.79</v>
      </c>
    </row>
    <row r="501" spans="1:18" x14ac:dyDescent="0.25">
      <c r="A501" s="11" t="s">
        <v>5</v>
      </c>
      <c r="B501" s="12" t="s">
        <v>531</v>
      </c>
      <c r="C501" s="12"/>
      <c r="D501" s="12"/>
      <c r="E501" s="12"/>
      <c r="F501" s="19">
        <v>269155.84999999998</v>
      </c>
      <c r="G501" s="19">
        <v>269155.84999999998</v>
      </c>
      <c r="H501" s="19">
        <v>269155.84999999998</v>
      </c>
      <c r="I501" s="118">
        <v>269155.84999999998</v>
      </c>
      <c r="J501" s="19">
        <v>269155.84999999998</v>
      </c>
      <c r="K501" s="19">
        <v>269155.84999999998</v>
      </c>
      <c r="L501" s="19">
        <v>269155.84999999998</v>
      </c>
      <c r="M501" s="19">
        <v>269155.84999999998</v>
      </c>
      <c r="N501" s="19">
        <v>269155.84999999998</v>
      </c>
      <c r="O501" s="19">
        <v>269155.84999999998</v>
      </c>
      <c r="P501" s="19">
        <v>269155.84999999998</v>
      </c>
      <c r="Q501" s="19">
        <v>269155.84999999998</v>
      </c>
      <c r="R501" s="19">
        <v>269155.84999999998</v>
      </c>
    </row>
    <row r="502" spans="1:18" x14ac:dyDescent="0.25">
      <c r="A502" s="11" t="s">
        <v>5</v>
      </c>
      <c r="B502" s="12" t="s">
        <v>533</v>
      </c>
      <c r="C502" s="12"/>
      <c r="D502" s="12"/>
      <c r="E502" s="12"/>
      <c r="F502" s="19">
        <v>1306.76</v>
      </c>
      <c r="G502" s="19">
        <v>1306.76</v>
      </c>
      <c r="H502" s="19">
        <v>1306.76</v>
      </c>
      <c r="I502" s="118">
        <v>1306.76</v>
      </c>
      <c r="J502" s="19">
        <v>1306.76</v>
      </c>
      <c r="K502" s="19">
        <v>1306.76</v>
      </c>
      <c r="L502" s="19">
        <v>1306.76</v>
      </c>
      <c r="M502" s="19">
        <v>1306.76</v>
      </c>
      <c r="N502" s="19">
        <v>1306.76</v>
      </c>
      <c r="O502" s="19">
        <v>1306.76</v>
      </c>
      <c r="P502" s="19">
        <v>1306.76</v>
      </c>
      <c r="Q502" s="19">
        <v>1306.76</v>
      </c>
      <c r="R502" s="19">
        <v>1306.76</v>
      </c>
    </row>
    <row r="503" spans="1:18" x14ac:dyDescent="0.25">
      <c r="A503" s="11" t="s">
        <v>5</v>
      </c>
      <c r="B503" s="12" t="s">
        <v>534</v>
      </c>
      <c r="C503" s="12"/>
      <c r="D503" s="12"/>
      <c r="E503" s="12"/>
      <c r="F503" s="19">
        <v>4921.83</v>
      </c>
      <c r="G503" s="19">
        <v>4921.83</v>
      </c>
      <c r="H503" s="19">
        <v>4921.83</v>
      </c>
      <c r="I503" s="118">
        <v>4921.83</v>
      </c>
      <c r="J503" s="19">
        <v>4921.83</v>
      </c>
      <c r="K503" s="19">
        <v>4921.83</v>
      </c>
      <c r="L503" s="19">
        <v>4921.83</v>
      </c>
      <c r="M503" s="19">
        <v>4921.83</v>
      </c>
      <c r="N503" s="19">
        <v>4921.83</v>
      </c>
      <c r="O503" s="19">
        <v>4921.83</v>
      </c>
      <c r="P503" s="19">
        <v>4921.83</v>
      </c>
      <c r="Q503" s="19">
        <v>4921.83</v>
      </c>
      <c r="R503" s="19">
        <v>4921.83</v>
      </c>
    </row>
    <row r="504" spans="1:18" x14ac:dyDescent="0.25">
      <c r="A504" s="11" t="s">
        <v>535</v>
      </c>
      <c r="B504" s="12"/>
      <c r="C504" s="12"/>
      <c r="D504" s="12"/>
      <c r="E504" s="12"/>
      <c r="F504" s="19">
        <v>157950.18</v>
      </c>
      <c r="G504" s="19">
        <v>0</v>
      </c>
      <c r="H504" s="19">
        <v>0</v>
      </c>
      <c r="I504" s="119">
        <v>27828584</v>
      </c>
      <c r="J504" s="19">
        <v>0</v>
      </c>
      <c r="K504" s="19">
        <v>0</v>
      </c>
      <c r="L504" s="19">
        <v>373077.67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</row>
    <row r="505" spans="1:18" x14ac:dyDescent="0.25">
      <c r="A505" s="11" t="s">
        <v>536</v>
      </c>
      <c r="B505" s="12" t="s">
        <v>537</v>
      </c>
      <c r="C505" s="12"/>
      <c r="D505" s="12"/>
      <c r="E505" s="12"/>
      <c r="F505" s="19">
        <v>22243545.989999998</v>
      </c>
      <c r="G505" s="19">
        <v>22243545.989999998</v>
      </c>
      <c r="H505" s="19">
        <v>22243545.989999998</v>
      </c>
      <c r="I505" s="117">
        <f>22243545.99-12794693.88</f>
        <v>9448852.1099999975</v>
      </c>
      <c r="J505" s="19">
        <v>22243545.989999998</v>
      </c>
      <c r="K505" s="19">
        <v>22243545.989999998</v>
      </c>
      <c r="L505" s="19">
        <v>22243545.989999998</v>
      </c>
      <c r="M505" s="19">
        <v>22243545.989999998</v>
      </c>
      <c r="N505" s="19">
        <v>22243545.989999998</v>
      </c>
      <c r="O505" s="19">
        <v>22243545.989999998</v>
      </c>
      <c r="P505" s="19">
        <v>22243545.989999998</v>
      </c>
      <c r="Q505" s="19">
        <v>22243545.989999998</v>
      </c>
      <c r="R505" s="19">
        <v>22243545.989999998</v>
      </c>
    </row>
    <row r="506" spans="1:18" x14ac:dyDescent="0.25">
      <c r="A506" s="11" t="s">
        <v>536</v>
      </c>
      <c r="B506" s="12" t="s">
        <v>10</v>
      </c>
      <c r="C506" s="12"/>
      <c r="D506" s="12"/>
      <c r="E506" s="12"/>
      <c r="F506" s="19"/>
      <c r="G506" s="19"/>
      <c r="H506" s="19"/>
      <c r="I506" s="118"/>
      <c r="J506" s="19">
        <v>340637.60000000003</v>
      </c>
      <c r="K506" s="19">
        <v>340637.60000000003</v>
      </c>
      <c r="L506" s="19">
        <v>340637.60000000003</v>
      </c>
      <c r="M506" s="19">
        <v>340637.60000000003</v>
      </c>
      <c r="N506" s="19">
        <v>340637.60000000003</v>
      </c>
      <c r="O506" s="19">
        <v>340637.60000000003</v>
      </c>
      <c r="P506" s="19">
        <v>340637.60000000003</v>
      </c>
      <c r="Q506" s="19">
        <v>340637.60000000003</v>
      </c>
      <c r="R506" s="19">
        <v>340637.60000000003</v>
      </c>
    </row>
    <row r="507" spans="1:18" x14ac:dyDescent="0.25">
      <c r="A507" s="11" t="s">
        <v>536</v>
      </c>
      <c r="B507" s="12" t="s">
        <v>538</v>
      </c>
      <c r="C507" s="12"/>
      <c r="D507" s="12"/>
      <c r="E507" s="12"/>
      <c r="F507" s="19">
        <v>9844.68</v>
      </c>
      <c r="G507" s="19">
        <v>9844.68</v>
      </c>
      <c r="H507" s="19">
        <v>9844.68</v>
      </c>
      <c r="I507" s="118">
        <v>9844.68</v>
      </c>
      <c r="J507" s="19">
        <v>9844.68</v>
      </c>
      <c r="K507" s="19">
        <v>9844.68</v>
      </c>
      <c r="L507" s="19">
        <v>9844.68</v>
      </c>
      <c r="M507" s="19">
        <v>9844.68</v>
      </c>
      <c r="N507" s="19">
        <v>9844.68</v>
      </c>
      <c r="O507" s="19">
        <v>9844.68</v>
      </c>
      <c r="P507" s="19">
        <v>9844.68</v>
      </c>
      <c r="Q507" s="19">
        <v>9844.68</v>
      </c>
      <c r="R507" s="19">
        <v>9844.68</v>
      </c>
    </row>
    <row r="508" spans="1:18" x14ac:dyDescent="0.25">
      <c r="A508" s="11" t="s">
        <v>536</v>
      </c>
      <c r="B508" s="12" t="s">
        <v>539</v>
      </c>
      <c r="C508" s="12"/>
      <c r="D508" s="12"/>
      <c r="E508" s="12"/>
      <c r="F508" s="19">
        <v>16762</v>
      </c>
      <c r="G508" s="19">
        <v>16762</v>
      </c>
      <c r="H508" s="19">
        <v>16762</v>
      </c>
      <c r="I508" s="118">
        <v>16762</v>
      </c>
      <c r="J508" s="19">
        <v>16762</v>
      </c>
      <c r="K508" s="19">
        <v>16762</v>
      </c>
      <c r="L508" s="19">
        <v>16762</v>
      </c>
      <c r="M508" s="19">
        <v>16762</v>
      </c>
      <c r="N508" s="19">
        <v>16762</v>
      </c>
      <c r="O508" s="19">
        <v>16762</v>
      </c>
      <c r="P508" s="19">
        <v>16762</v>
      </c>
      <c r="Q508" s="19">
        <v>16762</v>
      </c>
      <c r="R508" s="19">
        <v>16762</v>
      </c>
    </row>
    <row r="509" spans="1:18" x14ac:dyDescent="0.25">
      <c r="A509" s="11" t="s">
        <v>536</v>
      </c>
      <c r="B509" s="12" t="s">
        <v>540</v>
      </c>
      <c r="C509" s="12"/>
      <c r="D509" s="12"/>
      <c r="E509" s="12"/>
      <c r="F509" s="19">
        <v>1740817.8399999999</v>
      </c>
      <c r="G509" s="19">
        <v>1740817.8399999999</v>
      </c>
      <c r="H509" s="19">
        <v>1740817.8399999999</v>
      </c>
      <c r="I509" s="118">
        <v>1740817.8399999999</v>
      </c>
      <c r="J509" s="19">
        <v>1740817.8399999999</v>
      </c>
      <c r="K509" s="19">
        <v>1740817.8399999999</v>
      </c>
      <c r="L509" s="19">
        <v>1740817.8399999999</v>
      </c>
      <c r="M509" s="19">
        <v>1740765.71</v>
      </c>
      <c r="N509" s="19">
        <v>1740765.71</v>
      </c>
      <c r="O509" s="19">
        <v>1740765.71</v>
      </c>
      <c r="P509" s="19">
        <v>1740765.71</v>
      </c>
      <c r="Q509" s="19">
        <v>1740765.71</v>
      </c>
      <c r="R509" s="19">
        <v>1740765.71</v>
      </c>
    </row>
    <row r="510" spans="1:18" x14ac:dyDescent="0.25">
      <c r="A510" s="11" t="s">
        <v>536</v>
      </c>
      <c r="B510" s="12" t="s">
        <v>541</v>
      </c>
      <c r="C510" s="12"/>
      <c r="D510" s="12"/>
      <c r="E510" s="12"/>
      <c r="F510" s="19">
        <v>460720.3</v>
      </c>
      <c r="G510" s="19">
        <v>460720.3</v>
      </c>
      <c r="H510" s="19">
        <v>460720.3</v>
      </c>
      <c r="I510" s="118">
        <v>460720.3</v>
      </c>
      <c r="J510" s="19">
        <v>460720.3</v>
      </c>
      <c r="K510" s="19">
        <v>460720.3</v>
      </c>
      <c r="L510" s="19">
        <v>460720.3</v>
      </c>
      <c r="M510" s="19">
        <v>460720.3</v>
      </c>
      <c r="N510" s="19">
        <v>460720.3</v>
      </c>
      <c r="O510" s="19">
        <v>460720.3</v>
      </c>
      <c r="P510" s="19">
        <v>460720.3</v>
      </c>
      <c r="Q510" s="19">
        <v>460720.3</v>
      </c>
      <c r="R510" s="19">
        <v>460720.3</v>
      </c>
    </row>
    <row r="511" spans="1:18" x14ac:dyDescent="0.25">
      <c r="A511" s="11" t="s">
        <v>536</v>
      </c>
      <c r="B511" s="12" t="s">
        <v>542</v>
      </c>
      <c r="C511" s="12"/>
      <c r="D511" s="12"/>
      <c r="E511" s="12"/>
      <c r="F511" s="19">
        <v>2605346</v>
      </c>
      <c r="G511" s="19">
        <v>2605526.85</v>
      </c>
      <c r="H511" s="19">
        <v>2605526.85</v>
      </c>
      <c r="I511" s="118">
        <v>2605526.85</v>
      </c>
      <c r="J511" s="19">
        <v>123140.54000000001</v>
      </c>
      <c r="K511" s="19">
        <v>123140.54000000001</v>
      </c>
      <c r="L511" s="19">
        <v>123140.54000000001</v>
      </c>
      <c r="M511" s="19"/>
      <c r="N511" s="19"/>
      <c r="O511" s="19"/>
      <c r="P511" s="19"/>
      <c r="Q511" s="19"/>
      <c r="R511" s="19"/>
    </row>
    <row r="512" spans="1:18" x14ac:dyDescent="0.25">
      <c r="A512" s="11" t="s">
        <v>536</v>
      </c>
      <c r="B512" s="12" t="s">
        <v>543</v>
      </c>
      <c r="C512" s="12"/>
      <c r="D512" s="12"/>
      <c r="E512" s="12"/>
      <c r="F512" s="19">
        <v>8314304.4100000001</v>
      </c>
      <c r="G512" s="19">
        <v>8314304.4100000001</v>
      </c>
      <c r="H512" s="19">
        <v>8314304.4100000001</v>
      </c>
      <c r="I512" s="118">
        <v>8314304.4100000001</v>
      </c>
      <c r="J512" s="19"/>
      <c r="K512" s="19"/>
      <c r="L512" s="19"/>
      <c r="M512" s="19"/>
      <c r="N512" s="19"/>
      <c r="O512" s="19"/>
      <c r="P512" s="19"/>
      <c r="Q512" s="19"/>
      <c r="R512" s="19"/>
    </row>
    <row r="513" spans="1:18" x14ac:dyDescent="0.25">
      <c r="A513" s="11" t="s">
        <v>536</v>
      </c>
      <c r="B513" s="12" t="s">
        <v>544</v>
      </c>
      <c r="C513" s="12"/>
      <c r="D513" s="12"/>
      <c r="E513" s="12"/>
      <c r="F513" s="19">
        <v>1005330.79</v>
      </c>
      <c r="G513" s="19">
        <v>1005330.79</v>
      </c>
      <c r="H513" s="19">
        <v>1005330.79</v>
      </c>
      <c r="I513" s="118">
        <v>1005330.79</v>
      </c>
      <c r="J513" s="19">
        <v>1005330.79</v>
      </c>
      <c r="K513" s="19">
        <v>1005330.79</v>
      </c>
      <c r="L513" s="19">
        <v>1005330.79</v>
      </c>
      <c r="M513" s="19">
        <v>1005330.79</v>
      </c>
      <c r="N513" s="19">
        <v>1005330.79</v>
      </c>
      <c r="O513" s="19">
        <v>1005330.79</v>
      </c>
      <c r="P513" s="19">
        <v>1005330.79</v>
      </c>
      <c r="Q513" s="19">
        <v>1005330.79</v>
      </c>
      <c r="R513" s="19">
        <v>1005330.79</v>
      </c>
    </row>
    <row r="514" spans="1:18" x14ac:dyDescent="0.25">
      <c r="A514" s="11" t="s">
        <v>536</v>
      </c>
      <c r="B514" s="12" t="s">
        <v>545</v>
      </c>
      <c r="C514" s="12"/>
      <c r="D514" s="12"/>
      <c r="E514" s="12"/>
      <c r="F514" s="19">
        <v>1875043.47</v>
      </c>
      <c r="G514" s="19">
        <v>1875043.47</v>
      </c>
      <c r="H514" s="19">
        <v>1875043.47</v>
      </c>
      <c r="I514" s="118">
        <v>1875043.47</v>
      </c>
      <c r="J514" s="19"/>
      <c r="K514" s="19"/>
      <c r="L514" s="19"/>
      <c r="M514" s="19"/>
      <c r="N514" s="19"/>
      <c r="O514" s="19"/>
      <c r="P514" s="19"/>
      <c r="Q514" s="19"/>
      <c r="R514" s="19"/>
    </row>
    <row r="515" spans="1:18" x14ac:dyDescent="0.25">
      <c r="A515" s="11" t="s">
        <v>536</v>
      </c>
      <c r="B515" s="12" t="s">
        <v>546</v>
      </c>
      <c r="C515" s="12"/>
      <c r="D515" s="12"/>
      <c r="E515" s="12"/>
      <c r="F515" s="19">
        <v>1314040.02</v>
      </c>
      <c r="G515" s="19">
        <v>1314040.02</v>
      </c>
      <c r="H515" s="19">
        <v>1314040.02</v>
      </c>
      <c r="I515" s="118">
        <v>1314040.02</v>
      </c>
      <c r="J515" s="19">
        <v>1314040.02</v>
      </c>
      <c r="K515" s="19">
        <v>1314040.02</v>
      </c>
      <c r="L515" s="19">
        <v>1314040.02</v>
      </c>
      <c r="M515" s="19">
        <v>1314040.02</v>
      </c>
      <c r="N515" s="19">
        <v>1314040.02</v>
      </c>
      <c r="O515" s="19">
        <v>1314040.02</v>
      </c>
      <c r="P515" s="19">
        <v>1314040.02</v>
      </c>
      <c r="Q515" s="19">
        <v>1314040.02</v>
      </c>
      <c r="R515" s="19">
        <v>1314040.02</v>
      </c>
    </row>
    <row r="516" spans="1:18" x14ac:dyDescent="0.25">
      <c r="A516" s="11" t="s">
        <v>536</v>
      </c>
      <c r="B516" s="12" t="s">
        <v>547</v>
      </c>
      <c r="C516" s="12"/>
      <c r="D516" s="12"/>
      <c r="E516" s="12"/>
      <c r="F516" s="19">
        <v>556598.62</v>
      </c>
      <c r="G516" s="19">
        <v>556598.62</v>
      </c>
      <c r="H516" s="19">
        <v>556598.62</v>
      </c>
      <c r="I516" s="118">
        <v>556598.62</v>
      </c>
      <c r="J516" s="19">
        <v>556598.62</v>
      </c>
      <c r="K516" s="19">
        <v>556598.62</v>
      </c>
      <c r="L516" s="19">
        <v>556598.62</v>
      </c>
      <c r="M516" s="19">
        <v>556598.62</v>
      </c>
      <c r="N516" s="19">
        <v>556598.62</v>
      </c>
      <c r="O516" s="19">
        <v>556598.62</v>
      </c>
      <c r="P516" s="19">
        <v>556598.62</v>
      </c>
      <c r="Q516" s="19">
        <v>556598.62</v>
      </c>
      <c r="R516" s="19">
        <v>556598.62</v>
      </c>
    </row>
    <row r="517" spans="1:18" x14ac:dyDescent="0.25">
      <c r="A517" s="11" t="s">
        <v>536</v>
      </c>
      <c r="B517" s="12" t="s">
        <v>548</v>
      </c>
      <c r="C517" s="12"/>
      <c r="D517" s="12"/>
      <c r="E517" s="12"/>
      <c r="F517" s="19">
        <v>8684493.8900000006</v>
      </c>
      <c r="G517" s="19">
        <v>8684493.8900000006</v>
      </c>
      <c r="H517" s="19">
        <v>8684493.8900000006</v>
      </c>
      <c r="I517" s="118">
        <v>10766396.689999999</v>
      </c>
      <c r="J517" s="19">
        <v>10778806.380000001</v>
      </c>
      <c r="K517" s="19">
        <v>10783708.99</v>
      </c>
      <c r="L517" s="19">
        <v>10788448.800000001</v>
      </c>
      <c r="M517" s="19">
        <v>10795211.98</v>
      </c>
      <c r="N517" s="19">
        <v>10799121.25</v>
      </c>
      <c r="O517" s="19">
        <v>10799633.199999999</v>
      </c>
      <c r="P517" s="19">
        <v>10804190.92</v>
      </c>
      <c r="Q517" s="19">
        <v>10830687.189999999</v>
      </c>
      <c r="R517" s="19">
        <v>10833162.76</v>
      </c>
    </row>
    <row r="518" spans="1:18" x14ac:dyDescent="0.25">
      <c r="A518" s="11" t="s">
        <v>536</v>
      </c>
      <c r="B518" s="12" t="s">
        <v>549</v>
      </c>
      <c r="C518" s="12"/>
      <c r="D518" s="12"/>
      <c r="E518" s="12"/>
      <c r="F518" s="19">
        <v>54386.44</v>
      </c>
      <c r="G518" s="19">
        <v>54386.44</v>
      </c>
      <c r="H518" s="19">
        <v>54386.44</v>
      </c>
      <c r="I518" s="118">
        <v>54386.44</v>
      </c>
      <c r="J518" s="19">
        <v>54386.44</v>
      </c>
      <c r="K518" s="19">
        <v>54386.44</v>
      </c>
      <c r="L518" s="19">
        <v>54386.44</v>
      </c>
      <c r="M518" s="19">
        <v>54386.44</v>
      </c>
      <c r="N518" s="19">
        <v>54386.44</v>
      </c>
      <c r="O518" s="19">
        <v>54386.44</v>
      </c>
      <c r="P518" s="19">
        <v>54386.44</v>
      </c>
      <c r="Q518" s="19">
        <v>54386.44</v>
      </c>
      <c r="R518" s="19">
        <v>54386.44</v>
      </c>
    </row>
    <row r="519" spans="1:18" x14ac:dyDescent="0.25">
      <c r="A519" s="11" t="s">
        <v>536</v>
      </c>
      <c r="B519" s="12" t="s">
        <v>550</v>
      </c>
      <c r="C519" s="12"/>
      <c r="D519" s="12"/>
      <c r="E519" s="12"/>
      <c r="F519" s="19">
        <v>404022.78</v>
      </c>
      <c r="G519" s="19">
        <v>404022.78</v>
      </c>
      <c r="H519" s="19">
        <v>404022.78</v>
      </c>
      <c r="I519" s="119">
        <v>404022.78</v>
      </c>
      <c r="J519" s="19">
        <v>404022.78</v>
      </c>
      <c r="K519" s="19">
        <v>404022.78</v>
      </c>
      <c r="L519" s="19">
        <v>404022.78</v>
      </c>
      <c r="M519" s="19">
        <v>404022.78</v>
      </c>
      <c r="N519" s="19">
        <v>404022.78</v>
      </c>
      <c r="O519" s="19">
        <v>404022.78</v>
      </c>
      <c r="P519" s="19">
        <v>404022.78</v>
      </c>
      <c r="Q519" s="19">
        <v>404022.78</v>
      </c>
      <c r="R519" s="19">
        <v>404022.78</v>
      </c>
    </row>
    <row r="520" spans="1:18" x14ac:dyDescent="0.25">
      <c r="A520" s="11" t="s">
        <v>739</v>
      </c>
      <c r="B520" s="12" t="s">
        <v>7</v>
      </c>
      <c r="C520" s="12"/>
      <c r="D520" s="12"/>
      <c r="E520" s="12"/>
      <c r="F520" s="19">
        <v>423518.61</v>
      </c>
      <c r="G520" s="19">
        <v>435581.60000000003</v>
      </c>
      <c r="H520" s="19">
        <v>416063.08</v>
      </c>
      <c r="I520" s="117">
        <v>416063.08</v>
      </c>
      <c r="J520" s="19">
        <v>1677997.54</v>
      </c>
      <c r="K520" s="19">
        <v>1721028.6600000001</v>
      </c>
      <c r="L520" s="19">
        <v>1708503.9300000002</v>
      </c>
      <c r="M520" s="19">
        <v>1715421.29</v>
      </c>
      <c r="N520" s="19">
        <v>1718519.24</v>
      </c>
      <c r="O520" s="19">
        <v>1726295.26</v>
      </c>
      <c r="P520" s="19">
        <v>1728101.8900000001</v>
      </c>
      <c r="Q520" s="19">
        <v>1729902.6600000001</v>
      </c>
      <c r="R520" s="19">
        <v>1740160.9300000002</v>
      </c>
    </row>
    <row r="521" spans="1:18" x14ac:dyDescent="0.25">
      <c r="A521" s="11" t="s">
        <v>739</v>
      </c>
      <c r="B521" s="12" t="s">
        <v>51</v>
      </c>
      <c r="C521" s="12"/>
      <c r="D521" s="12"/>
      <c r="E521" s="12"/>
      <c r="F521" s="19"/>
      <c r="G521" s="19"/>
      <c r="H521" s="19"/>
      <c r="I521" s="118">
        <v>1443003.15</v>
      </c>
      <c r="J521" s="19">
        <v>1454438.23</v>
      </c>
      <c r="K521" s="19">
        <v>1454438.23</v>
      </c>
      <c r="L521" s="19">
        <v>1454438.23</v>
      </c>
      <c r="M521" s="19">
        <v>1454438.23</v>
      </c>
      <c r="N521" s="19">
        <v>1454438.23</v>
      </c>
      <c r="O521" s="19">
        <v>1454438.23</v>
      </c>
      <c r="P521" s="19">
        <v>1454438.23</v>
      </c>
      <c r="Q521" s="19">
        <v>1454438.23</v>
      </c>
      <c r="R521" s="19">
        <v>1454438.23</v>
      </c>
    </row>
    <row r="522" spans="1:18" x14ac:dyDescent="0.25">
      <c r="A522" s="11" t="s">
        <v>739</v>
      </c>
      <c r="B522" s="12" t="s">
        <v>97</v>
      </c>
      <c r="C522" s="12"/>
      <c r="D522" s="12"/>
      <c r="E522" s="12"/>
      <c r="F522" s="19">
        <v>-194028.32</v>
      </c>
      <c r="G522" s="19">
        <v>-194028.32</v>
      </c>
      <c r="H522" s="19">
        <v>-194028.32</v>
      </c>
      <c r="I522" s="118">
        <v>-194028.32</v>
      </c>
      <c r="J522" s="19">
        <v>-194028.32</v>
      </c>
      <c r="K522" s="19">
        <v>-194028.32</v>
      </c>
      <c r="L522" s="19">
        <v>-194028.32</v>
      </c>
      <c r="M522" s="19">
        <v>-194028.32</v>
      </c>
      <c r="N522" s="19">
        <v>-194028.32</v>
      </c>
      <c r="O522" s="19">
        <v>-824324.32000000007</v>
      </c>
      <c r="P522" s="19">
        <v>-824324.32000000007</v>
      </c>
      <c r="Q522" s="19">
        <v>-824324.32000000007</v>
      </c>
      <c r="R522" s="19">
        <v>-824324.32000000007</v>
      </c>
    </row>
    <row r="523" spans="1:18" x14ac:dyDescent="0.25">
      <c r="A523" s="11" t="s">
        <v>739</v>
      </c>
      <c r="B523" s="12" t="s">
        <v>110</v>
      </c>
      <c r="C523" s="12"/>
      <c r="D523" s="12"/>
      <c r="E523" s="12"/>
      <c r="F523" s="19">
        <v>824324.32000000007</v>
      </c>
      <c r="G523" s="19">
        <v>824324.32000000007</v>
      </c>
      <c r="H523" s="19">
        <v>824324.32000000007</v>
      </c>
      <c r="I523" s="118">
        <v>824324.32000000007</v>
      </c>
      <c r="J523" s="19">
        <v>824324.32000000007</v>
      </c>
      <c r="K523" s="19">
        <v>824324.32000000007</v>
      </c>
      <c r="L523" s="19">
        <v>824324.32000000007</v>
      </c>
      <c r="M523" s="19">
        <v>824324.32000000007</v>
      </c>
      <c r="N523" s="19">
        <v>824324.32000000007</v>
      </c>
      <c r="O523" s="19">
        <v>824324.32000000007</v>
      </c>
      <c r="P523" s="19">
        <v>824324.32000000007</v>
      </c>
      <c r="Q523" s="19">
        <v>824324.32000000007</v>
      </c>
      <c r="R523" s="19">
        <v>824324.32000000007</v>
      </c>
    </row>
    <row r="524" spans="1:18" x14ac:dyDescent="0.25">
      <c r="A524" s="11" t="s">
        <v>739</v>
      </c>
      <c r="B524" s="12" t="s">
        <v>139</v>
      </c>
      <c r="C524" s="12"/>
      <c r="D524" s="12"/>
      <c r="E524" s="12"/>
      <c r="F524" s="19">
        <v>3450.25</v>
      </c>
      <c r="G524" s="19">
        <v>3450.25</v>
      </c>
      <c r="H524" s="19">
        <v>16396.39</v>
      </c>
      <c r="I524" s="118">
        <v>36677.160000000003</v>
      </c>
      <c r="J524" s="19"/>
      <c r="K524" s="19"/>
      <c r="L524" s="19"/>
      <c r="M524" s="19"/>
      <c r="N524" s="19"/>
      <c r="O524" s="19"/>
      <c r="P524" s="19"/>
      <c r="Q524" s="19"/>
      <c r="R524" s="19"/>
    </row>
    <row r="525" spans="1:18" x14ac:dyDescent="0.25">
      <c r="A525" s="11" t="s">
        <v>739</v>
      </c>
      <c r="B525" s="12" t="s">
        <v>141</v>
      </c>
      <c r="C525" s="12"/>
      <c r="D525" s="12"/>
      <c r="E525" s="12"/>
      <c r="F525" s="19"/>
      <c r="G525" s="19"/>
      <c r="H525" s="19">
        <v>661.17</v>
      </c>
      <c r="I525" s="118">
        <v>78463.8</v>
      </c>
      <c r="J525" s="19">
        <v>90812.17</v>
      </c>
      <c r="K525" s="19">
        <v>90812.17</v>
      </c>
      <c r="L525" s="19">
        <v>90812.17</v>
      </c>
      <c r="M525" s="19">
        <v>90812.17</v>
      </c>
      <c r="N525" s="19">
        <v>164313.33000000002</v>
      </c>
      <c r="O525" s="19">
        <v>164313.33000000002</v>
      </c>
      <c r="P525" s="19">
        <v>164313.33000000002</v>
      </c>
      <c r="Q525" s="19">
        <v>188029.42</v>
      </c>
      <c r="R525" s="19">
        <v>188029.42</v>
      </c>
    </row>
    <row r="526" spans="1:18" x14ac:dyDescent="0.25">
      <c r="A526" s="11" t="s">
        <v>739</v>
      </c>
      <c r="B526" s="12" t="s">
        <v>193</v>
      </c>
      <c r="C526" s="12"/>
      <c r="D526" s="12"/>
      <c r="E526" s="12"/>
      <c r="F526" s="19"/>
      <c r="G526" s="19"/>
      <c r="H526" s="19"/>
      <c r="I526" s="118">
        <v>2627464.89</v>
      </c>
      <c r="J526" s="19">
        <v>4117351.61</v>
      </c>
      <c r="K526" s="19">
        <v>4457273.24</v>
      </c>
      <c r="L526" s="19">
        <v>4468720.25</v>
      </c>
      <c r="M526" s="19">
        <v>4470765.78</v>
      </c>
      <c r="N526" s="19">
        <v>4460335.1100000003</v>
      </c>
      <c r="O526" s="19">
        <v>4498831.0199999996</v>
      </c>
      <c r="P526" s="19">
        <v>4495905.97</v>
      </c>
      <c r="Q526" s="19">
        <v>4488001</v>
      </c>
      <c r="R526" s="19">
        <v>4488001</v>
      </c>
    </row>
    <row r="527" spans="1:18" x14ac:dyDescent="0.25">
      <c r="A527" s="11" t="s">
        <v>739</v>
      </c>
      <c r="B527" s="12" t="s">
        <v>195</v>
      </c>
      <c r="C527" s="12"/>
      <c r="D527" s="12"/>
      <c r="E527" s="12"/>
      <c r="F527" s="19">
        <v>2380.71</v>
      </c>
      <c r="G527" s="19">
        <v>5188.2</v>
      </c>
      <c r="H527" s="19">
        <v>3460.38</v>
      </c>
      <c r="I527" s="118">
        <v>4982.28</v>
      </c>
      <c r="J527" s="19">
        <v>4982.28</v>
      </c>
      <c r="K527" s="19">
        <v>42327</v>
      </c>
      <c r="L527" s="19">
        <v>8769.42</v>
      </c>
      <c r="M527" s="19">
        <v>8555.9600000000009</v>
      </c>
      <c r="N527" s="19">
        <v>6926.49</v>
      </c>
      <c r="O527" s="19"/>
      <c r="P527" s="19"/>
      <c r="Q527" s="19"/>
      <c r="R527" s="19"/>
    </row>
    <row r="528" spans="1:18" x14ac:dyDescent="0.25">
      <c r="A528" s="11" t="s">
        <v>739</v>
      </c>
      <c r="B528" s="12" t="s">
        <v>196</v>
      </c>
      <c r="C528" s="12"/>
      <c r="D528" s="12"/>
      <c r="E528" s="12"/>
      <c r="F528" s="19">
        <v>29748.38</v>
      </c>
      <c r="G528" s="19">
        <v>379695.79</v>
      </c>
      <c r="H528" s="19">
        <v>21744.55</v>
      </c>
      <c r="I528" s="118">
        <v>9587.630000000001</v>
      </c>
      <c r="J528" s="19">
        <v>9587.630000000001</v>
      </c>
      <c r="K528" s="19">
        <v>212931.87</v>
      </c>
      <c r="L528" s="19">
        <v>27820.7</v>
      </c>
      <c r="M528" s="19">
        <v>61964.39</v>
      </c>
      <c r="N528" s="19">
        <v>12838.130000000001</v>
      </c>
      <c r="O528" s="19"/>
      <c r="P528" s="19"/>
      <c r="Q528" s="19"/>
      <c r="R528" s="19"/>
    </row>
    <row r="529" spans="1:18" x14ac:dyDescent="0.25">
      <c r="A529" s="11" t="s">
        <v>739</v>
      </c>
      <c r="B529" s="12" t="s">
        <v>198</v>
      </c>
      <c r="C529" s="12"/>
      <c r="D529" s="12"/>
      <c r="E529" s="12"/>
      <c r="F529" s="19"/>
      <c r="G529" s="19"/>
      <c r="H529" s="19"/>
      <c r="I529" s="118">
        <v>5125.03</v>
      </c>
      <c r="J529" s="19">
        <v>5125.03</v>
      </c>
      <c r="K529" s="19">
        <v>26687.73</v>
      </c>
      <c r="L529" s="19">
        <v>212859.76</v>
      </c>
      <c r="M529" s="19">
        <v>-17328.02</v>
      </c>
      <c r="N529" s="19">
        <v>32828.639999999999</v>
      </c>
      <c r="O529" s="19"/>
      <c r="P529" s="19"/>
      <c r="Q529" s="19"/>
      <c r="R529" s="19"/>
    </row>
    <row r="530" spans="1:18" x14ac:dyDescent="0.25">
      <c r="A530" s="11" t="s">
        <v>739</v>
      </c>
      <c r="B530" s="12" t="s">
        <v>201</v>
      </c>
      <c r="C530" s="12"/>
      <c r="D530" s="12"/>
      <c r="E530" s="12"/>
      <c r="F530" s="19"/>
      <c r="G530" s="19"/>
      <c r="H530" s="19"/>
      <c r="I530" s="118">
        <v>1953435.3399999999</v>
      </c>
      <c r="J530" s="19"/>
      <c r="K530" s="19"/>
      <c r="L530" s="19"/>
      <c r="M530" s="19"/>
      <c r="N530" s="19"/>
      <c r="O530" s="19"/>
      <c r="P530" s="19"/>
      <c r="Q530" s="19"/>
      <c r="R530" s="19"/>
    </row>
    <row r="531" spans="1:18" x14ac:dyDescent="0.25">
      <c r="A531" s="11" t="s">
        <v>739</v>
      </c>
      <c r="B531" s="12" t="s">
        <v>222</v>
      </c>
      <c r="C531" s="12"/>
      <c r="D531" s="12"/>
      <c r="E531" s="12"/>
      <c r="F531" s="19">
        <v>2380.7200000000003</v>
      </c>
      <c r="G531" s="19">
        <v>5188.21</v>
      </c>
      <c r="H531" s="19">
        <v>3460.39</v>
      </c>
      <c r="I531" s="118">
        <v>4982.3</v>
      </c>
      <c r="J531" s="19">
        <v>4982.3</v>
      </c>
      <c r="K531" s="19">
        <v>7768.5</v>
      </c>
      <c r="L531" s="19">
        <v>8769.4699999999993</v>
      </c>
      <c r="M531" s="19">
        <v>8556</v>
      </c>
      <c r="N531" s="19">
        <v>6926.53</v>
      </c>
      <c r="O531" s="19"/>
      <c r="P531" s="19"/>
      <c r="Q531" s="19"/>
      <c r="R531" s="19"/>
    </row>
    <row r="532" spans="1:18" x14ac:dyDescent="0.25">
      <c r="A532" s="11" t="s">
        <v>739</v>
      </c>
      <c r="B532" s="12" t="s">
        <v>225</v>
      </c>
      <c r="C532" s="12"/>
      <c r="D532" s="12"/>
      <c r="E532" s="12"/>
      <c r="F532" s="19"/>
      <c r="G532" s="19"/>
      <c r="H532" s="19"/>
      <c r="I532" s="118">
        <v>5125.0600000000004</v>
      </c>
      <c r="J532" s="19">
        <v>5125.0600000000004</v>
      </c>
      <c r="K532" s="19">
        <v>39779.01</v>
      </c>
      <c r="L532" s="19">
        <v>212859.80000000002</v>
      </c>
      <c r="M532" s="19">
        <v>-17327.98</v>
      </c>
      <c r="N532" s="19">
        <v>32828.68</v>
      </c>
      <c r="O532" s="19"/>
      <c r="P532" s="19"/>
      <c r="Q532" s="19"/>
      <c r="R532" s="19"/>
    </row>
    <row r="533" spans="1:18" x14ac:dyDescent="0.25">
      <c r="A533" s="11" t="s">
        <v>739</v>
      </c>
      <c r="B533" s="12" t="s">
        <v>242</v>
      </c>
      <c r="C533" s="12"/>
      <c r="D533" s="12"/>
      <c r="E533" s="12"/>
      <c r="F533" s="19"/>
      <c r="G533" s="19"/>
      <c r="H533" s="19">
        <v>24917.03</v>
      </c>
      <c r="I533" s="118">
        <v>24992.93</v>
      </c>
      <c r="J533" s="19"/>
      <c r="K533" s="19"/>
      <c r="L533" s="19"/>
      <c r="M533" s="19"/>
      <c r="N533" s="19"/>
      <c r="O533" s="19"/>
      <c r="P533" s="19"/>
      <c r="Q533" s="19"/>
      <c r="R533" s="19"/>
    </row>
    <row r="534" spans="1:18" x14ac:dyDescent="0.25">
      <c r="A534" s="11" t="s">
        <v>739</v>
      </c>
      <c r="B534" s="12" t="s">
        <v>243</v>
      </c>
      <c r="C534" s="12"/>
      <c r="D534" s="12"/>
      <c r="E534" s="12"/>
      <c r="F534" s="19"/>
      <c r="G534" s="19"/>
      <c r="H534" s="19">
        <v>162158.12</v>
      </c>
      <c r="I534" s="118">
        <v>305.34000000000003</v>
      </c>
      <c r="J534" s="19"/>
      <c r="K534" s="19"/>
      <c r="L534" s="19"/>
      <c r="M534" s="19"/>
      <c r="N534" s="19"/>
      <c r="O534" s="19"/>
      <c r="P534" s="19"/>
      <c r="Q534" s="19"/>
      <c r="R534" s="19"/>
    </row>
    <row r="535" spans="1:18" x14ac:dyDescent="0.25">
      <c r="A535" s="11" t="s">
        <v>739</v>
      </c>
      <c r="B535" s="12" t="s">
        <v>244</v>
      </c>
      <c r="C535" s="12"/>
      <c r="D535" s="12"/>
      <c r="E535" s="12"/>
      <c r="F535" s="19"/>
      <c r="G535" s="19"/>
      <c r="H535" s="19">
        <v>371.19</v>
      </c>
      <c r="I535" s="118">
        <v>7433.02</v>
      </c>
      <c r="J535" s="19"/>
      <c r="K535" s="19"/>
      <c r="L535" s="19"/>
      <c r="M535" s="19"/>
      <c r="N535" s="19"/>
      <c r="O535" s="19"/>
      <c r="P535" s="19"/>
      <c r="Q535" s="19"/>
      <c r="R535" s="19"/>
    </row>
    <row r="536" spans="1:18" x14ac:dyDescent="0.25">
      <c r="A536" s="11" t="s">
        <v>739</v>
      </c>
      <c r="B536" s="12" t="s">
        <v>245</v>
      </c>
      <c r="C536" s="12"/>
      <c r="D536" s="12"/>
      <c r="E536" s="12"/>
      <c r="F536" s="19"/>
      <c r="G536" s="19"/>
      <c r="H536" s="19">
        <v>155.19</v>
      </c>
      <c r="I536" s="118">
        <v>1626.45</v>
      </c>
      <c r="J536" s="19">
        <v>1782.53</v>
      </c>
      <c r="K536" s="19">
        <v>1860.57</v>
      </c>
      <c r="L536" s="19">
        <v>1860.57</v>
      </c>
      <c r="M536" s="19">
        <v>1860.57</v>
      </c>
      <c r="N536" s="19">
        <v>1860.57</v>
      </c>
      <c r="O536" s="19"/>
      <c r="P536" s="19"/>
      <c r="Q536" s="19"/>
      <c r="R536" s="19"/>
    </row>
    <row r="537" spans="1:18" x14ac:dyDescent="0.25">
      <c r="A537" s="11" t="s">
        <v>739</v>
      </c>
      <c r="B537" s="12" t="s">
        <v>246</v>
      </c>
      <c r="C537" s="12"/>
      <c r="D537" s="12"/>
      <c r="E537" s="12"/>
      <c r="F537" s="19"/>
      <c r="G537" s="19"/>
      <c r="H537" s="19">
        <v>1756.81</v>
      </c>
      <c r="I537" s="118">
        <v>7119.32</v>
      </c>
      <c r="J537" s="19"/>
      <c r="K537" s="19"/>
      <c r="L537" s="19"/>
      <c r="M537" s="19"/>
      <c r="N537" s="19"/>
      <c r="O537" s="19"/>
      <c r="P537" s="19"/>
      <c r="Q537" s="19"/>
      <c r="R537" s="19"/>
    </row>
    <row r="538" spans="1:18" x14ac:dyDescent="0.25">
      <c r="A538" s="11" t="s">
        <v>739</v>
      </c>
      <c r="B538" s="12" t="s">
        <v>247</v>
      </c>
      <c r="C538" s="12"/>
      <c r="D538" s="12"/>
      <c r="E538" s="12"/>
      <c r="F538" s="19"/>
      <c r="G538" s="19"/>
      <c r="H538" s="19">
        <v>1403.8700000000001</v>
      </c>
      <c r="I538" s="118">
        <v>29299.37</v>
      </c>
      <c r="J538" s="19"/>
      <c r="K538" s="19"/>
      <c r="L538" s="19"/>
      <c r="M538" s="19"/>
      <c r="N538" s="19"/>
      <c r="O538" s="19"/>
      <c r="P538" s="19"/>
      <c r="Q538" s="19"/>
      <c r="R538" s="19"/>
    </row>
    <row r="539" spans="1:18" x14ac:dyDescent="0.25">
      <c r="A539" s="11" t="s">
        <v>739</v>
      </c>
      <c r="B539" s="12" t="s">
        <v>248</v>
      </c>
      <c r="C539" s="12"/>
      <c r="D539" s="12"/>
      <c r="E539" s="12"/>
      <c r="F539" s="19"/>
      <c r="G539" s="19"/>
      <c r="H539" s="19">
        <v>1968.45</v>
      </c>
      <c r="I539" s="118">
        <v>12514.91</v>
      </c>
      <c r="J539" s="19"/>
      <c r="K539" s="19"/>
      <c r="L539" s="19"/>
      <c r="M539" s="19"/>
      <c r="N539" s="19"/>
      <c r="O539" s="19"/>
      <c r="P539" s="19"/>
      <c r="Q539" s="19"/>
      <c r="R539" s="19"/>
    </row>
    <row r="540" spans="1:18" x14ac:dyDescent="0.25">
      <c r="A540" s="11" t="s">
        <v>739</v>
      </c>
      <c r="B540" s="12" t="s">
        <v>251</v>
      </c>
      <c r="C540" s="12"/>
      <c r="D540" s="12"/>
      <c r="E540" s="12"/>
      <c r="F540" s="19"/>
      <c r="G540" s="19"/>
      <c r="H540" s="19">
        <v>24.78</v>
      </c>
      <c r="I540" s="118">
        <v>4610.34</v>
      </c>
      <c r="J540" s="19"/>
      <c r="K540" s="19"/>
      <c r="L540" s="19"/>
      <c r="M540" s="19"/>
      <c r="N540" s="19"/>
      <c r="O540" s="19"/>
      <c r="P540" s="19"/>
      <c r="Q540" s="19"/>
      <c r="R540" s="19"/>
    </row>
    <row r="541" spans="1:18" x14ac:dyDescent="0.25">
      <c r="A541" s="11" t="s">
        <v>739</v>
      </c>
      <c r="B541" s="12" t="s">
        <v>293</v>
      </c>
      <c r="C541" s="12"/>
      <c r="D541" s="12"/>
      <c r="E541" s="12"/>
      <c r="F541" s="19">
        <v>538295.57999999996</v>
      </c>
      <c r="G541" s="19">
        <v>9914890.1099999994</v>
      </c>
      <c r="H541" s="19">
        <v>10349481.640000001</v>
      </c>
      <c r="I541" s="118">
        <v>12670122.300000001</v>
      </c>
      <c r="J541" s="19">
        <v>13580357.960000001</v>
      </c>
      <c r="K541" s="19">
        <v>13194512.369999999</v>
      </c>
      <c r="L541" s="19">
        <v>13296584.210000001</v>
      </c>
      <c r="M541" s="19">
        <v>14025703.939999999</v>
      </c>
      <c r="N541" s="19">
        <v>7272883.21</v>
      </c>
      <c r="O541" s="19">
        <v>6876898.7199999997</v>
      </c>
      <c r="P541" s="19">
        <v>5168506.82</v>
      </c>
      <c r="Q541" s="19">
        <v>27111195.690000001</v>
      </c>
      <c r="R541" s="19">
        <v>28874919.100000001</v>
      </c>
    </row>
    <row r="542" spans="1:18" x14ac:dyDescent="0.25">
      <c r="A542" s="11" t="s">
        <v>739</v>
      </c>
      <c r="B542" s="12" t="s">
        <v>347</v>
      </c>
      <c r="C542" s="12"/>
      <c r="D542" s="12"/>
      <c r="E542" s="12"/>
      <c r="F542" s="19">
        <v>90952.81</v>
      </c>
      <c r="G542" s="19">
        <v>146657.34</v>
      </c>
      <c r="H542" s="19">
        <v>146756.08000000002</v>
      </c>
      <c r="I542" s="118">
        <v>86653.53</v>
      </c>
      <c r="J542" s="19">
        <v>810955.07000000007</v>
      </c>
      <c r="K542" s="19">
        <v>1094200.6100000001</v>
      </c>
      <c r="L542" s="19">
        <v>1148484.18</v>
      </c>
      <c r="M542" s="19">
        <v>1153664.93</v>
      </c>
      <c r="N542" s="19">
        <v>769655.48</v>
      </c>
      <c r="O542" s="19">
        <v>1634762.26</v>
      </c>
      <c r="P542" s="19">
        <v>2770301.39</v>
      </c>
      <c r="Q542" s="19">
        <v>3111541.8</v>
      </c>
      <c r="R542" s="19">
        <v>3107823.37</v>
      </c>
    </row>
    <row r="543" spans="1:18" x14ac:dyDescent="0.25">
      <c r="A543" s="11" t="s">
        <v>739</v>
      </c>
      <c r="B543" s="12" t="s">
        <v>352</v>
      </c>
      <c r="C543" s="12"/>
      <c r="D543" s="12"/>
      <c r="E543" s="12"/>
      <c r="F543" s="19"/>
      <c r="G543" s="19"/>
      <c r="H543" s="19"/>
      <c r="I543" s="118">
        <v>37373.35</v>
      </c>
      <c r="J543" s="19">
        <v>38030.29</v>
      </c>
      <c r="K543" s="19">
        <v>38030.29</v>
      </c>
      <c r="L543" s="19">
        <v>38030.29</v>
      </c>
      <c r="M543" s="19">
        <v>38030.29</v>
      </c>
      <c r="N543" s="19">
        <v>38030.29</v>
      </c>
      <c r="O543" s="19">
        <v>38030.29</v>
      </c>
      <c r="P543" s="19">
        <v>38030.29</v>
      </c>
      <c r="Q543" s="19">
        <v>38030.29</v>
      </c>
      <c r="R543" s="19">
        <v>38030.29</v>
      </c>
    </row>
    <row r="544" spans="1:18" x14ac:dyDescent="0.25">
      <c r="A544" s="11" t="s">
        <v>739</v>
      </c>
      <c r="B544" s="12" t="s">
        <v>354</v>
      </c>
      <c r="C544" s="12"/>
      <c r="D544" s="12"/>
      <c r="E544" s="12"/>
      <c r="F544" s="19">
        <v>1770924.04</v>
      </c>
      <c r="G544" s="19">
        <v>12364767.630000001</v>
      </c>
      <c r="H544" s="19">
        <v>10172976.84</v>
      </c>
      <c r="I544" s="118">
        <v>10476812.75</v>
      </c>
      <c r="J544" s="19">
        <v>11863403.439999999</v>
      </c>
      <c r="K544" s="19">
        <v>12158219.289999999</v>
      </c>
      <c r="L544" s="19">
        <v>12519162.609999999</v>
      </c>
      <c r="M544" s="19">
        <v>12520716.43</v>
      </c>
      <c r="N544" s="19">
        <v>13123058.08</v>
      </c>
      <c r="O544" s="19">
        <v>13857771</v>
      </c>
      <c r="P544" s="19">
        <v>14075693.9</v>
      </c>
      <c r="Q544" s="19">
        <v>16009809.25</v>
      </c>
      <c r="R544" s="19">
        <v>16257465.15</v>
      </c>
    </row>
    <row r="545" spans="1:18" x14ac:dyDescent="0.25">
      <c r="A545" s="11" t="s">
        <v>739</v>
      </c>
      <c r="B545" s="12" t="s">
        <v>355</v>
      </c>
      <c r="C545" s="12"/>
      <c r="D545" s="12"/>
      <c r="E545" s="12"/>
      <c r="F545" s="19"/>
      <c r="G545" s="19"/>
      <c r="H545" s="19"/>
      <c r="I545" s="118"/>
      <c r="J545" s="19"/>
      <c r="K545" s="19">
        <v>255253.47</v>
      </c>
      <c r="L545" s="19">
        <v>296841.71000000002</v>
      </c>
      <c r="M545" s="19">
        <v>284923.32</v>
      </c>
      <c r="N545" s="19">
        <v>284892.23</v>
      </c>
      <c r="O545" s="19">
        <v>284563.35000000003</v>
      </c>
      <c r="P545" s="19">
        <v>284687.53999999998</v>
      </c>
      <c r="Q545" s="19">
        <v>284687.35000000003</v>
      </c>
      <c r="R545" s="19">
        <v>284687.35000000003</v>
      </c>
    </row>
    <row r="546" spans="1:18" x14ac:dyDescent="0.25">
      <c r="A546" s="11" t="s">
        <v>739</v>
      </c>
      <c r="B546" s="12" t="s">
        <v>377</v>
      </c>
      <c r="C546" s="12"/>
      <c r="D546" s="12"/>
      <c r="E546" s="12"/>
      <c r="F546" s="19"/>
      <c r="G546" s="19"/>
      <c r="H546" s="19"/>
      <c r="I546" s="118">
        <v>4345654.71</v>
      </c>
      <c r="J546" s="19">
        <v>4477326.4400000004</v>
      </c>
      <c r="K546" s="19">
        <v>4544744.41</v>
      </c>
      <c r="L546" s="19">
        <v>4713841.07</v>
      </c>
      <c r="M546" s="19">
        <v>5844679.4699999997</v>
      </c>
      <c r="N546" s="19">
        <v>5851405.5499999998</v>
      </c>
      <c r="O546" s="19">
        <v>5890451.0899999999</v>
      </c>
      <c r="P546" s="19">
        <v>6108250.9299999997</v>
      </c>
      <c r="Q546" s="19">
        <v>5952537.4699999997</v>
      </c>
      <c r="R546" s="19">
        <v>5953252.75</v>
      </c>
    </row>
    <row r="547" spans="1:18" x14ac:dyDescent="0.25">
      <c r="A547" s="11" t="s">
        <v>739</v>
      </c>
      <c r="B547" s="12" t="s">
        <v>378</v>
      </c>
      <c r="C547" s="12"/>
      <c r="D547" s="12"/>
      <c r="E547" s="12"/>
      <c r="F547" s="19">
        <v>167235.23000000001</v>
      </c>
      <c r="G547" s="19">
        <v>253743.30000000002</v>
      </c>
      <c r="H547" s="19">
        <v>251370.11000000002</v>
      </c>
      <c r="I547" s="118">
        <v>189583.21</v>
      </c>
      <c r="J547" s="19">
        <v>418672.64000000001</v>
      </c>
      <c r="K547" s="19">
        <v>557666.1</v>
      </c>
      <c r="L547" s="19">
        <v>534617.35</v>
      </c>
      <c r="M547" s="19">
        <v>486070.26</v>
      </c>
      <c r="N547" s="19">
        <v>497823.04000000004</v>
      </c>
      <c r="O547" s="19">
        <v>522131.98000000004</v>
      </c>
      <c r="P547" s="19">
        <v>663406.57999999996</v>
      </c>
      <c r="Q547" s="19">
        <v>673079.64</v>
      </c>
      <c r="R547" s="19">
        <v>690421.31</v>
      </c>
    </row>
    <row r="548" spans="1:18" x14ac:dyDescent="0.25">
      <c r="A548" s="11" t="s">
        <v>739</v>
      </c>
      <c r="B548" s="12" t="s">
        <v>423</v>
      </c>
      <c r="C548" s="12"/>
      <c r="D548" s="12"/>
      <c r="E548" s="12"/>
      <c r="F548" s="19">
        <v>5666216.2000000002</v>
      </c>
      <c r="G548" s="19">
        <v>9027957.9600000009</v>
      </c>
      <c r="H548" s="19">
        <v>8957077.4600000009</v>
      </c>
      <c r="I548" s="118">
        <v>15187420.65</v>
      </c>
      <c r="J548" s="19">
        <v>13521308.039999999</v>
      </c>
      <c r="K548" s="19">
        <v>13105257.789999999</v>
      </c>
      <c r="L548" s="19">
        <v>13225921.130000001</v>
      </c>
      <c r="M548" s="19">
        <v>13772686.449999999</v>
      </c>
      <c r="N548" s="19">
        <v>8261436.8399999999</v>
      </c>
      <c r="O548" s="19">
        <v>10127352.300000001</v>
      </c>
      <c r="P548" s="19">
        <v>4137509.33</v>
      </c>
      <c r="Q548" s="19">
        <v>4788472.49</v>
      </c>
      <c r="R548" s="19">
        <v>4904606.62</v>
      </c>
    </row>
    <row r="549" spans="1:18" x14ac:dyDescent="0.25">
      <c r="A549" s="11" t="s">
        <v>739</v>
      </c>
      <c r="B549" s="12" t="s">
        <v>426</v>
      </c>
      <c r="C549" s="12"/>
      <c r="D549" s="12"/>
      <c r="E549" s="12"/>
      <c r="F549" s="19">
        <v>7899175.0199999996</v>
      </c>
      <c r="G549" s="19">
        <v>9607695.0099999998</v>
      </c>
      <c r="H549" s="19">
        <v>12607970.92</v>
      </c>
      <c r="I549" s="118">
        <v>18844878.260000002</v>
      </c>
      <c r="J549" s="19">
        <v>29007863.789999999</v>
      </c>
      <c r="K549" s="19">
        <v>26012286.440000001</v>
      </c>
      <c r="L549" s="19">
        <v>22706696.690000001</v>
      </c>
      <c r="M549" s="19">
        <v>20391556.129999999</v>
      </c>
      <c r="N549" s="19">
        <v>22186036.16</v>
      </c>
      <c r="O549" s="19">
        <v>21917557.620000001</v>
      </c>
      <c r="P549" s="19">
        <v>21882823.289999999</v>
      </c>
      <c r="Q549" s="19">
        <v>20477322.690000001</v>
      </c>
      <c r="R549" s="19">
        <v>17577407.25</v>
      </c>
    </row>
    <row r="550" spans="1:18" x14ac:dyDescent="0.25">
      <c r="A550" s="11" t="s">
        <v>739</v>
      </c>
      <c r="B550" s="12" t="s">
        <v>428</v>
      </c>
      <c r="C550" s="12"/>
      <c r="D550" s="12"/>
      <c r="E550" s="12"/>
      <c r="F550" s="19">
        <v>6169421.7199999997</v>
      </c>
      <c r="G550" s="19">
        <v>7599039.8799999999</v>
      </c>
      <c r="H550" s="19">
        <v>10975007.550000001</v>
      </c>
      <c r="I550" s="118">
        <v>17966988.859999999</v>
      </c>
      <c r="J550" s="19">
        <v>22278759.32</v>
      </c>
      <c r="K550" s="19">
        <v>18887168.420000002</v>
      </c>
      <c r="L550" s="19">
        <v>13542639.27</v>
      </c>
      <c r="M550" s="19">
        <v>10286102.140000001</v>
      </c>
      <c r="N550" s="19">
        <v>12055385.310000001</v>
      </c>
      <c r="O550" s="19">
        <v>11420844.49</v>
      </c>
      <c r="P550" s="19">
        <v>10901559.66</v>
      </c>
      <c r="Q550" s="19">
        <v>10475678.49</v>
      </c>
      <c r="R550" s="19">
        <v>11585877.369999999</v>
      </c>
    </row>
    <row r="551" spans="1:18" x14ac:dyDescent="0.25">
      <c r="A551" s="11" t="s">
        <v>739</v>
      </c>
      <c r="B551" s="12" t="s">
        <v>429</v>
      </c>
      <c r="C551" s="12"/>
      <c r="D551" s="12"/>
      <c r="E551" s="12"/>
      <c r="F551" s="19">
        <v>12205770.65</v>
      </c>
      <c r="G551" s="19">
        <v>14206577.35</v>
      </c>
      <c r="H551" s="19">
        <v>16379148.59</v>
      </c>
      <c r="I551" s="118">
        <v>20397107.219999999</v>
      </c>
      <c r="J551" s="19">
        <v>21399869.68</v>
      </c>
      <c r="K551" s="19">
        <v>17887568.039999999</v>
      </c>
      <c r="L551" s="19">
        <v>13128472.84</v>
      </c>
      <c r="M551" s="19">
        <v>9980685.4600000009</v>
      </c>
      <c r="N551" s="19">
        <v>11858862.039999999</v>
      </c>
      <c r="O551" s="19">
        <v>11055655.09</v>
      </c>
      <c r="P551" s="19">
        <v>13089138.949999999</v>
      </c>
      <c r="Q551" s="19">
        <v>13617311.08</v>
      </c>
      <c r="R551" s="19">
        <v>15159960.949999999</v>
      </c>
    </row>
    <row r="552" spans="1:18" x14ac:dyDescent="0.25">
      <c r="A552" s="11" t="s">
        <v>739</v>
      </c>
      <c r="B552" s="12" t="s">
        <v>431</v>
      </c>
      <c r="C552" s="12"/>
      <c r="D552" s="12"/>
      <c r="E552" s="12"/>
      <c r="F552" s="19">
        <v>17531624.379999999</v>
      </c>
      <c r="G552" s="19">
        <v>20479090.989999998</v>
      </c>
      <c r="H552" s="19">
        <v>21665410.359999999</v>
      </c>
      <c r="I552" s="118">
        <v>26838215.02</v>
      </c>
      <c r="J552" s="19">
        <v>26358072.940000001</v>
      </c>
      <c r="K552" s="19">
        <v>22934809.280000001</v>
      </c>
      <c r="L552" s="19">
        <v>19009840.109999999</v>
      </c>
      <c r="M552" s="19">
        <v>15434409.92</v>
      </c>
      <c r="N552" s="19">
        <v>16774521.52</v>
      </c>
      <c r="O552" s="19">
        <v>14393246.529999999</v>
      </c>
      <c r="P552" s="19">
        <v>16650818.49</v>
      </c>
      <c r="Q552" s="19">
        <v>18655597.100000001</v>
      </c>
      <c r="R552" s="19">
        <v>19076019.879999999</v>
      </c>
    </row>
    <row r="553" spans="1:18" x14ac:dyDescent="0.25">
      <c r="A553" s="11" t="s">
        <v>739</v>
      </c>
      <c r="B553" s="12" t="s">
        <v>432</v>
      </c>
      <c r="C553" s="12"/>
      <c r="D553" s="12"/>
      <c r="E553" s="12"/>
      <c r="F553" s="19">
        <v>1677710.3399999999</v>
      </c>
      <c r="G553" s="19">
        <v>1669540.25</v>
      </c>
      <c r="H553" s="19">
        <v>1897255.02</v>
      </c>
      <c r="I553" s="118">
        <v>2790394.79</v>
      </c>
      <c r="J553" s="19">
        <v>5854315.9199999999</v>
      </c>
      <c r="K553" s="19">
        <v>5565339.4299999997</v>
      </c>
      <c r="L553" s="19">
        <v>5799394.29</v>
      </c>
      <c r="M553" s="19">
        <v>5892049.4299999997</v>
      </c>
      <c r="N553" s="19">
        <v>5526699.6699999999</v>
      </c>
      <c r="O553" s="19">
        <v>5800201.1100000003</v>
      </c>
      <c r="P553" s="19">
        <v>5996739.1600000001</v>
      </c>
      <c r="Q553" s="19">
        <v>5903342.4000000004</v>
      </c>
      <c r="R553" s="19">
        <v>4754864.6399999997</v>
      </c>
    </row>
    <row r="554" spans="1:18" x14ac:dyDescent="0.25">
      <c r="A554" s="11" t="s">
        <v>739</v>
      </c>
      <c r="B554" s="12" t="s">
        <v>433</v>
      </c>
      <c r="C554" s="12"/>
      <c r="D554" s="12"/>
      <c r="E554" s="12"/>
      <c r="F554" s="19">
        <v>631738.82999999996</v>
      </c>
      <c r="G554" s="19">
        <v>870845.49</v>
      </c>
      <c r="H554" s="19">
        <v>955521.24</v>
      </c>
      <c r="I554" s="118">
        <v>1242432.26</v>
      </c>
      <c r="J554" s="19">
        <v>1203780.1599999999</v>
      </c>
      <c r="K554" s="19">
        <v>950369.57000000007</v>
      </c>
      <c r="L554" s="19">
        <v>932999.46</v>
      </c>
      <c r="M554" s="19">
        <v>985022.13</v>
      </c>
      <c r="N554" s="19">
        <v>1117642.19</v>
      </c>
      <c r="O554" s="19">
        <v>1260089.6100000001</v>
      </c>
      <c r="P554" s="19">
        <v>1183326.53</v>
      </c>
      <c r="Q554" s="19">
        <v>1219744.18</v>
      </c>
      <c r="R554" s="19">
        <v>1210248.56</v>
      </c>
    </row>
    <row r="555" spans="1:18" x14ac:dyDescent="0.25">
      <c r="A555" s="11" t="s">
        <v>739</v>
      </c>
      <c r="B555" s="12" t="s">
        <v>434</v>
      </c>
      <c r="C555" s="12"/>
      <c r="D555" s="12"/>
      <c r="E555" s="12"/>
      <c r="F555" s="19">
        <v>1117581.03</v>
      </c>
      <c r="G555" s="19">
        <v>1185495.27</v>
      </c>
      <c r="H555" s="19">
        <v>1123824.44</v>
      </c>
      <c r="I555" s="118">
        <v>1060585.9099999999</v>
      </c>
      <c r="J555" s="19">
        <v>1102840.98</v>
      </c>
      <c r="K555" s="19">
        <v>1187763.06</v>
      </c>
      <c r="L555" s="19">
        <v>1443078.62</v>
      </c>
      <c r="M555" s="19">
        <v>1681934.3900000001</v>
      </c>
      <c r="N555" s="19">
        <v>1705612.3599999999</v>
      </c>
      <c r="O555" s="19">
        <v>1664852.0899999999</v>
      </c>
      <c r="P555" s="19">
        <v>1798891.82</v>
      </c>
      <c r="Q555" s="19">
        <v>1974009.17</v>
      </c>
      <c r="R555" s="19">
        <v>2174281.63</v>
      </c>
    </row>
    <row r="556" spans="1:18" x14ac:dyDescent="0.25">
      <c r="A556" s="11" t="s">
        <v>739</v>
      </c>
      <c r="B556" s="12" t="s">
        <v>435</v>
      </c>
      <c r="C556" s="12"/>
      <c r="D556" s="12"/>
      <c r="E556" s="12"/>
      <c r="F556" s="19"/>
      <c r="G556" s="19">
        <v>13236</v>
      </c>
      <c r="H556" s="19">
        <v>32284.530000000002</v>
      </c>
      <c r="I556" s="118">
        <v>40881.629999999997</v>
      </c>
      <c r="J556" s="19">
        <v>67551.740000000005</v>
      </c>
      <c r="K556" s="19">
        <v>92053.32</v>
      </c>
      <c r="L556" s="19">
        <v>122536.88</v>
      </c>
      <c r="M556" s="19">
        <v>135992.17000000001</v>
      </c>
      <c r="N556" s="19">
        <v>141308.43</v>
      </c>
      <c r="O556" s="19">
        <v>160107.69</v>
      </c>
      <c r="P556" s="19">
        <v>186917.16</v>
      </c>
      <c r="Q556" s="19">
        <v>2072323.64</v>
      </c>
      <c r="R556" s="19">
        <v>232399.15</v>
      </c>
    </row>
    <row r="557" spans="1:18" x14ac:dyDescent="0.25">
      <c r="A557" s="11" t="s">
        <v>739</v>
      </c>
      <c r="B557" s="12" t="s">
        <v>436</v>
      </c>
      <c r="C557" s="12"/>
      <c r="D557" s="12"/>
      <c r="E557" s="12"/>
      <c r="F557" s="19"/>
      <c r="G557" s="19"/>
      <c r="H557" s="19"/>
      <c r="I557" s="118"/>
      <c r="J557" s="19"/>
      <c r="K557" s="19"/>
      <c r="L557" s="19"/>
      <c r="M557" s="19"/>
      <c r="N557" s="19"/>
      <c r="O557" s="19"/>
      <c r="P557" s="19"/>
      <c r="Q557" s="19">
        <v>1724.9</v>
      </c>
      <c r="R557" s="19">
        <v>1724.9</v>
      </c>
    </row>
    <row r="558" spans="1:18" x14ac:dyDescent="0.25">
      <c r="A558" s="11" t="s">
        <v>739</v>
      </c>
      <c r="B558" s="12" t="s">
        <v>437</v>
      </c>
      <c r="C558" s="12"/>
      <c r="D558" s="12"/>
      <c r="E558" s="12"/>
      <c r="F558" s="19">
        <v>731576.91</v>
      </c>
      <c r="G558" s="19">
        <v>639638.84</v>
      </c>
      <c r="H558" s="19">
        <v>659395.85</v>
      </c>
      <c r="I558" s="118">
        <v>2116788.8199999998</v>
      </c>
      <c r="J558" s="19">
        <v>2424050.31</v>
      </c>
      <c r="K558" s="19">
        <v>2636282.25</v>
      </c>
      <c r="L558" s="19">
        <v>1523447.6600000001</v>
      </c>
      <c r="M558" s="19">
        <v>1511800.82</v>
      </c>
      <c r="N558" s="19">
        <v>1512103.7</v>
      </c>
      <c r="O558" s="19">
        <v>1995681.26</v>
      </c>
      <c r="P558" s="19">
        <v>2003494.93</v>
      </c>
      <c r="Q558" s="19">
        <v>2194268.0299999998</v>
      </c>
      <c r="R558" s="19">
        <v>2620823.9</v>
      </c>
    </row>
    <row r="559" spans="1:18" x14ac:dyDescent="0.25">
      <c r="A559" s="11" t="s">
        <v>739</v>
      </c>
      <c r="B559" s="12" t="s">
        <v>443</v>
      </c>
      <c r="C559" s="12"/>
      <c r="D559" s="12"/>
      <c r="E559" s="12"/>
      <c r="F559" s="19">
        <v>2657879.08</v>
      </c>
      <c r="G559" s="19">
        <v>2743650.42</v>
      </c>
      <c r="H559" s="19">
        <v>2743721.95</v>
      </c>
      <c r="I559" s="118">
        <v>3450414.21</v>
      </c>
      <c r="J559" s="19">
        <v>6338397.8200000003</v>
      </c>
      <c r="K559" s="19">
        <v>3488567.18</v>
      </c>
      <c r="L559" s="19">
        <v>986190.85</v>
      </c>
      <c r="M559" s="19">
        <v>983628.63</v>
      </c>
      <c r="N559" s="19">
        <v>973329.36</v>
      </c>
      <c r="O559" s="19">
        <v>969179.29</v>
      </c>
      <c r="P559" s="19">
        <v>1021988.95</v>
      </c>
      <c r="Q559" s="19">
        <v>1813478.98</v>
      </c>
      <c r="R559" s="19">
        <v>1820697.1600000001</v>
      </c>
    </row>
    <row r="560" spans="1:18" x14ac:dyDescent="0.25">
      <c r="A560" s="11" t="s">
        <v>739</v>
      </c>
      <c r="B560" s="12" t="s">
        <v>467</v>
      </c>
      <c r="C560" s="12"/>
      <c r="D560" s="12"/>
      <c r="E560" s="12"/>
      <c r="F560" s="19"/>
      <c r="G560" s="19"/>
      <c r="H560" s="19"/>
      <c r="I560" s="118"/>
      <c r="J560" s="19"/>
      <c r="K560" s="19"/>
      <c r="L560" s="19"/>
      <c r="M560" s="19"/>
      <c r="N560" s="19"/>
      <c r="O560" s="19"/>
      <c r="P560" s="19">
        <v>353751.05</v>
      </c>
      <c r="Q560" s="19"/>
      <c r="R560" s="19"/>
    </row>
    <row r="561" spans="1:18" x14ac:dyDescent="0.25">
      <c r="A561" s="11" t="s">
        <v>739</v>
      </c>
      <c r="B561" s="12" t="s">
        <v>479</v>
      </c>
      <c r="C561" s="12"/>
      <c r="D561" s="12"/>
      <c r="E561" s="12"/>
      <c r="F561" s="19">
        <v>60099.17</v>
      </c>
      <c r="G561" s="19">
        <v>36239.75</v>
      </c>
      <c r="H561" s="19">
        <v>143844.93</v>
      </c>
      <c r="I561" s="118">
        <v>200152.57</v>
      </c>
      <c r="J561" s="19">
        <v>200152.57</v>
      </c>
      <c r="K561" s="19">
        <v>200152.57</v>
      </c>
      <c r="L561" s="19">
        <v>200152.57</v>
      </c>
      <c r="M561" s="19">
        <v>200152.57</v>
      </c>
      <c r="N561" s="19">
        <v>200152.57</v>
      </c>
      <c r="O561" s="19">
        <v>200152.57</v>
      </c>
      <c r="P561" s="19">
        <v>200152.57</v>
      </c>
      <c r="Q561" s="19">
        <v>200152.57</v>
      </c>
      <c r="R561" s="19">
        <v>200152.57</v>
      </c>
    </row>
    <row r="562" spans="1:18" x14ac:dyDescent="0.25">
      <c r="A562" s="11" t="s">
        <v>739</v>
      </c>
      <c r="B562" s="12" t="s">
        <v>493</v>
      </c>
      <c r="C562" s="12"/>
      <c r="D562" s="12"/>
      <c r="E562" s="12"/>
      <c r="F562" s="19">
        <v>244748.65</v>
      </c>
      <c r="G562" s="19">
        <v>1532.26</v>
      </c>
      <c r="H562" s="19">
        <v>17082.080000000002</v>
      </c>
      <c r="I562" s="118">
        <v>2036222.03</v>
      </c>
      <c r="J562" s="19">
        <v>3213062.21</v>
      </c>
      <c r="K562" s="19">
        <v>3290162.99</v>
      </c>
      <c r="L562" s="19">
        <v>3334793.32</v>
      </c>
      <c r="M562" s="19">
        <v>3364764.08</v>
      </c>
      <c r="N562" s="19">
        <v>3415362.47</v>
      </c>
      <c r="O562" s="19">
        <v>3635198.95</v>
      </c>
      <c r="P562" s="19">
        <v>3143507.53</v>
      </c>
      <c r="Q562" s="19">
        <v>3150477.34</v>
      </c>
      <c r="R562" s="19">
        <v>3435273.09</v>
      </c>
    </row>
    <row r="563" spans="1:18" x14ac:dyDescent="0.25">
      <c r="A563" s="11" t="s">
        <v>739</v>
      </c>
      <c r="B563" s="12" t="s">
        <v>501</v>
      </c>
      <c r="C563" s="12"/>
      <c r="D563" s="12"/>
      <c r="E563" s="12"/>
      <c r="F563" s="19">
        <v>40066.14</v>
      </c>
      <c r="G563" s="19">
        <v>24159.850000000002</v>
      </c>
      <c r="H563" s="19">
        <v>95896.63</v>
      </c>
      <c r="I563" s="118">
        <v>133435.04</v>
      </c>
      <c r="J563" s="19">
        <v>133435.04</v>
      </c>
      <c r="K563" s="19">
        <v>133435.04</v>
      </c>
      <c r="L563" s="19">
        <v>133435.04</v>
      </c>
      <c r="M563" s="19">
        <v>133435.04</v>
      </c>
      <c r="N563" s="19">
        <v>133435.04</v>
      </c>
      <c r="O563" s="19">
        <v>133435.04</v>
      </c>
      <c r="P563" s="19">
        <v>133435.04</v>
      </c>
      <c r="Q563" s="19">
        <v>133435.04</v>
      </c>
      <c r="R563" s="19">
        <v>133435.04</v>
      </c>
    </row>
    <row r="564" spans="1:18" x14ac:dyDescent="0.25">
      <c r="A564" s="11" t="s">
        <v>739</v>
      </c>
      <c r="B564" s="12" t="s">
        <v>502</v>
      </c>
      <c r="C564" s="12"/>
      <c r="D564" s="12"/>
      <c r="E564" s="12"/>
      <c r="F564" s="19">
        <v>729376.71</v>
      </c>
      <c r="G564" s="19">
        <v>1060236.52</v>
      </c>
      <c r="H564" s="19">
        <v>1411045.81</v>
      </c>
      <c r="I564" s="119">
        <v>1034631.64</v>
      </c>
      <c r="J564" s="19">
        <v>1694532.1600000001</v>
      </c>
      <c r="K564" s="19">
        <v>1806218.53</v>
      </c>
      <c r="L564" s="19">
        <v>1815357.5899999999</v>
      </c>
      <c r="M564" s="19">
        <v>1817581.03</v>
      </c>
      <c r="N564" s="19">
        <v>1893062.1400000001</v>
      </c>
      <c r="O564" s="19">
        <v>1912562.2000000002</v>
      </c>
      <c r="P564" s="19">
        <v>2268690.04</v>
      </c>
      <c r="Q564" s="19">
        <v>2488144.92</v>
      </c>
      <c r="R564" s="19">
        <v>2527044.27</v>
      </c>
    </row>
    <row r="565" spans="1:18" x14ac:dyDescent="0.25">
      <c r="A565" s="15" t="s">
        <v>551</v>
      </c>
      <c r="B565" s="11" t="s">
        <v>552</v>
      </c>
      <c r="C565" s="11"/>
      <c r="D565" s="11"/>
      <c r="E565" s="11"/>
      <c r="F565" s="26">
        <v>-63048522.57</v>
      </c>
      <c r="G565" s="26">
        <v>-63197770.439999998</v>
      </c>
      <c r="H565" s="26">
        <v>-63305369.549999997</v>
      </c>
      <c r="I565" s="120">
        <v>-52488362.479999997</v>
      </c>
      <c r="J565" s="26">
        <v>-52619801.729999997</v>
      </c>
      <c r="K565" s="26">
        <v>-52757411.890000001</v>
      </c>
      <c r="L565" s="26">
        <v>-52895482.020000003</v>
      </c>
      <c r="M565" s="26">
        <v>-53033080.799999997</v>
      </c>
      <c r="N565" s="26">
        <v>-52509458.700000003</v>
      </c>
      <c r="O565" s="26">
        <v>-56851625.32</v>
      </c>
      <c r="P565" s="26">
        <v>-57002027.609999999</v>
      </c>
      <c r="Q565" s="26">
        <v>-57152827.700000003</v>
      </c>
      <c r="R565" s="26">
        <v>-57304026.740000002</v>
      </c>
    </row>
    <row r="566" spans="1:18" x14ac:dyDescent="0.25">
      <c r="A566" s="15" t="s">
        <v>553</v>
      </c>
      <c r="B566" s="11" t="s">
        <v>552</v>
      </c>
      <c r="C566" s="11"/>
      <c r="D566" s="11"/>
      <c r="E566" s="11"/>
      <c r="F566" s="26">
        <v>-40010906.030000001</v>
      </c>
      <c r="G566" s="26">
        <v>-39814091.539999999</v>
      </c>
      <c r="H566" s="26">
        <v>-39248418.25</v>
      </c>
      <c r="I566" s="121">
        <v>-40212666.649999999</v>
      </c>
      <c r="J566" s="26">
        <v>-40288922.5</v>
      </c>
      <c r="K566" s="26">
        <v>-39502258.780000001</v>
      </c>
      <c r="L566" s="26">
        <v>-39299005.689999998</v>
      </c>
      <c r="M566" s="26">
        <v>-39266636.859999999</v>
      </c>
      <c r="N566" s="26">
        <v>-39142043.560000002</v>
      </c>
      <c r="O566" s="26">
        <v>-39274885.130000003</v>
      </c>
      <c r="P566" s="26">
        <v>-39566045.539999999</v>
      </c>
      <c r="Q566" s="26">
        <v>-39600352.880000003</v>
      </c>
      <c r="R566" s="26">
        <v>-39367602.409999996</v>
      </c>
    </row>
    <row r="567" spans="1:18" x14ac:dyDescent="0.25">
      <c r="A567" s="15" t="s">
        <v>554</v>
      </c>
      <c r="B567" s="16" t="s">
        <v>555</v>
      </c>
      <c r="C567" s="16"/>
      <c r="D567" s="16"/>
      <c r="E567" s="16"/>
      <c r="F567" s="26">
        <v>-14289450.16</v>
      </c>
      <c r="G567" s="26">
        <v>-14329579.699999999</v>
      </c>
      <c r="H567" s="26">
        <v>-14369821.939999999</v>
      </c>
      <c r="I567" s="121">
        <v>-14410177.189999999</v>
      </c>
      <c r="J567" s="26">
        <v>-14450645.77</v>
      </c>
      <c r="K567" s="26">
        <v>-14491228</v>
      </c>
      <c r="L567" s="26">
        <v>-14531924.199999999</v>
      </c>
      <c r="M567" s="26">
        <v>-14572734.689999999</v>
      </c>
      <c r="N567" s="26">
        <v>-14613659.789999999</v>
      </c>
      <c r="O567" s="26">
        <v>-14654699.82</v>
      </c>
      <c r="P567" s="26">
        <v>-14695855.1</v>
      </c>
      <c r="Q567" s="26">
        <v>-14737125.960000001</v>
      </c>
      <c r="R567" s="26">
        <v>-14778512.720000001</v>
      </c>
    </row>
    <row r="568" spans="1:18" x14ac:dyDescent="0.25">
      <c r="A568" s="15" t="s">
        <v>556</v>
      </c>
      <c r="B568" s="16" t="s">
        <v>557</v>
      </c>
      <c r="C568" s="16"/>
      <c r="D568" s="16"/>
      <c r="E568" s="16"/>
      <c r="F568" s="26">
        <v>-3843502.54</v>
      </c>
      <c r="G568" s="26">
        <v>-3844879.77</v>
      </c>
      <c r="H568" s="26">
        <v>-3846257.48</v>
      </c>
      <c r="I568" s="121">
        <v>-4532108.43</v>
      </c>
      <c r="J568" s="26">
        <v>-4533732.4800000004</v>
      </c>
      <c r="K568" s="26">
        <v>-4535357.03</v>
      </c>
      <c r="L568" s="26">
        <v>-4536982.1900000004</v>
      </c>
      <c r="M568" s="26">
        <v>-4538607.8499999996</v>
      </c>
      <c r="N568" s="26">
        <v>-4540234.16</v>
      </c>
      <c r="O568" s="26">
        <v>-4541861.03</v>
      </c>
      <c r="P568" s="26">
        <v>-4543488.51</v>
      </c>
      <c r="Q568" s="26">
        <v>-4545116.6100000003</v>
      </c>
      <c r="R568" s="26">
        <v>-4546745.2300000004</v>
      </c>
    </row>
    <row r="569" spans="1:18" x14ac:dyDescent="0.25">
      <c r="A569" s="15" t="s">
        <v>558</v>
      </c>
      <c r="B569" s="16" t="s">
        <v>559</v>
      </c>
      <c r="C569" s="16"/>
      <c r="D569" s="16"/>
      <c r="E569" s="16"/>
      <c r="F569" s="26">
        <v>-9913826.6099999994</v>
      </c>
      <c r="G569" s="26">
        <v>-9916621.0299999993</v>
      </c>
      <c r="H569" s="26">
        <v>-9919416.2200000007</v>
      </c>
      <c r="I569" s="121">
        <v>-8852463.3499999996</v>
      </c>
      <c r="J569" s="26">
        <v>-8855553.4299999997</v>
      </c>
      <c r="K569" s="26">
        <v>-8858645.7799999993</v>
      </c>
      <c r="L569" s="26">
        <v>-8861740.5199999996</v>
      </c>
      <c r="M569" s="26">
        <v>-8864837.5099999998</v>
      </c>
      <c r="N569" s="26">
        <v>-8867936.8200000003</v>
      </c>
      <c r="O569" s="26">
        <v>-8871038.2899999991</v>
      </c>
      <c r="P569" s="26">
        <v>-8874142.0700000003</v>
      </c>
      <c r="Q569" s="26">
        <v>-8877248.2899999991</v>
      </c>
      <c r="R569" s="26">
        <v>-8880356.8200000003</v>
      </c>
    </row>
    <row r="570" spans="1:18" x14ac:dyDescent="0.25">
      <c r="A570" s="15" t="s">
        <v>560</v>
      </c>
      <c r="B570" s="17" t="s">
        <v>555</v>
      </c>
      <c r="C570" s="17"/>
      <c r="D570" s="17"/>
      <c r="E570" s="17"/>
      <c r="F570" s="26">
        <v>-19931153.899999999</v>
      </c>
      <c r="G570" s="26">
        <v>-19995930.149999999</v>
      </c>
      <c r="H570" s="26">
        <v>-20060916.920000002</v>
      </c>
      <c r="I570" s="121">
        <v>-20126114.899999999</v>
      </c>
      <c r="J570" s="26">
        <v>-20191524.77</v>
      </c>
      <c r="K570" s="26">
        <v>-20257147.219999999</v>
      </c>
      <c r="L570" s="26">
        <v>-20322982.940000001</v>
      </c>
      <c r="M570" s="26">
        <v>-20389032.629999999</v>
      </c>
      <c r="N570" s="26">
        <v>-20455296.98</v>
      </c>
      <c r="O570" s="26">
        <v>-20521776.690000001</v>
      </c>
      <c r="P570" s="26">
        <v>-20588472.460000001</v>
      </c>
      <c r="Q570" s="26">
        <v>-20655384.989999998</v>
      </c>
      <c r="R570" s="26">
        <v>-20722514.989999998</v>
      </c>
    </row>
    <row r="571" spans="1:18" x14ac:dyDescent="0.25">
      <c r="A571" s="15" t="s">
        <v>561</v>
      </c>
      <c r="B571" s="17" t="s">
        <v>555</v>
      </c>
      <c r="C571" s="17"/>
      <c r="D571" s="17"/>
      <c r="E571" s="17"/>
      <c r="F571" s="26">
        <v>-586015.32999999996</v>
      </c>
      <c r="G571" s="26">
        <v>-586976.88</v>
      </c>
      <c r="H571" s="26">
        <v>-587940.01</v>
      </c>
      <c r="I571" s="121">
        <v>-588904.72</v>
      </c>
      <c r="J571" s="26">
        <v>-589871.01</v>
      </c>
      <c r="K571" s="26">
        <v>-590838.89</v>
      </c>
      <c r="L571" s="26">
        <v>-591808.36</v>
      </c>
      <c r="M571" s="26">
        <v>-592779.42000000004</v>
      </c>
      <c r="N571" s="26">
        <v>-593752.06999999995</v>
      </c>
      <c r="O571" s="26">
        <v>-594726.31999999995</v>
      </c>
      <c r="P571" s="26">
        <v>-595702.17000000004</v>
      </c>
      <c r="Q571" s="26">
        <v>-596679.62</v>
      </c>
      <c r="R571" s="26">
        <v>-597658.67000000004</v>
      </c>
    </row>
    <row r="572" spans="1:18" x14ac:dyDescent="0.25">
      <c r="A572" s="15" t="s">
        <v>562</v>
      </c>
      <c r="B572" s="17" t="s">
        <v>555</v>
      </c>
      <c r="C572" s="17"/>
      <c r="D572" s="17"/>
      <c r="E572" s="17"/>
      <c r="F572" s="26">
        <v>-123520.66</v>
      </c>
      <c r="G572" s="26">
        <v>-123717.98</v>
      </c>
      <c r="H572" s="26">
        <v>-123915.62</v>
      </c>
      <c r="I572" s="121">
        <v>-124113.58</v>
      </c>
      <c r="J572" s="26">
        <v>-124311.85</v>
      </c>
      <c r="K572" s="26">
        <v>-124510.44</v>
      </c>
      <c r="L572" s="26">
        <v>-124709.35</v>
      </c>
      <c r="M572" s="26">
        <v>-124908.57</v>
      </c>
      <c r="N572" s="26">
        <v>-125108.11</v>
      </c>
      <c r="O572" s="26">
        <v>-125307.97</v>
      </c>
      <c r="P572" s="26">
        <v>-125508.15</v>
      </c>
      <c r="Q572" s="26">
        <v>-125708.65</v>
      </c>
      <c r="R572" s="26">
        <v>-125909.47</v>
      </c>
    </row>
    <row r="573" spans="1:18" x14ac:dyDescent="0.25">
      <c r="A573" s="15" t="s">
        <v>563</v>
      </c>
      <c r="B573" s="17" t="s">
        <v>555</v>
      </c>
      <c r="C573" s="17"/>
      <c r="D573" s="17"/>
      <c r="E573" s="17"/>
      <c r="F573" s="26">
        <v>-1284046.7</v>
      </c>
      <c r="G573" s="26">
        <v>-1288155.6499999999</v>
      </c>
      <c r="H573" s="26">
        <v>-1292277.75</v>
      </c>
      <c r="I573" s="121">
        <v>-1296413.04</v>
      </c>
      <c r="J573" s="26">
        <v>-1300561.56</v>
      </c>
      <c r="K573" s="26">
        <v>-1304723.3600000001</v>
      </c>
      <c r="L573" s="26">
        <v>-1308898.47</v>
      </c>
      <c r="M573" s="26">
        <v>-1313086.94</v>
      </c>
      <c r="N573" s="26">
        <v>-1317288.82</v>
      </c>
      <c r="O573" s="26">
        <v>-1321504.1399999999</v>
      </c>
      <c r="P573" s="26">
        <v>-1325732.95</v>
      </c>
      <c r="Q573" s="26">
        <v>-1329975.3</v>
      </c>
      <c r="R573" s="26">
        <v>-1334231.22</v>
      </c>
    </row>
    <row r="574" spans="1:18" x14ac:dyDescent="0.25">
      <c r="A574" s="15" t="s">
        <v>564</v>
      </c>
      <c r="B574" s="16" t="s">
        <v>565</v>
      </c>
      <c r="C574" s="16"/>
      <c r="D574" s="16"/>
      <c r="E574" s="16"/>
      <c r="F574" s="26">
        <v>-1058509.49</v>
      </c>
      <c r="G574" s="26">
        <v>-1063887.52</v>
      </c>
      <c r="H574" s="26">
        <v>-1069292.8799999999</v>
      </c>
      <c r="I574" s="121">
        <v>-1074725.69</v>
      </c>
      <c r="J574" s="26">
        <v>-1080186.1100000001</v>
      </c>
      <c r="K574" s="26">
        <v>-1085674.28</v>
      </c>
      <c r="L574" s="26">
        <v>-1091190.3400000001</v>
      </c>
      <c r="M574" s="26">
        <v>-1096734.42</v>
      </c>
      <c r="N574" s="26">
        <v>-1102306.67</v>
      </c>
      <c r="O574" s="26">
        <v>-1107907.23</v>
      </c>
      <c r="P574" s="26">
        <v>-1113536.25</v>
      </c>
      <c r="Q574" s="26">
        <v>-1119193.8700000001</v>
      </c>
      <c r="R574" s="26">
        <v>-1124880.26</v>
      </c>
    </row>
    <row r="575" spans="1:18" x14ac:dyDescent="0.25">
      <c r="A575" s="15" t="s">
        <v>566</v>
      </c>
      <c r="B575" s="17" t="s">
        <v>555</v>
      </c>
      <c r="C575" s="17"/>
      <c r="D575" s="17"/>
      <c r="E575" s="17"/>
      <c r="F575" s="26">
        <v>-24348188.43</v>
      </c>
      <c r="G575" s="26">
        <v>-24417136.41</v>
      </c>
      <c r="H575" s="26">
        <v>-24486279.640000001</v>
      </c>
      <c r="I575" s="121">
        <v>-24555618.670000002</v>
      </c>
      <c r="J575" s="26">
        <v>-24625154.050000001</v>
      </c>
      <c r="K575" s="26">
        <v>-24694886.329999998</v>
      </c>
      <c r="L575" s="26">
        <v>-24764816.079999998</v>
      </c>
      <c r="M575" s="26">
        <v>-24834943.859999999</v>
      </c>
      <c r="N575" s="26">
        <v>-24905270.210000001</v>
      </c>
      <c r="O575" s="26">
        <v>-24975795.719999999</v>
      </c>
      <c r="P575" s="26">
        <v>-25046520.940000001</v>
      </c>
      <c r="Q575" s="26">
        <v>-25117446.43</v>
      </c>
      <c r="R575" s="26">
        <v>-25188572.77</v>
      </c>
    </row>
    <row r="576" spans="1:18" x14ac:dyDescent="0.25">
      <c r="A576" s="15" t="s">
        <v>567</v>
      </c>
      <c r="B576" s="16" t="s">
        <v>557</v>
      </c>
      <c r="C576" s="16"/>
      <c r="D576" s="16"/>
      <c r="E576" s="16"/>
      <c r="F576" s="26">
        <v>45435.94</v>
      </c>
      <c r="G576" s="26">
        <v>45435.94</v>
      </c>
      <c r="H576" s="26">
        <v>45435.94</v>
      </c>
      <c r="I576" s="121">
        <v>55509.52</v>
      </c>
      <c r="J576" s="26">
        <v>55509.52</v>
      </c>
      <c r="K576" s="26">
        <v>55509.52</v>
      </c>
      <c r="L576" s="26">
        <v>55509.52</v>
      </c>
      <c r="M576" s="26">
        <v>55509.52</v>
      </c>
      <c r="N576" s="26">
        <v>55509.52</v>
      </c>
      <c r="O576" s="26">
        <v>55509.52</v>
      </c>
      <c r="P576" s="26">
        <v>55509.52</v>
      </c>
      <c r="Q576" s="26">
        <v>55509.52</v>
      </c>
      <c r="R576" s="26">
        <v>55509.52</v>
      </c>
    </row>
    <row r="577" spans="1:19" x14ac:dyDescent="0.25">
      <c r="A577" s="15" t="s">
        <v>568</v>
      </c>
      <c r="B577" s="16" t="s">
        <v>559</v>
      </c>
      <c r="C577" s="16"/>
      <c r="D577" s="16"/>
      <c r="E577" s="16"/>
      <c r="F577" s="26">
        <v>284355.01</v>
      </c>
      <c r="G577" s="26">
        <v>284355.01</v>
      </c>
      <c r="H577" s="26">
        <v>284355.01</v>
      </c>
      <c r="I577" s="121">
        <v>194084.5</v>
      </c>
      <c r="J577" s="26">
        <v>194084.5</v>
      </c>
      <c r="K577" s="26">
        <v>194084.5</v>
      </c>
      <c r="L577" s="26">
        <v>194084.5</v>
      </c>
      <c r="M577" s="26">
        <v>194084.5</v>
      </c>
      <c r="N577" s="26">
        <v>194084.5</v>
      </c>
      <c r="O577" s="26">
        <v>194084.5</v>
      </c>
      <c r="P577" s="26">
        <v>194084.5</v>
      </c>
      <c r="Q577" s="26">
        <v>194084.5</v>
      </c>
      <c r="R577" s="26">
        <v>194084.5</v>
      </c>
    </row>
    <row r="578" spans="1:19" x14ac:dyDescent="0.25">
      <c r="A578" s="15" t="s">
        <v>569</v>
      </c>
      <c r="B578" s="17" t="s">
        <v>555</v>
      </c>
      <c r="C578" s="17"/>
      <c r="D578" s="17"/>
      <c r="E578" s="17"/>
      <c r="F578" s="26">
        <v>-6134443.9500000002</v>
      </c>
      <c r="G578" s="26">
        <v>-6134443.9500000002</v>
      </c>
      <c r="H578" s="26">
        <v>-6134443.9500000002</v>
      </c>
      <c r="I578" s="121">
        <v>-5395042.0199999996</v>
      </c>
      <c r="J578" s="26">
        <v>-5395042.0199999996</v>
      </c>
      <c r="K578" s="26">
        <v>-5395042.0199999996</v>
      </c>
      <c r="L578" s="26">
        <v>-5395042.0199999996</v>
      </c>
      <c r="M578" s="26">
        <v>-5395042.0199999996</v>
      </c>
      <c r="N578" s="26">
        <v>-5395042.0199999996</v>
      </c>
      <c r="O578" s="26">
        <v>-5395042.0199999996</v>
      </c>
      <c r="P578" s="26">
        <v>-5395042.0199999996</v>
      </c>
      <c r="Q578" s="26">
        <v>-5395042.0199999996</v>
      </c>
      <c r="R578" s="26">
        <v>-5395042.0199999996</v>
      </c>
    </row>
    <row r="579" spans="1:19" x14ac:dyDescent="0.25">
      <c r="A579" s="15" t="s">
        <v>570</v>
      </c>
      <c r="B579" s="11" t="s">
        <v>552</v>
      </c>
      <c r="C579" s="11"/>
      <c r="D579" s="11"/>
      <c r="E579" s="11"/>
      <c r="F579" s="26">
        <v>344380</v>
      </c>
      <c r="G579" s="26">
        <v>344380</v>
      </c>
      <c r="H579" s="26">
        <v>344380</v>
      </c>
      <c r="I579" s="121">
        <v>2503045</v>
      </c>
      <c r="J579" s="26">
        <v>2503045</v>
      </c>
      <c r="K579" s="26">
        <v>2503045</v>
      </c>
      <c r="L579" s="26">
        <v>2503045</v>
      </c>
      <c r="M579" s="26">
        <v>2503045</v>
      </c>
      <c r="N579" s="26">
        <v>2503045</v>
      </c>
      <c r="O579" s="26">
        <v>2503045</v>
      </c>
      <c r="P579" s="26">
        <v>2503045</v>
      </c>
      <c r="Q579" s="26">
        <v>2503045</v>
      </c>
      <c r="R579" s="26">
        <v>2503045</v>
      </c>
    </row>
    <row r="580" spans="1:19" x14ac:dyDescent="0.25">
      <c r="A580" s="15" t="s">
        <v>571</v>
      </c>
      <c r="B580" s="11" t="s">
        <v>552</v>
      </c>
      <c r="C580" s="11"/>
      <c r="D580" s="11"/>
      <c r="E580" s="11"/>
      <c r="F580" s="26">
        <v>5460273</v>
      </c>
      <c r="G580" s="26">
        <v>5460273</v>
      </c>
      <c r="H580" s="26">
        <v>5460273</v>
      </c>
      <c r="I580" s="122">
        <v>2642403</v>
      </c>
      <c r="J580" s="26">
        <v>2642403</v>
      </c>
      <c r="K580" s="26">
        <v>2642403</v>
      </c>
      <c r="L580" s="26">
        <v>2642403</v>
      </c>
      <c r="M580" s="26">
        <v>2642403</v>
      </c>
      <c r="N580" s="26">
        <v>2642403</v>
      </c>
      <c r="O580" s="26">
        <v>2642403</v>
      </c>
      <c r="P580" s="26">
        <v>2642403</v>
      </c>
      <c r="Q580" s="26">
        <v>2642403</v>
      </c>
      <c r="R580" s="26">
        <v>2642403</v>
      </c>
    </row>
    <row r="581" spans="1:19" x14ac:dyDescent="0.25">
      <c r="A581" s="18" t="s">
        <v>740</v>
      </c>
      <c r="B581" s="16" t="s">
        <v>741</v>
      </c>
      <c r="C581" s="16"/>
      <c r="D581" s="16"/>
      <c r="E581" s="16"/>
      <c r="F581" s="81"/>
      <c r="G581" s="81"/>
      <c r="H581" s="81"/>
      <c r="I581" s="112">
        <v>-501176.74</v>
      </c>
      <c r="J581" s="81">
        <v>-502844.83</v>
      </c>
      <c r="K581" s="81">
        <v>-504518.46</v>
      </c>
      <c r="L581" s="81">
        <v>-506197.67</v>
      </c>
      <c r="M581" s="81">
        <v>-507882.47</v>
      </c>
      <c r="N581" s="81">
        <v>-509572.88</v>
      </c>
      <c r="O581" s="81">
        <v>-511268.91</v>
      </c>
      <c r="P581" s="81">
        <v>-512970.59</v>
      </c>
      <c r="Q581" s="81">
        <v>-514677.93</v>
      </c>
      <c r="R581" s="26">
        <f t="shared" ref="R581:R622" si="0">R645*$T$2</f>
        <v>-341799.16980500001</v>
      </c>
      <c r="S581" s="20" t="s">
        <v>574</v>
      </c>
    </row>
    <row r="582" spans="1:19" x14ac:dyDescent="0.25">
      <c r="A582" s="63" t="s">
        <v>742</v>
      </c>
      <c r="B582" s="12" t="s">
        <v>582</v>
      </c>
      <c r="C582" s="12"/>
      <c r="D582" s="12"/>
      <c r="E582" s="12"/>
      <c r="F582" s="81"/>
      <c r="G582" s="81"/>
      <c r="H582" s="81"/>
      <c r="I582" s="113">
        <v>17124090.309999999</v>
      </c>
      <c r="J582" s="81">
        <v>0</v>
      </c>
      <c r="K582" s="81">
        <v>0</v>
      </c>
      <c r="L582" s="81">
        <v>0</v>
      </c>
      <c r="M582" s="81">
        <v>0</v>
      </c>
      <c r="N582" s="81">
        <v>0</v>
      </c>
      <c r="O582" s="81">
        <v>0</v>
      </c>
      <c r="P582" s="81">
        <v>0</v>
      </c>
      <c r="Q582" s="81">
        <v>0</v>
      </c>
      <c r="R582" s="26">
        <f t="shared" si="0"/>
        <v>0</v>
      </c>
      <c r="S582" s="20" t="s">
        <v>574</v>
      </c>
    </row>
    <row r="583" spans="1:19" x14ac:dyDescent="0.25">
      <c r="A583" s="18" t="s">
        <v>572</v>
      </c>
      <c r="B583" s="11" t="s">
        <v>573</v>
      </c>
      <c r="C583" s="11"/>
      <c r="D583" s="11"/>
      <c r="E583" s="11"/>
      <c r="F583" s="81">
        <v>-2620617.5</v>
      </c>
      <c r="G583" s="81">
        <v>-2515796.7999999998</v>
      </c>
      <c r="H583" s="81">
        <v>-2410976.1</v>
      </c>
      <c r="I583" s="113">
        <v>-2306155.4</v>
      </c>
      <c r="J583" s="81">
        <v>-2201334.7000000002</v>
      </c>
      <c r="K583" s="81">
        <v>-2096514</v>
      </c>
      <c r="L583" s="81">
        <v>-1991693.3</v>
      </c>
      <c r="M583" s="81">
        <v>-1886872.6</v>
      </c>
      <c r="N583" s="81">
        <v>-1782051.9</v>
      </c>
      <c r="O583" s="81">
        <v>-1677231.2</v>
      </c>
      <c r="P583" s="81">
        <v>-5839103.5999999996</v>
      </c>
      <c r="Q583" s="81">
        <v>-5734282.9000000004</v>
      </c>
      <c r="R583" s="26">
        <f t="shared" si="0"/>
        <v>-3726141.0301800002</v>
      </c>
      <c r="S583" s="20" t="s">
        <v>574</v>
      </c>
    </row>
    <row r="584" spans="1:19" x14ac:dyDescent="0.25">
      <c r="A584" s="18" t="s">
        <v>577</v>
      </c>
      <c r="B584" s="11" t="s">
        <v>573</v>
      </c>
      <c r="C584" s="11"/>
      <c r="D584" s="11"/>
      <c r="E584" s="11"/>
      <c r="F584" s="81">
        <v>-378773.88</v>
      </c>
      <c r="G584" s="81">
        <v>-367295.9</v>
      </c>
      <c r="H584" s="81">
        <v>-355817.92</v>
      </c>
      <c r="I584" s="113">
        <v>-344339.94</v>
      </c>
      <c r="J584" s="81">
        <v>-332861.96000000002</v>
      </c>
      <c r="K584" s="81">
        <v>-321383.98</v>
      </c>
      <c r="L584" s="81">
        <v>-309906</v>
      </c>
      <c r="M584" s="81">
        <v>-298428.02</v>
      </c>
      <c r="N584" s="81">
        <v>-286950.03999999998</v>
      </c>
      <c r="O584" s="81">
        <v>-275472.06</v>
      </c>
      <c r="P584" s="81">
        <v>-263994.08</v>
      </c>
      <c r="Q584" s="81">
        <v>-252516.1</v>
      </c>
      <c r="R584" s="26">
        <f t="shared" si="0"/>
        <v>-159543.131628</v>
      </c>
      <c r="S584" s="20" t="s">
        <v>574</v>
      </c>
    </row>
    <row r="585" spans="1:19" x14ac:dyDescent="0.25">
      <c r="A585" s="18" t="s">
        <v>578</v>
      </c>
      <c r="B585" s="11" t="s">
        <v>573</v>
      </c>
      <c r="C585" s="11"/>
      <c r="D585" s="11"/>
      <c r="E585" s="11"/>
      <c r="F585" s="81">
        <v>-96546.48</v>
      </c>
      <c r="G585" s="81">
        <v>-96546.48</v>
      </c>
      <c r="H585" s="81">
        <v>-96546.48</v>
      </c>
      <c r="I585" s="113">
        <v>-96546.48</v>
      </c>
      <c r="J585" s="81">
        <v>-96546.48</v>
      </c>
      <c r="K585" s="81">
        <v>-96546.48</v>
      </c>
      <c r="L585" s="81">
        <v>-96546.48</v>
      </c>
      <c r="M585" s="81">
        <v>-96546.48</v>
      </c>
      <c r="N585" s="81">
        <v>-96546.48</v>
      </c>
      <c r="O585" s="81">
        <v>-96546.48</v>
      </c>
      <c r="P585" s="81">
        <v>-96546.48</v>
      </c>
      <c r="Q585" s="81">
        <v>-96546.48</v>
      </c>
      <c r="R585" s="26">
        <f t="shared" si="0"/>
        <v>-63904.115111999999</v>
      </c>
      <c r="S585" s="20" t="s">
        <v>574</v>
      </c>
    </row>
    <row r="586" spans="1:19" x14ac:dyDescent="0.25">
      <c r="A586" s="18" t="s">
        <v>579</v>
      </c>
      <c r="B586" s="11" t="s">
        <v>573</v>
      </c>
      <c r="C586" s="11"/>
      <c r="D586" s="11"/>
      <c r="E586" s="11"/>
      <c r="F586" s="81">
        <v>-498823.12</v>
      </c>
      <c r="G586" s="81">
        <v>-490777.58</v>
      </c>
      <c r="H586" s="81">
        <v>-482732.04</v>
      </c>
      <c r="I586" s="113">
        <v>-474686.5</v>
      </c>
      <c r="J586" s="81">
        <v>-466640.96</v>
      </c>
      <c r="K586" s="81">
        <v>-458595.42</v>
      </c>
      <c r="L586" s="81">
        <v>-450549.88</v>
      </c>
      <c r="M586" s="81">
        <v>-442504.34</v>
      </c>
      <c r="N586" s="81">
        <v>-434458.8</v>
      </c>
      <c r="O586" s="81">
        <v>-426413.26</v>
      </c>
      <c r="P586" s="81">
        <v>-418367.72</v>
      </c>
      <c r="Q586" s="81">
        <v>-410322.18</v>
      </c>
      <c r="R586" s="26">
        <f t="shared" si="0"/>
        <v>-266266.908016</v>
      </c>
      <c r="S586" s="20" t="s">
        <v>574</v>
      </c>
    </row>
    <row r="587" spans="1:19" x14ac:dyDescent="0.25">
      <c r="A587" s="18" t="s">
        <v>743</v>
      </c>
      <c r="B587" s="11" t="s">
        <v>573</v>
      </c>
      <c r="C587" s="11"/>
      <c r="D587" s="11"/>
      <c r="E587" s="11"/>
      <c r="F587" s="81"/>
      <c r="G587" s="81"/>
      <c r="H587" s="81"/>
      <c r="I587" s="113"/>
      <c r="J587" s="81"/>
      <c r="K587" s="81"/>
      <c r="L587" s="81"/>
      <c r="M587" s="81"/>
      <c r="N587" s="81"/>
      <c r="O587" s="81"/>
      <c r="P587" s="81">
        <v>-1095483.55</v>
      </c>
      <c r="Q587" s="81">
        <v>-1095483.55</v>
      </c>
      <c r="R587" s="26">
        <f t="shared" si="0"/>
        <v>-1525653.6859000002</v>
      </c>
      <c r="S587" s="20" t="s">
        <v>574</v>
      </c>
    </row>
    <row r="588" spans="1:19" x14ac:dyDescent="0.25">
      <c r="A588" s="18" t="s">
        <v>744</v>
      </c>
      <c r="B588" s="21" t="s">
        <v>573</v>
      </c>
      <c r="C588" s="21"/>
      <c r="D588" s="21"/>
      <c r="E588" s="21"/>
      <c r="F588" s="81"/>
      <c r="G588" s="81"/>
      <c r="H588" s="81"/>
      <c r="I588" s="113"/>
      <c r="J588" s="81"/>
      <c r="K588" s="81"/>
      <c r="L588" s="81"/>
      <c r="M588" s="81"/>
      <c r="N588" s="81"/>
      <c r="O588" s="81"/>
      <c r="P588" s="81">
        <v>-471230</v>
      </c>
      <c r="Q588" s="81">
        <v>-471230</v>
      </c>
      <c r="R588" s="26">
        <f t="shared" si="0"/>
        <v>-580435.28074800002</v>
      </c>
      <c r="S588" s="20" t="s">
        <v>574</v>
      </c>
    </row>
    <row r="589" spans="1:19" x14ac:dyDescent="0.25">
      <c r="A589" s="22" t="s">
        <v>580</v>
      </c>
      <c r="B589" s="12" t="s">
        <v>581</v>
      </c>
      <c r="C589" s="12"/>
      <c r="D589" s="12"/>
      <c r="E589" s="12"/>
      <c r="F589" s="81">
        <v>219572.6</v>
      </c>
      <c r="G589" s="81">
        <v>219572.6</v>
      </c>
      <c r="H589" s="81">
        <v>219572.6</v>
      </c>
      <c r="I589" s="113">
        <v>219572.6</v>
      </c>
      <c r="J589" s="81">
        <v>212471.96</v>
      </c>
      <c r="K589" s="81">
        <v>212471.96</v>
      </c>
      <c r="L589" s="81">
        <v>212471.96</v>
      </c>
      <c r="M589" s="81">
        <v>212471.96</v>
      </c>
      <c r="N589" s="81">
        <v>212471.96</v>
      </c>
      <c r="O589" s="81">
        <v>212471.96</v>
      </c>
      <c r="P589" s="81">
        <v>212471.96</v>
      </c>
      <c r="Q589" s="81">
        <v>212471.96</v>
      </c>
      <c r="R589" s="26">
        <f t="shared" si="0"/>
        <v>140635.190324</v>
      </c>
      <c r="S589" s="20" t="s">
        <v>574</v>
      </c>
    </row>
    <row r="590" spans="1:19" x14ac:dyDescent="0.25">
      <c r="A590" s="22" t="s">
        <v>580</v>
      </c>
      <c r="B590" s="12" t="s">
        <v>582</v>
      </c>
      <c r="C590" s="12"/>
      <c r="D590" s="12"/>
      <c r="E590" s="12"/>
      <c r="F590" s="81">
        <v>389262869.31999999</v>
      </c>
      <c r="G590" s="81">
        <v>438821231.67000002</v>
      </c>
      <c r="H590" s="81">
        <v>449226022.75</v>
      </c>
      <c r="I590" s="113">
        <v>481842780.27999997</v>
      </c>
      <c r="J590" s="81">
        <v>479506935.76999998</v>
      </c>
      <c r="K590" s="81">
        <v>488281018.73000002</v>
      </c>
      <c r="L590" s="81">
        <v>502574465.48000002</v>
      </c>
      <c r="M590" s="81">
        <v>505362978.63</v>
      </c>
      <c r="N590" s="81">
        <v>506911207.49000001</v>
      </c>
      <c r="O590" s="81">
        <v>517274881.43000001</v>
      </c>
      <c r="P590" s="81">
        <v>518843399.07999998</v>
      </c>
      <c r="Q590" s="81">
        <v>519251719.27999997</v>
      </c>
      <c r="R590" s="26">
        <f t="shared" si="0"/>
        <v>343610675.33815902</v>
      </c>
      <c r="S590" s="20" t="s">
        <v>574</v>
      </c>
    </row>
    <row r="591" spans="1:19" x14ac:dyDescent="0.25">
      <c r="A591" s="22" t="s">
        <v>580</v>
      </c>
      <c r="B591" s="12" t="s">
        <v>583</v>
      </c>
      <c r="C591" s="12"/>
      <c r="D591" s="12"/>
      <c r="E591" s="12"/>
      <c r="F591" s="81">
        <v>14082567.58</v>
      </c>
      <c r="G591" s="81">
        <v>14082567.58</v>
      </c>
      <c r="H591" s="81">
        <v>14082567.58</v>
      </c>
      <c r="I591" s="113">
        <v>14082567.58</v>
      </c>
      <c r="J591" s="81">
        <v>14082567.58</v>
      </c>
      <c r="K591" s="81">
        <v>14082567.58</v>
      </c>
      <c r="L591" s="81">
        <v>14082567.58</v>
      </c>
      <c r="M591" s="81">
        <v>14082567.58</v>
      </c>
      <c r="N591" s="81">
        <v>14082567.58</v>
      </c>
      <c r="O591" s="81">
        <v>14082567.58</v>
      </c>
      <c r="P591" s="81">
        <v>14082567.58</v>
      </c>
      <c r="Q591" s="81">
        <v>14082567.58</v>
      </c>
      <c r="R591" s="26">
        <f t="shared" si="0"/>
        <v>9321251.4812020008</v>
      </c>
      <c r="S591" s="20" t="s">
        <v>574</v>
      </c>
    </row>
    <row r="592" spans="1:19" x14ac:dyDescent="0.25">
      <c r="A592" s="22" t="s">
        <v>580</v>
      </c>
      <c r="B592" s="12" t="s">
        <v>584</v>
      </c>
      <c r="C592" s="12"/>
      <c r="D592" s="12"/>
      <c r="E592" s="12"/>
      <c r="F592" s="81">
        <v>32023673.16</v>
      </c>
      <c r="G592" s="81">
        <v>32023673.16</v>
      </c>
      <c r="H592" s="81">
        <v>32023829.780000001</v>
      </c>
      <c r="I592" s="113">
        <v>32024456.300000001</v>
      </c>
      <c r="J592" s="81">
        <v>39386300.049999997</v>
      </c>
      <c r="K592" s="81">
        <v>39386775.75</v>
      </c>
      <c r="L592" s="81">
        <v>39394626.369999997</v>
      </c>
      <c r="M592" s="81">
        <v>39395412.619999997</v>
      </c>
      <c r="N592" s="81">
        <v>39396534.140000001</v>
      </c>
      <c r="O592" s="81">
        <v>39396923.549999997</v>
      </c>
      <c r="P592" s="81">
        <v>39400012.329999998</v>
      </c>
      <c r="Q592" s="81">
        <v>39400012.329999998</v>
      </c>
      <c r="R592" s="26">
        <f t="shared" si="0"/>
        <v>26078868.161226999</v>
      </c>
      <c r="S592" s="20" t="s">
        <v>574</v>
      </c>
    </row>
    <row r="593" spans="1:24" x14ac:dyDescent="0.25">
      <c r="A593" s="22" t="s">
        <v>580</v>
      </c>
      <c r="B593" s="12" t="s">
        <v>585</v>
      </c>
      <c r="C593" s="12"/>
      <c r="D593" s="12"/>
      <c r="E593" s="12"/>
      <c r="F593" s="19">
        <v>26511757.68</v>
      </c>
      <c r="G593" s="19">
        <v>26511757.68</v>
      </c>
      <c r="H593" s="19">
        <v>26511757.68</v>
      </c>
      <c r="I593" s="113">
        <v>26511757.68</v>
      </c>
      <c r="J593" s="19">
        <v>26511757.68</v>
      </c>
      <c r="K593" s="19">
        <v>26511757.68</v>
      </c>
      <c r="L593" s="19">
        <v>26511757.68</v>
      </c>
      <c r="M593" s="19">
        <v>26511757.68</v>
      </c>
      <c r="N593" s="19">
        <v>26511757.68</v>
      </c>
      <c r="O593" s="19">
        <v>26511757.68</v>
      </c>
      <c r="P593" s="19">
        <v>26511757.68</v>
      </c>
      <c r="Q593" s="19">
        <v>26511757.68</v>
      </c>
      <c r="R593" s="26">
        <f t="shared" si="0"/>
        <v>17548132.408392001</v>
      </c>
      <c r="S593" s="20" t="s">
        <v>574</v>
      </c>
      <c r="X593" s="23"/>
    </row>
    <row r="594" spans="1:24" x14ac:dyDescent="0.25">
      <c r="A594" s="22" t="s">
        <v>580</v>
      </c>
      <c r="B594" s="12" t="s">
        <v>586</v>
      </c>
      <c r="C594" s="12"/>
      <c r="D594" s="12"/>
      <c r="E594" s="12"/>
      <c r="F594" s="19">
        <v>18043764</v>
      </c>
      <c r="G594" s="19">
        <v>18043764</v>
      </c>
      <c r="H594" s="19">
        <v>18043764</v>
      </c>
      <c r="I594" s="113">
        <v>18043764</v>
      </c>
      <c r="J594" s="19">
        <v>18043764</v>
      </c>
      <c r="K594" s="19">
        <v>18043764</v>
      </c>
      <c r="L594" s="19">
        <v>18043764</v>
      </c>
      <c r="M594" s="19">
        <v>18043764</v>
      </c>
      <c r="N594" s="19">
        <v>18043764</v>
      </c>
      <c r="O594" s="19">
        <v>18043764</v>
      </c>
      <c r="P594" s="19">
        <v>18043764</v>
      </c>
      <c r="Q594" s="19">
        <v>18043764</v>
      </c>
      <c r="R594" s="26">
        <f t="shared" si="0"/>
        <v>11943167.391600002</v>
      </c>
      <c r="S594" s="20" t="s">
        <v>574</v>
      </c>
      <c r="X594" s="23"/>
    </row>
    <row r="595" spans="1:24" x14ac:dyDescent="0.25">
      <c r="A595" s="22" t="s">
        <v>580</v>
      </c>
      <c r="B595" s="12" t="s">
        <v>587</v>
      </c>
      <c r="C595" s="12"/>
      <c r="D595" s="12"/>
      <c r="E595" s="12"/>
      <c r="F595" s="19">
        <v>21238.23</v>
      </c>
      <c r="G595" s="19">
        <v>21238.23</v>
      </c>
      <c r="H595" s="19">
        <v>21238.23</v>
      </c>
      <c r="I595" s="113">
        <v>21238.23</v>
      </c>
      <c r="J595" s="19">
        <v>21238.23</v>
      </c>
      <c r="K595" s="19">
        <v>21238.23</v>
      </c>
      <c r="L595" s="19">
        <v>21238.23</v>
      </c>
      <c r="M595" s="19">
        <v>21238.23</v>
      </c>
      <c r="N595" s="19">
        <v>21238.23</v>
      </c>
      <c r="O595" s="19">
        <v>21238.23</v>
      </c>
      <c r="P595" s="19">
        <v>21238.23</v>
      </c>
      <c r="Q595" s="19">
        <v>21238.23</v>
      </c>
      <c r="R595" s="26">
        <f t="shared" si="0"/>
        <v>14057.584437000001</v>
      </c>
      <c r="S595" s="20" t="s">
        <v>574</v>
      </c>
      <c r="X595" s="23"/>
    </row>
    <row r="596" spans="1:24" x14ac:dyDescent="0.25">
      <c r="A596" s="22" t="s">
        <v>580</v>
      </c>
      <c r="B596" s="12" t="s">
        <v>588</v>
      </c>
      <c r="C596" s="12"/>
      <c r="D596" s="12"/>
      <c r="E596" s="12"/>
      <c r="F596" s="19">
        <v>4732297.46</v>
      </c>
      <c r="G596" s="19">
        <v>4732297.46</v>
      </c>
      <c r="H596" s="19">
        <v>4732297.46</v>
      </c>
      <c r="I596" s="113">
        <v>4732297.46</v>
      </c>
      <c r="J596" s="19">
        <v>4732297.46</v>
      </c>
      <c r="K596" s="19">
        <v>4732297.46</v>
      </c>
      <c r="L596" s="19">
        <v>4732297.46</v>
      </c>
      <c r="M596" s="19">
        <v>4732297.46</v>
      </c>
      <c r="N596" s="19">
        <v>4732297.46</v>
      </c>
      <c r="O596" s="19">
        <v>4732297.46</v>
      </c>
      <c r="P596" s="19">
        <v>4732297.46</v>
      </c>
      <c r="Q596" s="19">
        <v>4732297.46</v>
      </c>
      <c r="R596" s="26">
        <f t="shared" si="0"/>
        <v>3132307.6887740004</v>
      </c>
      <c r="S596" s="20" t="s">
        <v>574</v>
      </c>
      <c r="X596" s="23"/>
    </row>
    <row r="597" spans="1:24" x14ac:dyDescent="0.25">
      <c r="A597" s="22" t="s">
        <v>580</v>
      </c>
      <c r="B597" s="12" t="s">
        <v>589</v>
      </c>
      <c r="C597" s="12"/>
      <c r="D597" s="12"/>
      <c r="E597" s="12"/>
      <c r="F597" s="19">
        <v>967387.93</v>
      </c>
      <c r="G597" s="19">
        <v>967387.93</v>
      </c>
      <c r="H597" s="19">
        <v>967387.93</v>
      </c>
      <c r="I597" s="113">
        <v>967387.93</v>
      </c>
      <c r="J597" s="19">
        <v>967387.93</v>
      </c>
      <c r="K597" s="19">
        <v>967387.93</v>
      </c>
      <c r="L597" s="19">
        <v>967387.93</v>
      </c>
      <c r="M597" s="19">
        <v>967387.93</v>
      </c>
      <c r="N597" s="19">
        <v>967387.93</v>
      </c>
      <c r="O597" s="19">
        <v>967387.93</v>
      </c>
      <c r="P597" s="19">
        <v>967387.93</v>
      </c>
      <c r="Q597" s="19">
        <v>967387.93</v>
      </c>
      <c r="R597" s="26">
        <f t="shared" si="0"/>
        <v>640314.07086700003</v>
      </c>
      <c r="S597" s="20" t="s">
        <v>574</v>
      </c>
      <c r="X597" s="23"/>
    </row>
    <row r="598" spans="1:24" x14ac:dyDescent="0.25">
      <c r="A598" s="22" t="s">
        <v>580</v>
      </c>
      <c r="B598" s="12" t="s">
        <v>590</v>
      </c>
      <c r="C598" s="12"/>
      <c r="D598" s="12"/>
      <c r="E598" s="12"/>
      <c r="F598" s="19">
        <v>2967835.25</v>
      </c>
      <c r="G598" s="19">
        <v>2967835.25</v>
      </c>
      <c r="H598" s="19">
        <v>2967835.25</v>
      </c>
      <c r="I598" s="113">
        <v>2967835.25</v>
      </c>
      <c r="J598" s="19">
        <v>2967835.25</v>
      </c>
      <c r="K598" s="19">
        <v>2967835.25</v>
      </c>
      <c r="L598" s="19">
        <v>2967835.25</v>
      </c>
      <c r="M598" s="19">
        <v>2967835.25</v>
      </c>
      <c r="N598" s="19">
        <v>2967835.25</v>
      </c>
      <c r="O598" s="19">
        <v>2967835.25</v>
      </c>
      <c r="P598" s="19">
        <v>2967835.25</v>
      </c>
      <c r="Q598" s="19">
        <v>2967835.25</v>
      </c>
      <c r="R598" s="26">
        <f t="shared" si="0"/>
        <v>1964410.151975</v>
      </c>
      <c r="S598" s="20" t="s">
        <v>574</v>
      </c>
      <c r="X598" s="23"/>
    </row>
    <row r="599" spans="1:24" x14ac:dyDescent="0.25">
      <c r="A599" s="22" t="s">
        <v>580</v>
      </c>
      <c r="B599" s="12" t="s">
        <v>591</v>
      </c>
      <c r="C599" s="12"/>
      <c r="D599" s="12"/>
      <c r="E599" s="12"/>
      <c r="F599" s="19">
        <v>3458656.34</v>
      </c>
      <c r="G599" s="19">
        <v>3458656.34</v>
      </c>
      <c r="H599" s="19">
        <v>3458656.34</v>
      </c>
      <c r="I599" s="113">
        <v>3458656.34</v>
      </c>
      <c r="J599" s="19">
        <v>3458656.34</v>
      </c>
      <c r="K599" s="19">
        <v>3458656.34</v>
      </c>
      <c r="L599" s="19">
        <v>3458656.34</v>
      </c>
      <c r="M599" s="19">
        <v>3458656.34</v>
      </c>
      <c r="N599" s="19">
        <v>3458656.34</v>
      </c>
      <c r="O599" s="19">
        <v>3458656.34</v>
      </c>
      <c r="P599" s="19">
        <v>3458656.34</v>
      </c>
      <c r="Q599" s="19">
        <v>3458656.34</v>
      </c>
      <c r="R599" s="26">
        <f t="shared" si="0"/>
        <v>2289284.6314460002</v>
      </c>
      <c r="S599" s="20" t="s">
        <v>574</v>
      </c>
      <c r="X599" s="23"/>
    </row>
    <row r="600" spans="1:24" x14ac:dyDescent="0.25">
      <c r="A600" s="22" t="s">
        <v>580</v>
      </c>
      <c r="B600" s="12" t="s">
        <v>592</v>
      </c>
      <c r="C600" s="12"/>
      <c r="D600" s="12"/>
      <c r="E600" s="12"/>
      <c r="F600" s="19">
        <v>5740928.2599999998</v>
      </c>
      <c r="G600" s="19">
        <v>5740928.2599999998</v>
      </c>
      <c r="H600" s="19">
        <v>5740928.2599999998</v>
      </c>
      <c r="I600" s="113">
        <v>5740928.2599999998</v>
      </c>
      <c r="J600" s="19">
        <v>5740928.2599999998</v>
      </c>
      <c r="K600" s="19">
        <v>5740928.2599999998</v>
      </c>
      <c r="L600" s="19">
        <v>5740928.2599999998</v>
      </c>
      <c r="M600" s="19">
        <v>5740928.2599999998</v>
      </c>
      <c r="N600" s="19">
        <v>5740928.2599999998</v>
      </c>
      <c r="O600" s="19">
        <v>5740928.2599999998</v>
      </c>
      <c r="P600" s="19">
        <v>5740928.2599999998</v>
      </c>
      <c r="Q600" s="19">
        <v>5740928.2599999998</v>
      </c>
      <c r="R600" s="26">
        <f t="shared" si="0"/>
        <v>3799920.4152939999</v>
      </c>
      <c r="S600" s="20" t="s">
        <v>574</v>
      </c>
      <c r="X600" s="23"/>
    </row>
    <row r="601" spans="1:24" x14ac:dyDescent="0.25">
      <c r="A601" s="22" t="s">
        <v>580</v>
      </c>
      <c r="B601" s="12" t="s">
        <v>593</v>
      </c>
      <c r="C601" s="12"/>
      <c r="D601" s="12"/>
      <c r="E601" s="12"/>
      <c r="F601" s="19">
        <v>1407437.77</v>
      </c>
      <c r="G601" s="19">
        <v>1407437.77</v>
      </c>
      <c r="H601" s="19">
        <v>1407437.77</v>
      </c>
      <c r="I601" s="113">
        <v>1407437.77</v>
      </c>
      <c r="J601" s="19">
        <v>1407437.77</v>
      </c>
      <c r="K601" s="19">
        <v>1407437.77</v>
      </c>
      <c r="L601" s="19">
        <v>1407437.77</v>
      </c>
      <c r="M601" s="19">
        <v>1407437.77</v>
      </c>
      <c r="N601" s="19">
        <v>1407437.77</v>
      </c>
      <c r="O601" s="19">
        <v>1407437.77</v>
      </c>
      <c r="P601" s="19">
        <v>1407437.77</v>
      </c>
      <c r="Q601" s="19">
        <v>1407437.77</v>
      </c>
      <c r="R601" s="26">
        <f t="shared" si="0"/>
        <v>931583.05996300012</v>
      </c>
      <c r="S601" s="20" t="s">
        <v>574</v>
      </c>
      <c r="X601" s="23"/>
    </row>
    <row r="602" spans="1:24" x14ac:dyDescent="0.25">
      <c r="A602" s="22" t="s">
        <v>580</v>
      </c>
      <c r="B602" s="12" t="s">
        <v>594</v>
      </c>
      <c r="C602" s="12"/>
      <c r="D602" s="12"/>
      <c r="E602" s="12"/>
      <c r="F602" s="19">
        <v>26452100.73</v>
      </c>
      <c r="G602" s="19">
        <v>26424893.489999998</v>
      </c>
      <c r="H602" s="19">
        <v>26439048</v>
      </c>
      <c r="I602" s="113">
        <v>26439048</v>
      </c>
      <c r="J602" s="19">
        <v>26439048</v>
      </c>
      <c r="K602" s="19">
        <v>26439048</v>
      </c>
      <c r="L602" s="19">
        <v>26439048</v>
      </c>
      <c r="M602" s="19">
        <v>26439048</v>
      </c>
      <c r="N602" s="19">
        <v>26439048</v>
      </c>
      <c r="O602" s="19">
        <v>26439048</v>
      </c>
      <c r="P602" s="19">
        <v>26439048</v>
      </c>
      <c r="Q602" s="19">
        <v>26439048</v>
      </c>
      <c r="R602" s="26">
        <f t="shared" si="0"/>
        <v>17500005.871200003</v>
      </c>
      <c r="S602" s="20" t="s">
        <v>574</v>
      </c>
      <c r="X602" s="23"/>
    </row>
    <row r="603" spans="1:24" x14ac:dyDescent="0.25">
      <c r="A603" s="22" t="s">
        <v>580</v>
      </c>
      <c r="B603" s="12" t="s">
        <v>595</v>
      </c>
      <c r="C603" s="12"/>
      <c r="D603" s="12"/>
      <c r="E603" s="12"/>
      <c r="F603" s="19">
        <v>7638806.3300000001</v>
      </c>
      <c r="G603" s="19">
        <v>7638806.3300000001</v>
      </c>
      <c r="H603" s="19">
        <v>7638806.3300000001</v>
      </c>
      <c r="I603" s="113">
        <v>7638806.3300000001</v>
      </c>
      <c r="J603" s="19">
        <v>7638806.3300000001</v>
      </c>
      <c r="K603" s="19">
        <v>7638806.3300000001</v>
      </c>
      <c r="L603" s="19">
        <v>7638806.3300000001</v>
      </c>
      <c r="M603" s="19">
        <v>7638806.3300000001</v>
      </c>
      <c r="N603" s="19">
        <v>7638806.3300000001</v>
      </c>
      <c r="O603" s="19">
        <v>7638806.3300000001</v>
      </c>
      <c r="P603" s="19">
        <v>7638806.3300000001</v>
      </c>
      <c r="Q603" s="19">
        <v>7638806.3300000001</v>
      </c>
      <c r="R603" s="26">
        <f t="shared" si="0"/>
        <v>5056125.9098270005</v>
      </c>
      <c r="S603" s="20" t="s">
        <v>574</v>
      </c>
      <c r="X603" s="23"/>
    </row>
    <row r="604" spans="1:24" x14ac:dyDescent="0.25">
      <c r="A604" s="22" t="s">
        <v>580</v>
      </c>
      <c r="B604" s="12" t="s">
        <v>596</v>
      </c>
      <c r="C604" s="12"/>
      <c r="D604" s="12"/>
      <c r="E604" s="12"/>
      <c r="F604" s="19">
        <v>49334580.229999997</v>
      </c>
      <c r="G604" s="19">
        <v>49334580.229999997</v>
      </c>
      <c r="H604" s="19">
        <v>49458098.399999999</v>
      </c>
      <c r="I604" s="113">
        <v>49458098.399999999</v>
      </c>
      <c r="J604" s="19">
        <v>51333506.130000003</v>
      </c>
      <c r="K604" s="19">
        <v>51333506.130000003</v>
      </c>
      <c r="L604" s="19">
        <v>51397429.350000001</v>
      </c>
      <c r="M604" s="19">
        <v>51397707.619999997</v>
      </c>
      <c r="N604" s="19">
        <v>51397707.619999997</v>
      </c>
      <c r="O604" s="19">
        <v>51397816.060000002</v>
      </c>
      <c r="P604" s="19">
        <v>51397816.060000002</v>
      </c>
      <c r="Q604" s="19">
        <v>51397816.060000002</v>
      </c>
      <c r="R604" s="26">
        <f t="shared" si="0"/>
        <v>34020214.450114004</v>
      </c>
      <c r="S604" s="20" t="s">
        <v>574</v>
      </c>
      <c r="X604" s="23"/>
    </row>
    <row r="605" spans="1:24" x14ac:dyDescent="0.25">
      <c r="A605" s="22" t="s">
        <v>580</v>
      </c>
      <c r="B605" s="12" t="s">
        <v>597</v>
      </c>
      <c r="C605" s="12"/>
      <c r="D605" s="12"/>
      <c r="E605" s="12"/>
      <c r="F605" s="19">
        <v>1174682.7</v>
      </c>
      <c r="G605" s="19">
        <v>1174682.7</v>
      </c>
      <c r="H605" s="19">
        <v>1174682.7</v>
      </c>
      <c r="I605" s="113">
        <v>1174682.7</v>
      </c>
      <c r="J605" s="19">
        <v>1174682.7</v>
      </c>
      <c r="K605" s="19">
        <v>1174682.7</v>
      </c>
      <c r="L605" s="19">
        <v>1174682.7</v>
      </c>
      <c r="M605" s="19">
        <v>1174682.7</v>
      </c>
      <c r="N605" s="19">
        <v>1174682.7</v>
      </c>
      <c r="O605" s="19">
        <v>1174682.7</v>
      </c>
      <c r="P605" s="19">
        <v>1174682.7</v>
      </c>
      <c r="Q605" s="19">
        <v>1174682.7</v>
      </c>
      <c r="R605" s="26">
        <f t="shared" si="0"/>
        <v>777522.47912999999</v>
      </c>
      <c r="S605" s="20" t="s">
        <v>574</v>
      </c>
      <c r="X605" s="23"/>
    </row>
    <row r="606" spans="1:24" x14ac:dyDescent="0.25">
      <c r="A606" s="22" t="s">
        <v>580</v>
      </c>
      <c r="B606" s="12" t="s">
        <v>598</v>
      </c>
      <c r="C606" s="12"/>
      <c r="D606" s="12"/>
      <c r="E606" s="12"/>
      <c r="F606" s="19">
        <v>8876072.7899999991</v>
      </c>
      <c r="G606" s="19">
        <v>8876072.7899999991</v>
      </c>
      <c r="H606" s="19">
        <v>8876072.7899999991</v>
      </c>
      <c r="I606" s="113">
        <v>8876072.7899999991</v>
      </c>
      <c r="J606" s="19">
        <v>8876072.7899999991</v>
      </c>
      <c r="K606" s="19">
        <v>8876072.7899999991</v>
      </c>
      <c r="L606" s="19">
        <v>8876072.7899999991</v>
      </c>
      <c r="M606" s="19">
        <v>8876072.7899999991</v>
      </c>
      <c r="N606" s="19">
        <v>8876072.7899999991</v>
      </c>
      <c r="O606" s="19">
        <v>8876072.7899999991</v>
      </c>
      <c r="P606" s="19">
        <v>8876072.7899999991</v>
      </c>
      <c r="Q606" s="19">
        <v>8876072.7899999991</v>
      </c>
      <c r="R606" s="26">
        <f t="shared" si="0"/>
        <v>5875072.5797009999</v>
      </c>
      <c r="S606" s="20" t="s">
        <v>574</v>
      </c>
      <c r="X606" s="23"/>
    </row>
    <row r="607" spans="1:24" x14ac:dyDescent="0.25">
      <c r="A607" s="22" t="s">
        <v>580</v>
      </c>
      <c r="B607" s="12" t="s">
        <v>599</v>
      </c>
      <c r="C607" s="12"/>
      <c r="D607" s="12"/>
      <c r="E607" s="12"/>
      <c r="F607" s="19">
        <v>369061.48</v>
      </c>
      <c r="G607" s="19">
        <v>369061.48</v>
      </c>
      <c r="H607" s="19">
        <v>369061.48</v>
      </c>
      <c r="I607" s="113">
        <v>369061.48</v>
      </c>
      <c r="J607" s="19">
        <v>369061.48</v>
      </c>
      <c r="K607" s="19">
        <v>369061.48</v>
      </c>
      <c r="L607" s="19">
        <v>369061.48</v>
      </c>
      <c r="M607" s="19">
        <v>369061.48</v>
      </c>
      <c r="N607" s="19">
        <v>369061.48</v>
      </c>
      <c r="O607" s="19">
        <v>369061.48</v>
      </c>
      <c r="P607" s="19">
        <v>369061.48</v>
      </c>
      <c r="Q607" s="19">
        <v>369061.48</v>
      </c>
      <c r="R607" s="26">
        <f t="shared" si="0"/>
        <v>244281.79361200001</v>
      </c>
      <c r="S607" s="20" t="s">
        <v>574</v>
      </c>
      <c r="X607" s="23"/>
    </row>
    <row r="608" spans="1:24" x14ac:dyDescent="0.25">
      <c r="A608" s="22" t="s">
        <v>580</v>
      </c>
      <c r="B608" s="12" t="s">
        <v>600</v>
      </c>
      <c r="C608" s="12"/>
      <c r="D608" s="12"/>
      <c r="E608" s="12"/>
      <c r="F608" s="19">
        <v>112871.34</v>
      </c>
      <c r="G608" s="19">
        <v>112871.34</v>
      </c>
      <c r="H608" s="19">
        <v>112871.34</v>
      </c>
      <c r="I608" s="113">
        <v>112871.34</v>
      </c>
      <c r="J608" s="19">
        <v>112871.34</v>
      </c>
      <c r="K608" s="19">
        <v>112871.34</v>
      </c>
      <c r="L608" s="19">
        <v>112871.34</v>
      </c>
      <c r="M608" s="19">
        <v>112871.34</v>
      </c>
      <c r="N608" s="19">
        <v>112871.34</v>
      </c>
      <c r="O608" s="19">
        <v>112871.34</v>
      </c>
      <c r="P608" s="19">
        <v>112871.34</v>
      </c>
      <c r="Q608" s="19">
        <v>112871.34</v>
      </c>
      <c r="R608" s="26">
        <f t="shared" si="0"/>
        <v>74709.539946000004</v>
      </c>
      <c r="S608" s="20" t="s">
        <v>574</v>
      </c>
      <c r="X608" s="23"/>
    </row>
    <row r="609" spans="1:24" x14ac:dyDescent="0.25">
      <c r="A609" s="22" t="s">
        <v>580</v>
      </c>
      <c r="B609" s="12" t="s">
        <v>602</v>
      </c>
      <c r="C609" s="12"/>
      <c r="D609" s="12"/>
      <c r="E609" s="12"/>
      <c r="F609" s="19">
        <v>22904035.100000001</v>
      </c>
      <c r="G609" s="19">
        <v>22904035.100000001</v>
      </c>
      <c r="H609" s="19">
        <v>22904035.100000001</v>
      </c>
      <c r="I609" s="113">
        <v>22904035.100000001</v>
      </c>
      <c r="J609" s="19">
        <v>22904035.100000001</v>
      </c>
      <c r="K609" s="19">
        <v>22904035.100000001</v>
      </c>
      <c r="L609" s="19">
        <v>22904035.100000001</v>
      </c>
      <c r="M609" s="19">
        <v>22904035.100000001</v>
      </c>
      <c r="N609" s="19">
        <v>22904035.100000001</v>
      </c>
      <c r="O609" s="19">
        <v>22904035.100000001</v>
      </c>
      <c r="P609" s="19">
        <v>22904035.100000001</v>
      </c>
      <c r="Q609" s="19">
        <v>22904035.100000001</v>
      </c>
      <c r="R609" s="26">
        <f t="shared" si="0"/>
        <v>15160180.832690002</v>
      </c>
      <c r="S609" s="20" t="s">
        <v>574</v>
      </c>
      <c r="X609" s="23"/>
    </row>
    <row r="610" spans="1:24" x14ac:dyDescent="0.25">
      <c r="A610" s="22" t="s">
        <v>580</v>
      </c>
      <c r="B610" s="12" t="s">
        <v>603</v>
      </c>
      <c r="C610" s="12"/>
      <c r="D610" s="12"/>
      <c r="E610" s="12"/>
      <c r="F610" s="19">
        <v>3420931.98</v>
      </c>
      <c r="G610" s="19">
        <v>3420931.98</v>
      </c>
      <c r="H610" s="19">
        <v>3420931.98</v>
      </c>
      <c r="I610" s="113">
        <v>3420931.98</v>
      </c>
      <c r="J610" s="19">
        <v>3420931.98</v>
      </c>
      <c r="K610" s="19">
        <v>3420931.98</v>
      </c>
      <c r="L610" s="19">
        <v>3420931.98</v>
      </c>
      <c r="M610" s="19">
        <v>3420931.98</v>
      </c>
      <c r="N610" s="19">
        <v>3420931.98</v>
      </c>
      <c r="O610" s="19">
        <v>3420931.98</v>
      </c>
      <c r="P610" s="19">
        <v>3420931.98</v>
      </c>
      <c r="Q610" s="19">
        <v>3420931.98</v>
      </c>
      <c r="R610" s="26">
        <f t="shared" si="0"/>
        <v>2264314.877562</v>
      </c>
      <c r="S610" s="20" t="s">
        <v>574</v>
      </c>
      <c r="X610" s="23"/>
    </row>
    <row r="611" spans="1:24" x14ac:dyDescent="0.25">
      <c r="A611" s="22" t="s">
        <v>580</v>
      </c>
      <c r="B611" s="12" t="s">
        <v>604</v>
      </c>
      <c r="C611" s="12"/>
      <c r="D611" s="12"/>
      <c r="E611" s="12"/>
      <c r="F611" s="19">
        <v>23949415.620000001</v>
      </c>
      <c r="G611" s="19">
        <v>23949415.620000001</v>
      </c>
      <c r="H611" s="19">
        <v>23949415.620000001</v>
      </c>
      <c r="I611" s="113">
        <v>23949415.620000001</v>
      </c>
      <c r="J611" s="19">
        <v>23833744.890000001</v>
      </c>
      <c r="K611" s="19">
        <v>23833744.890000001</v>
      </c>
      <c r="L611" s="19">
        <v>23833744.890000001</v>
      </c>
      <c r="M611" s="19">
        <v>23833744.890000001</v>
      </c>
      <c r="N611" s="19">
        <v>28180735.77</v>
      </c>
      <c r="O611" s="19">
        <v>28131817.98</v>
      </c>
      <c r="P611" s="19">
        <v>26597009.719999999</v>
      </c>
      <c r="Q611" s="19">
        <v>26597009.719999999</v>
      </c>
      <c r="R611" s="26">
        <f t="shared" si="0"/>
        <v>17604560.733668</v>
      </c>
      <c r="S611" s="20" t="s">
        <v>574</v>
      </c>
      <c r="X611" s="23"/>
    </row>
    <row r="612" spans="1:24" x14ac:dyDescent="0.25">
      <c r="A612" s="22" t="s">
        <v>580</v>
      </c>
      <c r="B612" s="12" t="s">
        <v>606</v>
      </c>
      <c r="C612" s="12"/>
      <c r="D612" s="12"/>
      <c r="E612" s="12"/>
      <c r="F612" s="19">
        <v>91415746.379999995</v>
      </c>
      <c r="G612" s="19">
        <v>93449469.150000006</v>
      </c>
      <c r="H612" s="19">
        <v>93419115.560000002</v>
      </c>
      <c r="I612" s="113">
        <v>105829493.8</v>
      </c>
      <c r="J612" s="19">
        <v>101873365.17</v>
      </c>
      <c r="K612" s="19">
        <v>102237332.28</v>
      </c>
      <c r="L612" s="19">
        <v>101721448.51000001</v>
      </c>
      <c r="M612" s="19">
        <v>99957745.719999999</v>
      </c>
      <c r="N612" s="19">
        <v>99709494.200000003</v>
      </c>
      <c r="O612" s="19">
        <v>99725515.790000007</v>
      </c>
      <c r="P612" s="19">
        <v>99542176.180000007</v>
      </c>
      <c r="Q612" s="19">
        <v>99760159.379999995</v>
      </c>
      <c r="R612" s="26">
        <f t="shared" si="0"/>
        <v>66004747.428000003</v>
      </c>
      <c r="S612" s="20" t="s">
        <v>574</v>
      </c>
      <c r="X612" s="23"/>
    </row>
    <row r="613" spans="1:24" x14ac:dyDescent="0.25">
      <c r="A613" s="22" t="s">
        <v>580</v>
      </c>
      <c r="B613" s="12" t="s">
        <v>607</v>
      </c>
      <c r="C613" s="12"/>
      <c r="D613" s="12"/>
      <c r="E613" s="12"/>
      <c r="F613" s="19">
        <v>3901819.67</v>
      </c>
      <c r="G613" s="19">
        <v>3901819.67</v>
      </c>
      <c r="H613" s="19">
        <v>3901819.67</v>
      </c>
      <c r="I613" s="113">
        <v>3901819.67</v>
      </c>
      <c r="J613" s="19">
        <v>3901819.67</v>
      </c>
      <c r="K613" s="19">
        <v>3901819.67</v>
      </c>
      <c r="L613" s="19">
        <v>3901819.67</v>
      </c>
      <c r="M613" s="19">
        <v>3901819.67</v>
      </c>
      <c r="N613" s="19">
        <v>3901819.67</v>
      </c>
      <c r="O613" s="19">
        <v>3901819.67</v>
      </c>
      <c r="P613" s="19">
        <v>3901819.67</v>
      </c>
      <c r="Q613" s="19">
        <v>3901819.67</v>
      </c>
      <c r="R613" s="26">
        <f t="shared" si="0"/>
        <v>2582614.4395730002</v>
      </c>
      <c r="S613" s="20" t="s">
        <v>574</v>
      </c>
      <c r="X613" s="23"/>
    </row>
    <row r="614" spans="1:24" x14ac:dyDescent="0.25">
      <c r="A614" s="22" t="s">
        <v>580</v>
      </c>
      <c r="B614" s="12" t="s">
        <v>609</v>
      </c>
      <c r="C614" s="12"/>
      <c r="D614" s="12"/>
      <c r="E614" s="12"/>
      <c r="F614" s="19">
        <v>1509234.08</v>
      </c>
      <c r="G614" s="19">
        <v>1509234.08</v>
      </c>
      <c r="H614" s="19">
        <v>1509234.08</v>
      </c>
      <c r="I614" s="113">
        <v>1509234.08</v>
      </c>
      <c r="J614" s="19">
        <v>1509234.08</v>
      </c>
      <c r="K614" s="19">
        <v>1509234.08</v>
      </c>
      <c r="L614" s="19">
        <v>1509234.08</v>
      </c>
      <c r="M614" s="19">
        <v>1509234.08</v>
      </c>
      <c r="N614" s="19">
        <v>1509234.08</v>
      </c>
      <c r="O614" s="19">
        <v>1509234.08</v>
      </c>
      <c r="P614" s="19">
        <v>1509234.08</v>
      </c>
      <c r="Q614" s="19">
        <v>1509234.08</v>
      </c>
      <c r="R614" s="26">
        <f t="shared" si="0"/>
        <v>998962.03755200014</v>
      </c>
      <c r="S614" s="20" t="s">
        <v>574</v>
      </c>
      <c r="X614" s="23"/>
    </row>
    <row r="615" spans="1:24" x14ac:dyDescent="0.25">
      <c r="A615" s="22" t="s">
        <v>580</v>
      </c>
      <c r="B615" s="12" t="s">
        <v>610</v>
      </c>
      <c r="C615" s="12"/>
      <c r="D615" s="12"/>
      <c r="E615" s="12"/>
      <c r="F615" s="19">
        <v>832657.21</v>
      </c>
      <c r="G615" s="19">
        <v>832657.21</v>
      </c>
      <c r="H615" s="19">
        <v>832657.21</v>
      </c>
      <c r="I615" s="113">
        <v>832657.21</v>
      </c>
      <c r="J615" s="19">
        <v>832657.21</v>
      </c>
      <c r="K615" s="19">
        <v>832657.21</v>
      </c>
      <c r="L615" s="19">
        <v>832657.21</v>
      </c>
      <c r="M615" s="19">
        <v>832657.21</v>
      </c>
      <c r="N615" s="19">
        <v>832657.21</v>
      </c>
      <c r="O615" s="19">
        <v>832657.21</v>
      </c>
      <c r="P615" s="19">
        <v>832657.21</v>
      </c>
      <c r="Q615" s="19">
        <v>832657.21</v>
      </c>
      <c r="R615" s="26">
        <f t="shared" si="0"/>
        <v>551135.80729899998</v>
      </c>
      <c r="S615" s="20" t="s">
        <v>574</v>
      </c>
      <c r="X615" s="23"/>
    </row>
    <row r="616" spans="1:24" x14ac:dyDescent="0.25">
      <c r="A616" s="22" t="s">
        <v>580</v>
      </c>
      <c r="B616" s="12" t="s">
        <v>611</v>
      </c>
      <c r="C616" s="12"/>
      <c r="D616" s="12"/>
      <c r="E616" s="12"/>
      <c r="F616" s="19">
        <v>92575.77</v>
      </c>
      <c r="G616" s="19">
        <v>92575.77</v>
      </c>
      <c r="H616" s="19">
        <v>92575.77</v>
      </c>
      <c r="I616" s="113">
        <v>92575.77</v>
      </c>
      <c r="J616" s="19">
        <v>92575.77</v>
      </c>
      <c r="K616" s="19">
        <v>92575.77</v>
      </c>
      <c r="L616" s="19">
        <v>92575.77</v>
      </c>
      <c r="M616" s="19">
        <v>92575.77</v>
      </c>
      <c r="N616" s="19">
        <v>92575.77</v>
      </c>
      <c r="O616" s="19">
        <v>92575.77</v>
      </c>
      <c r="P616" s="19">
        <v>92575.77</v>
      </c>
      <c r="Q616" s="19">
        <v>92575.77</v>
      </c>
      <c r="R616" s="26">
        <f t="shared" si="0"/>
        <v>61275.902163000006</v>
      </c>
      <c r="S616" s="20" t="s">
        <v>574</v>
      </c>
      <c r="X616" s="23"/>
    </row>
    <row r="617" spans="1:24" x14ac:dyDescent="0.25">
      <c r="A617" s="22" t="s">
        <v>580</v>
      </c>
      <c r="B617" s="12" t="s">
        <v>613</v>
      </c>
      <c r="C617" s="12"/>
      <c r="D617" s="12"/>
      <c r="E617" s="12"/>
      <c r="F617" s="19">
        <v>1515058.23</v>
      </c>
      <c r="G617" s="19">
        <v>1515058.23</v>
      </c>
      <c r="H617" s="19">
        <v>1515058.23</v>
      </c>
      <c r="I617" s="113">
        <v>1515058.23</v>
      </c>
      <c r="J617" s="19">
        <v>1515058.23</v>
      </c>
      <c r="K617" s="19">
        <v>1515058.23</v>
      </c>
      <c r="L617" s="19">
        <v>1515058.23</v>
      </c>
      <c r="M617" s="19">
        <v>1515058.23</v>
      </c>
      <c r="N617" s="19">
        <v>1515058.23</v>
      </c>
      <c r="O617" s="19">
        <v>1515058.23</v>
      </c>
      <c r="P617" s="19">
        <v>1515058.23</v>
      </c>
      <c r="Q617" s="19">
        <v>1515058.23</v>
      </c>
      <c r="R617" s="26">
        <f t="shared" si="0"/>
        <v>1002817.0424370001</v>
      </c>
      <c r="S617" s="20" t="s">
        <v>574</v>
      </c>
      <c r="X617" s="23"/>
    </row>
    <row r="618" spans="1:24" x14ac:dyDescent="0.25">
      <c r="A618" s="22" t="s">
        <v>580</v>
      </c>
      <c r="B618" s="12" t="s">
        <v>615</v>
      </c>
      <c r="C618" s="12"/>
      <c r="D618" s="12"/>
      <c r="E618" s="12"/>
      <c r="F618" s="19">
        <v>709297.1</v>
      </c>
      <c r="G618" s="19">
        <v>709297.1</v>
      </c>
      <c r="H618" s="19">
        <v>709297.1</v>
      </c>
      <c r="I618" s="113">
        <v>709297.1</v>
      </c>
      <c r="J618" s="19">
        <v>709297.1</v>
      </c>
      <c r="K618" s="19">
        <v>709297.1</v>
      </c>
      <c r="L618" s="19">
        <v>709297.1</v>
      </c>
      <c r="M618" s="19">
        <v>709297.1</v>
      </c>
      <c r="N618" s="19">
        <v>709297.1</v>
      </c>
      <c r="O618" s="19">
        <v>709297.1</v>
      </c>
      <c r="P618" s="19">
        <v>709297.1</v>
      </c>
      <c r="Q618" s="19">
        <v>709297.1</v>
      </c>
      <c r="R618" s="26">
        <f t="shared" si="0"/>
        <v>469483.75049000001</v>
      </c>
      <c r="S618" s="20" t="s">
        <v>574</v>
      </c>
      <c r="X618" s="23"/>
    </row>
    <row r="619" spans="1:24" x14ac:dyDescent="0.25">
      <c r="A619" s="22" t="s">
        <v>580</v>
      </c>
      <c r="B619" s="12" t="s">
        <v>616</v>
      </c>
      <c r="C619" s="12"/>
      <c r="D619" s="12"/>
      <c r="E619" s="12"/>
      <c r="F619" s="19">
        <v>68625504.719999999</v>
      </c>
      <c r="G619" s="19">
        <v>68622281.260000005</v>
      </c>
      <c r="H619" s="19">
        <v>68619112.760000005</v>
      </c>
      <c r="I619" s="113">
        <v>68540718.280000001</v>
      </c>
      <c r="J619" s="19">
        <v>68383451.769999996</v>
      </c>
      <c r="K619" s="19">
        <v>67831319.969999999</v>
      </c>
      <c r="L619" s="19">
        <v>67738776.290000007</v>
      </c>
      <c r="M619" s="19">
        <v>67702417.400000006</v>
      </c>
      <c r="N619" s="19">
        <v>68052928.239999995</v>
      </c>
      <c r="O619" s="19">
        <v>68055059.230000004</v>
      </c>
      <c r="P619" s="19">
        <v>68057883.859999999</v>
      </c>
      <c r="Q619" s="19">
        <v>68058622.189999998</v>
      </c>
      <c r="R619" s="26">
        <f t="shared" si="0"/>
        <v>45048291.264623001</v>
      </c>
      <c r="S619" s="20" t="s">
        <v>574</v>
      </c>
      <c r="X619" s="23"/>
    </row>
    <row r="620" spans="1:24" x14ac:dyDescent="0.25">
      <c r="A620" s="22" t="s">
        <v>580</v>
      </c>
      <c r="B620" s="12" t="s">
        <v>618</v>
      </c>
      <c r="C620" s="12"/>
      <c r="D620" s="12"/>
      <c r="E620" s="12"/>
      <c r="F620" s="19">
        <v>11872524.41</v>
      </c>
      <c r="G620" s="19">
        <v>11872524.41</v>
      </c>
      <c r="H620" s="19">
        <v>11872524.41</v>
      </c>
      <c r="I620" s="113">
        <v>11872524.41</v>
      </c>
      <c r="J620" s="19">
        <v>11872524.41</v>
      </c>
      <c r="K620" s="19">
        <v>11872524.41</v>
      </c>
      <c r="L620" s="19">
        <v>11872524.41</v>
      </c>
      <c r="M620" s="19">
        <v>11872524.41</v>
      </c>
      <c r="N620" s="19">
        <v>11872551.67</v>
      </c>
      <c r="O620" s="19">
        <v>11872551.67</v>
      </c>
      <c r="P620" s="19">
        <v>11872551.67</v>
      </c>
      <c r="Q620" s="19">
        <v>11872551.67</v>
      </c>
      <c r="R620" s="26">
        <f t="shared" si="0"/>
        <v>7858441.9503730005</v>
      </c>
      <c r="S620" s="20" t="s">
        <v>574</v>
      </c>
      <c r="X620" s="23"/>
    </row>
    <row r="621" spans="1:24" x14ac:dyDescent="0.25">
      <c r="A621" s="22" t="s">
        <v>580</v>
      </c>
      <c r="B621" s="12" t="s">
        <v>619</v>
      </c>
      <c r="C621" s="12"/>
      <c r="D621" s="12"/>
      <c r="E621" s="12"/>
      <c r="F621" s="19">
        <v>1057959.6200000001</v>
      </c>
      <c r="G621" s="19">
        <v>1057959.6200000001</v>
      </c>
      <c r="H621" s="19">
        <v>1057959.6200000001</v>
      </c>
      <c r="I621" s="113">
        <v>1057959.6200000001</v>
      </c>
      <c r="J621" s="19">
        <v>1057959.6200000001</v>
      </c>
      <c r="K621" s="19">
        <v>1057959.6200000001</v>
      </c>
      <c r="L621" s="19">
        <v>1057959.6200000001</v>
      </c>
      <c r="M621" s="19">
        <v>1057959.6200000001</v>
      </c>
      <c r="N621" s="19">
        <v>1057959.6200000001</v>
      </c>
      <c r="O621" s="19">
        <v>1057959.6200000001</v>
      </c>
      <c r="P621" s="19">
        <v>1057959.6200000001</v>
      </c>
      <c r="Q621" s="19">
        <v>1057959.6200000001</v>
      </c>
      <c r="R621" s="26">
        <f t="shared" si="0"/>
        <v>700263.4724780001</v>
      </c>
      <c r="S621" s="20" t="s">
        <v>574</v>
      </c>
      <c r="X621" s="23"/>
    </row>
    <row r="622" spans="1:24" x14ac:dyDescent="0.25">
      <c r="A622" s="22" t="s">
        <v>580</v>
      </c>
      <c r="B622" s="12" t="s">
        <v>635</v>
      </c>
      <c r="C622" s="12"/>
      <c r="D622" s="12"/>
      <c r="E622" s="12"/>
      <c r="F622" s="19"/>
      <c r="G622" s="19"/>
      <c r="H622" s="19"/>
      <c r="I622" s="114">
        <v>501176.74</v>
      </c>
      <c r="J622" s="19">
        <v>501176.74</v>
      </c>
      <c r="K622" s="19">
        <v>501176.74</v>
      </c>
      <c r="L622" s="19">
        <v>501176.74</v>
      </c>
      <c r="M622" s="19">
        <v>501176.74</v>
      </c>
      <c r="N622" s="19">
        <v>501176.74</v>
      </c>
      <c r="O622" s="19">
        <v>501176.74</v>
      </c>
      <c r="P622" s="19">
        <v>501176.74</v>
      </c>
      <c r="Q622" s="19">
        <v>501176.74</v>
      </c>
      <c r="R622" s="26">
        <f t="shared" si="0"/>
        <v>331728.88420600002</v>
      </c>
      <c r="S622" s="20" t="s">
        <v>574</v>
      </c>
      <c r="X622" s="23"/>
    </row>
    <row r="623" spans="1:24" ht="14.4" x14ac:dyDescent="0.3">
      <c r="A623" s="24" t="s">
        <v>621</v>
      </c>
      <c r="B623" s="25" t="s">
        <v>622</v>
      </c>
      <c r="C623" s="25"/>
      <c r="D623" s="25"/>
      <c r="E623" s="25"/>
      <c r="F623" s="19">
        <v>946172.25</v>
      </c>
      <c r="G623" s="19">
        <v>946172.25</v>
      </c>
      <c r="H623" s="19">
        <v>946172.25</v>
      </c>
      <c r="I623" s="117">
        <v>946172.25</v>
      </c>
      <c r="J623" s="19">
        <v>946172.25</v>
      </c>
      <c r="K623" s="19">
        <v>946172.25</v>
      </c>
      <c r="L623" s="19">
        <v>946172.25</v>
      </c>
      <c r="M623" s="19">
        <v>946172.25</v>
      </c>
      <c r="N623" s="19">
        <v>946172.25</v>
      </c>
      <c r="O623" s="19">
        <v>946172.25</v>
      </c>
      <c r="P623" s="19">
        <v>946172.25</v>
      </c>
      <c r="Q623" s="19">
        <v>946172.25</v>
      </c>
      <c r="R623" s="19">
        <v>946172.25</v>
      </c>
      <c r="S623" s="20"/>
      <c r="X623" s="23"/>
    </row>
    <row r="624" spans="1:24" ht="14.4" x14ac:dyDescent="0.3">
      <c r="A624" s="24" t="s">
        <v>623</v>
      </c>
      <c r="B624" s="25" t="s">
        <v>624</v>
      </c>
      <c r="C624" s="25"/>
      <c r="D624" s="25"/>
      <c r="E624" s="25"/>
      <c r="F624" s="19">
        <v>302358.01</v>
      </c>
      <c r="G624" s="19">
        <v>302358.01</v>
      </c>
      <c r="H624" s="19">
        <v>302358.01</v>
      </c>
      <c r="I624" s="118">
        <v>302358.01</v>
      </c>
      <c r="J624" s="19">
        <v>302358.01</v>
      </c>
      <c r="K624" s="19">
        <v>302358.01</v>
      </c>
      <c r="L624" s="19">
        <v>302358.01</v>
      </c>
      <c r="M624" s="19">
        <v>302358.01</v>
      </c>
      <c r="N624" s="19">
        <v>302358.01</v>
      </c>
      <c r="O624" s="19">
        <v>302358.01</v>
      </c>
      <c r="P624" s="19">
        <v>302358.01</v>
      </c>
      <c r="Q624" s="19">
        <v>302358.01</v>
      </c>
      <c r="R624" s="19">
        <v>302358.01</v>
      </c>
      <c r="S624" s="20"/>
      <c r="X624" s="23"/>
    </row>
    <row r="625" spans="1:24" ht="14.4" x14ac:dyDescent="0.3">
      <c r="A625" s="24" t="s">
        <v>625</v>
      </c>
      <c r="B625" s="25" t="s">
        <v>626</v>
      </c>
      <c r="C625" s="25"/>
      <c r="D625" s="25"/>
      <c r="E625" s="25"/>
      <c r="F625" s="19">
        <v>76622596.840000004</v>
      </c>
      <c r="G625" s="19">
        <v>76622596.840000004</v>
      </c>
      <c r="H625" s="19">
        <v>76622596.840000004</v>
      </c>
      <c r="I625" s="118">
        <v>76622596.840000004</v>
      </c>
      <c r="J625" s="19">
        <v>76622596.840000004</v>
      </c>
      <c r="K625" s="19">
        <v>76622596.840000004</v>
      </c>
      <c r="L625" s="19">
        <v>76622596.840000004</v>
      </c>
      <c r="M625" s="19">
        <v>76622596.840000004</v>
      </c>
      <c r="N625" s="19">
        <v>76622596.840000004</v>
      </c>
      <c r="O625" s="19">
        <v>76622596.840000004</v>
      </c>
      <c r="P625" s="19">
        <v>76622596.840000004</v>
      </c>
      <c r="Q625" s="19">
        <v>76622596.840000004</v>
      </c>
      <c r="R625" s="19">
        <v>76622596.840000004</v>
      </c>
      <c r="S625" s="20"/>
      <c r="X625" s="23"/>
    </row>
    <row r="626" spans="1:24" ht="14.4" x14ac:dyDescent="0.3">
      <c r="A626" s="24" t="s">
        <v>627</v>
      </c>
      <c r="B626" s="25" t="s">
        <v>626</v>
      </c>
      <c r="C626" s="25"/>
      <c r="D626" s="25"/>
      <c r="E626" s="25"/>
      <c r="F626" s="19">
        <v>156960790.84</v>
      </c>
      <c r="G626" s="19">
        <v>156960790.84</v>
      </c>
      <c r="H626" s="19">
        <v>156960790.84</v>
      </c>
      <c r="I626" s="118">
        <v>156960790.84</v>
      </c>
      <c r="J626" s="19">
        <v>156960790.84</v>
      </c>
      <c r="K626" s="19">
        <v>156960790.84</v>
      </c>
      <c r="L626" s="19">
        <v>156960790.84</v>
      </c>
      <c r="M626" s="19">
        <v>156960790.84</v>
      </c>
      <c r="N626" s="19">
        <v>156960790.84</v>
      </c>
      <c r="O626" s="19">
        <v>156960790.84</v>
      </c>
      <c r="P626" s="19">
        <v>156960790.84</v>
      </c>
      <c r="Q626" s="19">
        <v>156960790.84</v>
      </c>
      <c r="R626" s="19">
        <v>156960790.84</v>
      </c>
      <c r="S626" s="20"/>
      <c r="X626" s="23"/>
    </row>
    <row r="627" spans="1:24" ht="14.4" x14ac:dyDescent="0.3">
      <c r="A627" s="27" t="s">
        <v>628</v>
      </c>
      <c r="B627" s="25" t="s">
        <v>626</v>
      </c>
      <c r="C627" s="25"/>
      <c r="D627" s="25"/>
      <c r="E627" s="25"/>
      <c r="F627" s="19">
        <v>16950332.899999999</v>
      </c>
      <c r="G627" s="19">
        <v>16950332.899999999</v>
      </c>
      <c r="H627" s="19">
        <v>16950332.899999999</v>
      </c>
      <c r="I627" s="118">
        <v>16950332.899999999</v>
      </c>
      <c r="J627" s="19">
        <v>16950332.899999999</v>
      </c>
      <c r="K627" s="19">
        <v>16950332.899999999</v>
      </c>
      <c r="L627" s="19">
        <v>16950332.899999999</v>
      </c>
      <c r="M627" s="19">
        <v>16950332.899999999</v>
      </c>
      <c r="N627" s="19">
        <v>16950332.899999999</v>
      </c>
      <c r="O627" s="19">
        <v>16950332.899999999</v>
      </c>
      <c r="P627" s="19">
        <v>16950332.899999999</v>
      </c>
      <c r="Q627" s="19">
        <v>16950332.899999999</v>
      </c>
      <c r="R627" s="19">
        <v>16950332.899999999</v>
      </c>
      <c r="S627" s="20"/>
      <c r="X627" s="23"/>
    </row>
    <row r="628" spans="1:24" ht="14.4" x14ac:dyDescent="0.3">
      <c r="A628" s="27" t="s">
        <v>629</v>
      </c>
      <c r="B628" s="25" t="s">
        <v>626</v>
      </c>
      <c r="C628" s="25"/>
      <c r="D628" s="25"/>
      <c r="E628" s="25"/>
      <c r="F628" s="19">
        <v>31009424.030000001</v>
      </c>
      <c r="G628" s="19">
        <v>31009424.030000001</v>
      </c>
      <c r="H628" s="19">
        <v>31009424.030000001</v>
      </c>
      <c r="I628" s="119">
        <v>31009424.030000001</v>
      </c>
      <c r="J628" s="19">
        <v>31009424.030000001</v>
      </c>
      <c r="K628" s="19">
        <v>31009424.030000001</v>
      </c>
      <c r="L628" s="19">
        <v>31009424.030000001</v>
      </c>
      <c r="M628" s="19">
        <v>31009424.030000001</v>
      </c>
      <c r="N628" s="19">
        <v>31009424.030000001</v>
      </c>
      <c r="O628" s="19">
        <v>31009424.030000001</v>
      </c>
      <c r="P628" s="19">
        <v>31009424.030000001</v>
      </c>
      <c r="Q628" s="19">
        <v>31009424.030000001</v>
      </c>
      <c r="R628" s="19">
        <v>31009424.030000001</v>
      </c>
      <c r="S628" s="20"/>
      <c r="X628" s="23"/>
    </row>
    <row r="629" spans="1:24" s="14" customFormat="1" x14ac:dyDescent="0.25">
      <c r="A629" s="29" t="s">
        <v>745</v>
      </c>
      <c r="B629" s="12"/>
      <c r="C629" s="12"/>
      <c r="D629" s="12"/>
      <c r="E629" s="12"/>
      <c r="F629" s="26">
        <v>0</v>
      </c>
      <c r="G629" s="26">
        <v>0</v>
      </c>
      <c r="H629" s="26">
        <v>0</v>
      </c>
      <c r="I629" s="123">
        <v>352116.26</v>
      </c>
      <c r="J629" s="26">
        <v>0</v>
      </c>
      <c r="K629" s="26">
        <v>0</v>
      </c>
      <c r="L629" s="26">
        <v>0</v>
      </c>
      <c r="M629" s="26">
        <v>0</v>
      </c>
      <c r="N629" s="26">
        <v>0</v>
      </c>
      <c r="O629" s="26">
        <v>0</v>
      </c>
      <c r="P629" s="26">
        <v>0</v>
      </c>
      <c r="Q629" s="26">
        <v>0</v>
      </c>
      <c r="R629" s="26">
        <v>0</v>
      </c>
      <c r="S629" s="20" t="s">
        <v>574</v>
      </c>
      <c r="T629" s="1"/>
      <c r="X629" s="19"/>
    </row>
    <row r="630" spans="1:24" s="14" customFormat="1" x14ac:dyDescent="0.25">
      <c r="A630" s="29" t="s">
        <v>746</v>
      </c>
      <c r="B630" s="12" t="s">
        <v>581</v>
      </c>
      <c r="C630" s="12"/>
      <c r="D630" s="12"/>
      <c r="E630" s="12"/>
      <c r="F630" s="19"/>
      <c r="G630" s="19"/>
      <c r="H630" s="19"/>
      <c r="I630" s="112"/>
      <c r="J630" s="19">
        <v>2182047.7799999998</v>
      </c>
      <c r="K630" s="19"/>
      <c r="L630" s="19"/>
      <c r="M630" s="19"/>
      <c r="N630" s="19"/>
      <c r="O630" s="19"/>
      <c r="P630" s="19"/>
      <c r="Q630" s="19"/>
      <c r="R630" s="26">
        <f t="shared" ref="R630:R637" si="1">R688*$T$2</f>
        <v>0</v>
      </c>
      <c r="S630" s="20" t="s">
        <v>574</v>
      </c>
      <c r="T630" s="1"/>
      <c r="X630" s="19"/>
    </row>
    <row r="631" spans="1:24" s="14" customFormat="1" x14ac:dyDescent="0.25">
      <c r="A631" s="29" t="s">
        <v>746</v>
      </c>
      <c r="B631" s="12" t="s">
        <v>595</v>
      </c>
      <c r="C631" s="12"/>
      <c r="D631" s="12"/>
      <c r="E631" s="12"/>
      <c r="F631" s="19">
        <v>897753.51</v>
      </c>
      <c r="G631" s="19">
        <v>897753.51</v>
      </c>
      <c r="H631" s="19">
        <v>897753.51</v>
      </c>
      <c r="I631" s="113">
        <v>897753.51</v>
      </c>
      <c r="J631" s="19">
        <v>897753.51</v>
      </c>
      <c r="K631" s="19">
        <v>897753.51</v>
      </c>
      <c r="L631" s="19">
        <v>897753.51</v>
      </c>
      <c r="M631" s="19">
        <v>897753.51</v>
      </c>
      <c r="N631" s="19">
        <v>897753.51</v>
      </c>
      <c r="O631" s="19">
        <v>897753.51</v>
      </c>
      <c r="P631" s="19">
        <v>897753.51</v>
      </c>
      <c r="Q631" s="19">
        <v>897753.51</v>
      </c>
      <c r="R631" s="26">
        <f t="shared" si="1"/>
        <v>594223.04826900002</v>
      </c>
      <c r="S631" s="20"/>
      <c r="T631" s="1"/>
      <c r="X631" s="19"/>
    </row>
    <row r="632" spans="1:24" s="14" customFormat="1" x14ac:dyDescent="0.25">
      <c r="A632" s="29" t="s">
        <v>746</v>
      </c>
      <c r="B632" s="12" t="s">
        <v>596</v>
      </c>
      <c r="C632" s="12"/>
      <c r="D632" s="12"/>
      <c r="E632" s="12"/>
      <c r="F632" s="19">
        <v>9129210.0399999991</v>
      </c>
      <c r="G632" s="19">
        <v>9322070.3499999996</v>
      </c>
      <c r="H632" s="19">
        <v>9375060.9000000004</v>
      </c>
      <c r="I632" s="113">
        <v>14259310.310000001</v>
      </c>
      <c r="J632" s="19">
        <v>14846687.119999999</v>
      </c>
      <c r="K632" s="19">
        <v>14607979.75</v>
      </c>
      <c r="L632" s="19">
        <v>14658438.68</v>
      </c>
      <c r="M632" s="19">
        <v>14704117.039999999</v>
      </c>
      <c r="N632" s="19">
        <v>14673612.5</v>
      </c>
      <c r="O632" s="19">
        <v>14685849.109999999</v>
      </c>
      <c r="P632" s="19">
        <v>14686337.199999999</v>
      </c>
      <c r="Q632" s="19">
        <v>14687816.09</v>
      </c>
      <c r="R632" s="26">
        <f t="shared" si="1"/>
        <v>9723185.3713799994</v>
      </c>
      <c r="S632" s="20"/>
      <c r="T632" s="1"/>
      <c r="X632" s="19"/>
    </row>
    <row r="633" spans="1:24" s="14" customFormat="1" x14ac:dyDescent="0.25">
      <c r="A633" s="29" t="s">
        <v>746</v>
      </c>
      <c r="B633" s="12" t="s">
        <v>604</v>
      </c>
      <c r="C633" s="12"/>
      <c r="D633" s="12"/>
      <c r="E633" s="12"/>
      <c r="F633" s="19"/>
      <c r="G633" s="19"/>
      <c r="H633" s="19"/>
      <c r="I633" s="113">
        <v>4345234.7699999996</v>
      </c>
      <c r="J633" s="19">
        <v>5527871.7400000002</v>
      </c>
      <c r="K633" s="19">
        <v>5528156.9199999999</v>
      </c>
      <c r="L633" s="19">
        <v>5558515.7000000002</v>
      </c>
      <c r="M633" s="19">
        <v>5558609.1600000001</v>
      </c>
      <c r="N633" s="19">
        <v>1211618.28</v>
      </c>
      <c r="O633" s="19">
        <v>1211618.28</v>
      </c>
      <c r="P633" s="19">
        <v>1211618.28</v>
      </c>
      <c r="Q633" s="19">
        <v>1211618.28</v>
      </c>
      <c r="R633" s="26">
        <f t="shared" si="1"/>
        <v>801970.13953200006</v>
      </c>
      <c r="S633" s="20"/>
      <c r="T633" s="1"/>
      <c r="X633" s="19"/>
    </row>
    <row r="634" spans="1:24" s="14" customFormat="1" x14ac:dyDescent="0.25">
      <c r="A634" s="29" t="s">
        <v>746</v>
      </c>
      <c r="B634" s="12" t="s">
        <v>606</v>
      </c>
      <c r="C634" s="12"/>
      <c r="D634" s="12"/>
      <c r="E634" s="12"/>
      <c r="F634" s="19">
        <v>362.34000000000003</v>
      </c>
      <c r="G634" s="19">
        <v>362.34000000000003</v>
      </c>
      <c r="H634" s="19">
        <v>362.34000000000003</v>
      </c>
      <c r="I634" s="113">
        <v>362.34000000000003</v>
      </c>
      <c r="J634" s="19">
        <v>362.34000000000003</v>
      </c>
      <c r="K634" s="19">
        <v>362.34000000000003</v>
      </c>
      <c r="L634" s="19">
        <v>362.34000000000003</v>
      </c>
      <c r="M634" s="19">
        <v>362.34000000000003</v>
      </c>
      <c r="N634" s="19">
        <v>362.34000000000003</v>
      </c>
      <c r="O634" s="19">
        <v>13814.98</v>
      </c>
      <c r="P634" s="19">
        <v>13814.98</v>
      </c>
      <c r="Q634" s="19">
        <v>33479.770000000004</v>
      </c>
      <c r="R634" s="26">
        <f t="shared" si="1"/>
        <v>22160.259763000005</v>
      </c>
      <c r="S634" s="20"/>
      <c r="T634" s="1"/>
      <c r="X634" s="19"/>
    </row>
    <row r="635" spans="1:24" s="14" customFormat="1" x14ac:dyDescent="0.25">
      <c r="A635" s="29" t="s">
        <v>746</v>
      </c>
      <c r="B635" s="12" t="s">
        <v>607</v>
      </c>
      <c r="C635" s="12"/>
      <c r="D635" s="12"/>
      <c r="E635" s="12"/>
      <c r="F635" s="19">
        <v>4140.63</v>
      </c>
      <c r="G635" s="19">
        <v>4140.63</v>
      </c>
      <c r="H635" s="19">
        <v>154905.05000000002</v>
      </c>
      <c r="I635" s="113">
        <v>154905.04</v>
      </c>
      <c r="J635" s="19">
        <v>542440.77</v>
      </c>
      <c r="K635" s="19">
        <v>542440.77</v>
      </c>
      <c r="L635" s="19">
        <v>542440.77</v>
      </c>
      <c r="M635" s="19">
        <v>542440.77</v>
      </c>
      <c r="N635" s="19">
        <v>542440.77</v>
      </c>
      <c r="O635" s="19">
        <v>542440.77</v>
      </c>
      <c r="P635" s="19">
        <v>542440.77</v>
      </c>
      <c r="Q635" s="19">
        <v>542440.77</v>
      </c>
      <c r="R635" s="26">
        <f t="shared" si="1"/>
        <v>359041.54566300003</v>
      </c>
      <c r="S635" s="20"/>
      <c r="T635" s="1"/>
      <c r="X635" s="19"/>
    </row>
    <row r="636" spans="1:24" s="14" customFormat="1" x14ac:dyDescent="0.25">
      <c r="A636" s="29" t="s">
        <v>746</v>
      </c>
      <c r="B636" s="12" t="s">
        <v>615</v>
      </c>
      <c r="C636" s="12"/>
      <c r="D636" s="12"/>
      <c r="E636" s="12"/>
      <c r="F636" s="19">
        <v>460.08</v>
      </c>
      <c r="G636" s="19">
        <v>460.08</v>
      </c>
      <c r="H636" s="19">
        <v>17211.689999999999</v>
      </c>
      <c r="I636" s="113">
        <v>17211.689999999999</v>
      </c>
      <c r="J636" s="19">
        <v>60271.22</v>
      </c>
      <c r="K636" s="19">
        <v>60271.22</v>
      </c>
      <c r="L636" s="19">
        <v>60271.22</v>
      </c>
      <c r="M636" s="19">
        <v>60271.22</v>
      </c>
      <c r="N636" s="19">
        <v>60271.22</v>
      </c>
      <c r="O636" s="19">
        <v>60271.22</v>
      </c>
      <c r="P636" s="19">
        <v>60271.22</v>
      </c>
      <c r="Q636" s="19">
        <v>60271.22</v>
      </c>
      <c r="R636" s="26">
        <f t="shared" si="1"/>
        <v>39893.520518000005</v>
      </c>
      <c r="S636" s="20"/>
      <c r="T636" s="1"/>
      <c r="X636" s="19"/>
    </row>
    <row r="637" spans="1:24" x14ac:dyDescent="0.25">
      <c r="A637" s="29" t="s">
        <v>746</v>
      </c>
      <c r="B637" s="12" t="s">
        <v>616</v>
      </c>
      <c r="C637" s="12"/>
      <c r="D637" s="12"/>
      <c r="E637" s="12"/>
      <c r="F637" s="19">
        <v>462460.11</v>
      </c>
      <c r="G637" s="19">
        <v>468647.24</v>
      </c>
      <c r="H637" s="19">
        <v>489297.44</v>
      </c>
      <c r="I637" s="114">
        <v>2510060.5499999998</v>
      </c>
      <c r="J637" s="19">
        <v>5758661.1799999997</v>
      </c>
      <c r="K637" s="19">
        <v>5807614.0800000001</v>
      </c>
      <c r="L637" s="19">
        <v>6291159.1500000004</v>
      </c>
      <c r="M637" s="19">
        <v>6322840.3600000003</v>
      </c>
      <c r="N637" s="19">
        <v>5914743.1799999997</v>
      </c>
      <c r="O637" s="19">
        <v>5738392.9800000004</v>
      </c>
      <c r="P637" s="19">
        <v>5751504.3300000001</v>
      </c>
      <c r="Q637" s="19">
        <v>5797967.8399999999</v>
      </c>
      <c r="R637" s="28">
        <f t="shared" si="1"/>
        <v>3864850.1047419999</v>
      </c>
      <c r="S637" s="20"/>
      <c r="X637" s="23"/>
    </row>
    <row r="638" spans="1:24" s="14" customFormat="1" x14ac:dyDescent="0.25">
      <c r="A638" s="29"/>
      <c r="B638" s="12"/>
      <c r="C638" s="12"/>
      <c r="D638" s="12"/>
      <c r="E638" s="12"/>
      <c r="F638" s="19"/>
      <c r="G638" s="19"/>
      <c r="H638" s="19"/>
      <c r="I638" s="109" t="s">
        <v>772</v>
      </c>
      <c r="J638" s="19"/>
      <c r="K638" s="19"/>
      <c r="L638" s="19"/>
      <c r="M638" s="19"/>
      <c r="N638" s="19"/>
      <c r="O638" s="19"/>
      <c r="P638" s="19"/>
      <c r="Q638" s="19"/>
      <c r="R638" s="82">
        <f>SUM(R4:R637)</f>
        <v>11132455637.028791</v>
      </c>
      <c r="S638" s="20"/>
      <c r="X638" s="19"/>
    </row>
    <row r="639" spans="1:24" s="14" customFormat="1" x14ac:dyDescent="0.25">
      <c r="A639" s="29"/>
      <c r="B639" s="12"/>
      <c r="C639" s="12"/>
      <c r="D639" s="12"/>
      <c r="E639" s="12"/>
      <c r="F639" s="19"/>
      <c r="G639" s="19"/>
      <c r="H639" s="19"/>
      <c r="I639" s="110" t="s">
        <v>773</v>
      </c>
      <c r="J639" s="19"/>
      <c r="K639" s="19"/>
      <c r="L639" s="19"/>
      <c r="M639" s="19"/>
      <c r="N639" s="19"/>
      <c r="O639" s="19"/>
      <c r="P639" s="135" t="s">
        <v>778</v>
      </c>
      <c r="Q639" s="19"/>
      <c r="R639" s="82"/>
      <c r="S639" s="20"/>
      <c r="X639" s="19"/>
    </row>
    <row r="640" spans="1:24" s="14" customFormat="1" x14ac:dyDescent="0.25">
      <c r="A640" s="127" t="s">
        <v>771</v>
      </c>
      <c r="B640" s="128"/>
      <c r="C640" s="128">
        <f>+C641</f>
        <v>10542171320.507807</v>
      </c>
      <c r="D640" s="128">
        <f>+D641</f>
        <v>10554713740.428448</v>
      </c>
      <c r="E640" s="128">
        <f>+E641</f>
        <v>10571801779.704384</v>
      </c>
      <c r="F640" s="129">
        <f>+SUM(F4:F580,F623:F628)+SUM(F581:F622,F629:F637)*0.6559</f>
        <v>10638628455.286118</v>
      </c>
      <c r="G640" s="129">
        <f>+SUM(G4:G580,G623:G628)+SUM(G581:G622,G629:G637)*0.6559</f>
        <v>10725661517.119997</v>
      </c>
      <c r="H640" s="129">
        <f>+SUM(H4:H580,H623:H628)+SUM(H581:H622,H629:H637)*0.6559</f>
        <v>10760645215.654312</v>
      </c>
      <c r="I640" s="129">
        <f>+SUM(I4:I580,I623:I628)+SUM(I581:I622,I629:I637)*0.6619</f>
        <v>10898545827.153303</v>
      </c>
      <c r="J640" s="129">
        <f t="shared" ref="J640:O640" si="2">+SUM(J4:J580,J623:J628)+SUM(J581:J622,J629:J637)*0.6619</f>
        <v>10928469942.661697</v>
      </c>
      <c r="K640" s="129">
        <f t="shared" si="2"/>
        <v>10958654010.425335</v>
      </c>
      <c r="L640" s="129">
        <f t="shared" si="2"/>
        <v>10989251977.438887</v>
      </c>
      <c r="M640" s="129">
        <f t="shared" si="2"/>
        <v>11000916888.933327</v>
      </c>
      <c r="N640" s="129">
        <f t="shared" si="2"/>
        <v>11016842272.395523</v>
      </c>
      <c r="O640" s="129">
        <f t="shared" si="2"/>
        <v>11052409882.914989</v>
      </c>
      <c r="P640" s="136">
        <f>+(C640+O640+SUM(D640:N640)*2)/24</f>
        <v>10820118519.076061</v>
      </c>
      <c r="Q640" s="137" t="s">
        <v>781</v>
      </c>
      <c r="R640" s="82"/>
      <c r="S640" s="20"/>
      <c r="X640" s="19"/>
    </row>
    <row r="641" spans="1:24" s="14" customFormat="1" x14ac:dyDescent="0.25">
      <c r="A641" s="127" t="s">
        <v>770</v>
      </c>
      <c r="B641" s="128"/>
      <c r="C641" s="128">
        <v>10542171320.507807</v>
      </c>
      <c r="D641" s="128">
        <v>10554713740.428448</v>
      </c>
      <c r="E641" s="128">
        <v>10571801779.704384</v>
      </c>
      <c r="F641" s="129">
        <v>10638628455.286119</v>
      </c>
      <c r="G641" s="129">
        <v>10725661517.119991</v>
      </c>
      <c r="H641" s="129">
        <v>10760645215.654305</v>
      </c>
      <c r="I641" s="129">
        <v>10898545827.153296</v>
      </c>
      <c r="J641" s="19"/>
      <c r="K641" s="19"/>
      <c r="L641" s="19"/>
      <c r="M641" s="19"/>
      <c r="N641" s="19"/>
      <c r="O641" s="19"/>
      <c r="P641" s="19"/>
      <c r="Q641" s="19"/>
      <c r="R641" s="82"/>
      <c r="S641" s="20"/>
      <c r="X641" s="19"/>
    </row>
    <row r="642" spans="1:24" x14ac:dyDescent="0.25">
      <c r="A642" s="32"/>
      <c r="B642" s="21"/>
      <c r="C642" s="21"/>
      <c r="D642" s="21"/>
      <c r="E642" s="21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33" t="s">
        <v>631</v>
      </c>
      <c r="R642" s="83">
        <v>11132455637</v>
      </c>
      <c r="S642" s="20"/>
      <c r="X642" s="23"/>
    </row>
    <row r="643" spans="1:24" x14ac:dyDescent="0.25">
      <c r="A643" s="14"/>
      <c r="B643" s="12"/>
      <c r="C643" s="12"/>
      <c r="D643" s="12"/>
      <c r="E643" s="12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33" t="s">
        <v>632</v>
      </c>
      <c r="R643" s="83">
        <f>R642-R638</f>
        <v>-2.8791427612304688E-2</v>
      </c>
      <c r="X643" s="23"/>
    </row>
    <row r="644" spans="1:24" x14ac:dyDescent="0.25">
      <c r="A644" s="36" t="s">
        <v>633</v>
      </c>
      <c r="B644" s="37"/>
      <c r="C644" s="37"/>
      <c r="D644" s="37"/>
      <c r="E644" s="37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</row>
    <row r="645" spans="1:24" s="14" customFormat="1" x14ac:dyDescent="0.25">
      <c r="A645" s="96" t="s">
        <v>740</v>
      </c>
      <c r="B645" s="97" t="s">
        <v>741</v>
      </c>
      <c r="C645" s="97"/>
      <c r="D645" s="97"/>
      <c r="E645" s="97"/>
      <c r="F645" s="98"/>
      <c r="G645" s="98"/>
      <c r="H645" s="98"/>
      <c r="I645" s="98">
        <v>-501176.74</v>
      </c>
      <c r="J645" s="98">
        <v>-502844.83</v>
      </c>
      <c r="K645" s="98">
        <v>-504518.46</v>
      </c>
      <c r="L645" s="98">
        <v>-506197.67</v>
      </c>
      <c r="M645" s="98">
        <v>-507882.47</v>
      </c>
      <c r="N645" s="98">
        <v>-509572.88</v>
      </c>
      <c r="O645" s="98">
        <v>-511268.91</v>
      </c>
      <c r="P645" s="98">
        <v>-512970.59</v>
      </c>
      <c r="Q645" s="98">
        <v>-514677.93</v>
      </c>
      <c r="R645" s="98">
        <v>-516390.95</v>
      </c>
    </row>
    <row r="646" spans="1:24" s="14" customFormat="1" ht="12.75" customHeight="1" x14ac:dyDescent="0.25">
      <c r="A646" s="99" t="s">
        <v>742</v>
      </c>
      <c r="B646" s="100" t="s">
        <v>582</v>
      </c>
      <c r="C646" s="100"/>
      <c r="D646" s="100"/>
      <c r="E646" s="100"/>
      <c r="F646" s="101"/>
      <c r="G646" s="101"/>
      <c r="H646" s="101"/>
      <c r="I646" s="101">
        <v>17124090.309999999</v>
      </c>
      <c r="J646" s="101">
        <v>0</v>
      </c>
      <c r="K646" s="101">
        <v>0</v>
      </c>
      <c r="L646" s="101">
        <v>0</v>
      </c>
      <c r="M646" s="101">
        <v>0</v>
      </c>
      <c r="N646" s="101">
        <v>0</v>
      </c>
      <c r="O646" s="101">
        <v>0</v>
      </c>
      <c r="P646" s="101">
        <v>0</v>
      </c>
      <c r="Q646" s="101">
        <v>0</v>
      </c>
      <c r="R646" s="101">
        <v>0</v>
      </c>
    </row>
    <row r="647" spans="1:24" s="14" customFormat="1" ht="12.75" customHeight="1" x14ac:dyDescent="0.25">
      <c r="A647" s="102" t="s">
        <v>572</v>
      </c>
      <c r="B647" s="103" t="s">
        <v>573</v>
      </c>
      <c r="C647" s="103"/>
      <c r="D647" s="103"/>
      <c r="E647" s="103"/>
      <c r="F647" s="101">
        <v>-2620617.5</v>
      </c>
      <c r="G647" s="101">
        <v>-2515796.7999999998</v>
      </c>
      <c r="H647" s="101">
        <v>-2410976.1</v>
      </c>
      <c r="I647" s="101">
        <v>-2306155.4</v>
      </c>
      <c r="J647" s="101">
        <v>-2201334.7000000002</v>
      </c>
      <c r="K647" s="101">
        <v>-2096514</v>
      </c>
      <c r="L647" s="101">
        <v>-1991693.3</v>
      </c>
      <c r="M647" s="101">
        <v>-1886872.6</v>
      </c>
      <c r="N647" s="101">
        <v>-1782051.9</v>
      </c>
      <c r="O647" s="101">
        <v>-1677231.2</v>
      </c>
      <c r="P647" s="101">
        <v>-5839103.5999999996</v>
      </c>
      <c r="Q647" s="101">
        <v>-5734282.9000000004</v>
      </c>
      <c r="R647" s="101">
        <v>-5629462.2000000002</v>
      </c>
      <c r="S647" s="19"/>
    </row>
    <row r="648" spans="1:24" s="14" customFormat="1" ht="12.75" customHeight="1" x14ac:dyDescent="0.25">
      <c r="A648" s="102" t="s">
        <v>577</v>
      </c>
      <c r="B648" s="103" t="s">
        <v>573</v>
      </c>
      <c r="C648" s="103"/>
      <c r="D648" s="103"/>
      <c r="E648" s="103"/>
      <c r="F648" s="101">
        <v>-378773.88</v>
      </c>
      <c r="G648" s="101">
        <v>-367295.9</v>
      </c>
      <c r="H648" s="101">
        <v>-355817.92</v>
      </c>
      <c r="I648" s="101">
        <v>-344339.94</v>
      </c>
      <c r="J648" s="101">
        <v>-332861.96000000002</v>
      </c>
      <c r="K648" s="101">
        <v>-321383.98</v>
      </c>
      <c r="L648" s="101">
        <v>-309906</v>
      </c>
      <c r="M648" s="101">
        <v>-298428.02</v>
      </c>
      <c r="N648" s="101">
        <v>-286950.03999999998</v>
      </c>
      <c r="O648" s="101">
        <v>-275472.06</v>
      </c>
      <c r="P648" s="101">
        <v>-263994.08</v>
      </c>
      <c r="Q648" s="101">
        <v>-252516.1</v>
      </c>
      <c r="R648" s="101">
        <v>-241038.12</v>
      </c>
      <c r="S648" s="19"/>
    </row>
    <row r="649" spans="1:24" s="14" customFormat="1" ht="12.75" customHeight="1" x14ac:dyDescent="0.25">
      <c r="A649" s="102" t="s">
        <v>578</v>
      </c>
      <c r="B649" s="103" t="s">
        <v>573</v>
      </c>
      <c r="C649" s="103"/>
      <c r="D649" s="103"/>
      <c r="E649" s="103"/>
      <c r="F649" s="101">
        <v>-96546.48</v>
      </c>
      <c r="G649" s="101">
        <v>-96546.48</v>
      </c>
      <c r="H649" s="101">
        <v>-96546.48</v>
      </c>
      <c r="I649" s="101">
        <v>-96546.48</v>
      </c>
      <c r="J649" s="101">
        <v>-96546.48</v>
      </c>
      <c r="K649" s="101">
        <v>-96546.48</v>
      </c>
      <c r="L649" s="101">
        <v>-96546.48</v>
      </c>
      <c r="M649" s="101">
        <v>-96546.48</v>
      </c>
      <c r="N649" s="101">
        <v>-96546.48</v>
      </c>
      <c r="O649" s="101">
        <v>-96546.48</v>
      </c>
      <c r="P649" s="101">
        <v>-96546.48</v>
      </c>
      <c r="Q649" s="101">
        <v>-96546.48</v>
      </c>
      <c r="R649" s="101">
        <v>-96546.48</v>
      </c>
      <c r="S649" s="19"/>
    </row>
    <row r="650" spans="1:24" s="14" customFormat="1" ht="12.75" customHeight="1" x14ac:dyDescent="0.25">
      <c r="A650" s="102" t="s">
        <v>579</v>
      </c>
      <c r="B650" s="103" t="s">
        <v>573</v>
      </c>
      <c r="C650" s="103"/>
      <c r="D650" s="103"/>
      <c r="E650" s="103"/>
      <c r="F650" s="101">
        <v>-498823.12</v>
      </c>
      <c r="G650" s="101">
        <v>-490777.58</v>
      </c>
      <c r="H650" s="101">
        <v>-482732.04</v>
      </c>
      <c r="I650" s="101">
        <v>-474686.5</v>
      </c>
      <c r="J650" s="101">
        <v>-466640.96</v>
      </c>
      <c r="K650" s="101">
        <v>-458595.42</v>
      </c>
      <c r="L650" s="101">
        <v>-450549.88</v>
      </c>
      <c r="M650" s="101">
        <v>-442504.34</v>
      </c>
      <c r="N650" s="101">
        <v>-434458.8</v>
      </c>
      <c r="O650" s="101">
        <v>-426413.26</v>
      </c>
      <c r="P650" s="101">
        <v>-418367.72</v>
      </c>
      <c r="Q650" s="101">
        <v>-410322.18</v>
      </c>
      <c r="R650" s="101">
        <v>-402276.64</v>
      </c>
      <c r="S650" s="19"/>
    </row>
    <row r="651" spans="1:24" s="14" customFormat="1" ht="12.75" customHeight="1" x14ac:dyDescent="0.25">
      <c r="A651" s="102" t="s">
        <v>743</v>
      </c>
      <c r="B651" s="103" t="s">
        <v>573</v>
      </c>
      <c r="C651" s="103"/>
      <c r="D651" s="103"/>
      <c r="E651" s="103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>
        <v>-1095483.55</v>
      </c>
      <c r="Q651" s="101">
        <v>-1095483.55</v>
      </c>
      <c r="R651" s="101">
        <v>-2304961</v>
      </c>
      <c r="S651" s="19"/>
    </row>
    <row r="652" spans="1:24" s="14" customFormat="1" ht="12.75" customHeight="1" x14ac:dyDescent="0.25">
      <c r="A652" s="102" t="s">
        <v>744</v>
      </c>
      <c r="B652" s="104" t="s">
        <v>573</v>
      </c>
      <c r="C652" s="104"/>
      <c r="D652" s="104"/>
      <c r="E652" s="104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>
        <v>-471230</v>
      </c>
      <c r="Q652" s="101">
        <v>-471230</v>
      </c>
      <c r="R652" s="101">
        <v>-876922.92</v>
      </c>
      <c r="S652" s="19"/>
    </row>
    <row r="653" spans="1:24" x14ac:dyDescent="0.25">
      <c r="A653" s="105" t="s">
        <v>580</v>
      </c>
      <c r="B653" s="100" t="s">
        <v>581</v>
      </c>
      <c r="C653" s="100"/>
      <c r="D653" s="100"/>
      <c r="E653" s="100"/>
      <c r="F653" s="101">
        <v>219572.6</v>
      </c>
      <c r="G653" s="101">
        <v>219572.6</v>
      </c>
      <c r="H653" s="101">
        <v>219572.6</v>
      </c>
      <c r="I653" s="101">
        <v>219572.6</v>
      </c>
      <c r="J653" s="101">
        <v>212471.96</v>
      </c>
      <c r="K653" s="101">
        <v>212471.96</v>
      </c>
      <c r="L653" s="101">
        <v>212471.96</v>
      </c>
      <c r="M653" s="101">
        <v>212471.96</v>
      </c>
      <c r="N653" s="101">
        <v>212471.96</v>
      </c>
      <c r="O653" s="101">
        <v>212471.96</v>
      </c>
      <c r="P653" s="101">
        <v>212471.96</v>
      </c>
      <c r="Q653" s="101">
        <v>212471.96</v>
      </c>
      <c r="R653" s="101">
        <v>212471.96</v>
      </c>
    </row>
    <row r="654" spans="1:24" x14ac:dyDescent="0.25">
      <c r="A654" s="105" t="s">
        <v>580</v>
      </c>
      <c r="B654" s="100" t="s">
        <v>582</v>
      </c>
      <c r="C654" s="100"/>
      <c r="D654" s="100"/>
      <c r="E654" s="100"/>
      <c r="F654" s="101">
        <v>389262869.31999999</v>
      </c>
      <c r="G654" s="101">
        <v>438821231.67000002</v>
      </c>
      <c r="H654" s="101">
        <v>449226022.75</v>
      </c>
      <c r="I654" s="101">
        <v>481842780.27999997</v>
      </c>
      <c r="J654" s="101">
        <v>479506935.76999998</v>
      </c>
      <c r="K654" s="101">
        <v>488281018.73000002</v>
      </c>
      <c r="L654" s="101">
        <v>502574465.48000002</v>
      </c>
      <c r="M654" s="101">
        <v>505362978.63</v>
      </c>
      <c r="N654" s="101">
        <v>506911207.49000001</v>
      </c>
      <c r="O654" s="101">
        <v>517274881.43000001</v>
      </c>
      <c r="P654" s="101">
        <v>518843399.07999998</v>
      </c>
      <c r="Q654" s="101">
        <v>519251719.27999997</v>
      </c>
      <c r="R654" s="101">
        <v>519127776.61000001</v>
      </c>
    </row>
    <row r="655" spans="1:24" x14ac:dyDescent="0.25">
      <c r="A655" s="105" t="s">
        <v>580</v>
      </c>
      <c r="B655" s="100" t="s">
        <v>583</v>
      </c>
      <c r="C655" s="100"/>
      <c r="D655" s="100"/>
      <c r="E655" s="100"/>
      <c r="F655" s="101">
        <v>14082567.58</v>
      </c>
      <c r="G655" s="101">
        <v>14082567.58</v>
      </c>
      <c r="H655" s="101">
        <v>14082567.58</v>
      </c>
      <c r="I655" s="101">
        <v>14082567.58</v>
      </c>
      <c r="J655" s="101">
        <v>14082567.58</v>
      </c>
      <c r="K655" s="101">
        <v>14082567.58</v>
      </c>
      <c r="L655" s="101">
        <v>14082567.58</v>
      </c>
      <c r="M655" s="101">
        <v>14082567.58</v>
      </c>
      <c r="N655" s="101">
        <v>14082567.58</v>
      </c>
      <c r="O655" s="101">
        <v>14082567.58</v>
      </c>
      <c r="P655" s="101">
        <v>14082567.58</v>
      </c>
      <c r="Q655" s="101">
        <v>14082567.58</v>
      </c>
      <c r="R655" s="101">
        <v>14082567.58</v>
      </c>
    </row>
    <row r="656" spans="1:24" x14ac:dyDescent="0.25">
      <c r="A656" s="105" t="s">
        <v>580</v>
      </c>
      <c r="B656" s="100" t="s">
        <v>584</v>
      </c>
      <c r="C656" s="100"/>
      <c r="D656" s="100"/>
      <c r="E656" s="100"/>
      <c r="F656" s="101">
        <v>32023673.16</v>
      </c>
      <c r="G656" s="101">
        <v>32023673.16</v>
      </c>
      <c r="H656" s="101">
        <v>32023829.780000001</v>
      </c>
      <c r="I656" s="101">
        <v>32024456.300000001</v>
      </c>
      <c r="J656" s="101">
        <v>39386300.049999997</v>
      </c>
      <c r="K656" s="101">
        <v>39386775.75</v>
      </c>
      <c r="L656" s="101">
        <v>39394626.369999997</v>
      </c>
      <c r="M656" s="101">
        <v>39395412.619999997</v>
      </c>
      <c r="N656" s="101">
        <v>39396534.140000001</v>
      </c>
      <c r="O656" s="101">
        <v>39396923.549999997</v>
      </c>
      <c r="P656" s="101">
        <v>39400012.329999998</v>
      </c>
      <c r="Q656" s="101">
        <v>39400012.329999998</v>
      </c>
      <c r="R656" s="101">
        <v>39400012.329999998</v>
      </c>
    </row>
    <row r="657" spans="1:18" x14ac:dyDescent="0.25">
      <c r="A657" s="105" t="s">
        <v>580</v>
      </c>
      <c r="B657" s="100" t="s">
        <v>585</v>
      </c>
      <c r="C657" s="100"/>
      <c r="D657" s="100"/>
      <c r="E657" s="100"/>
      <c r="F657" s="101">
        <v>26511757.68</v>
      </c>
      <c r="G657" s="101">
        <v>26511757.68</v>
      </c>
      <c r="H657" s="101">
        <v>26511757.68</v>
      </c>
      <c r="I657" s="101">
        <v>26511757.68</v>
      </c>
      <c r="J657" s="101">
        <v>26511757.68</v>
      </c>
      <c r="K657" s="101">
        <v>26511757.68</v>
      </c>
      <c r="L657" s="101">
        <v>26511757.68</v>
      </c>
      <c r="M657" s="101">
        <v>26511757.68</v>
      </c>
      <c r="N657" s="101">
        <v>26511757.68</v>
      </c>
      <c r="O657" s="101">
        <v>26511757.68</v>
      </c>
      <c r="P657" s="101">
        <v>26511757.68</v>
      </c>
      <c r="Q657" s="101">
        <v>26511757.68</v>
      </c>
      <c r="R657" s="101">
        <v>26511757.68</v>
      </c>
    </row>
    <row r="658" spans="1:18" x14ac:dyDescent="0.25">
      <c r="A658" s="105" t="s">
        <v>580</v>
      </c>
      <c r="B658" s="100" t="s">
        <v>586</v>
      </c>
      <c r="C658" s="100"/>
      <c r="D658" s="100"/>
      <c r="E658" s="100"/>
      <c r="F658" s="101">
        <v>18043764</v>
      </c>
      <c r="G658" s="101">
        <v>18043764</v>
      </c>
      <c r="H658" s="101">
        <v>18043764</v>
      </c>
      <c r="I658" s="101">
        <v>18043764</v>
      </c>
      <c r="J658" s="101">
        <v>18043764</v>
      </c>
      <c r="K658" s="101">
        <v>18043764</v>
      </c>
      <c r="L658" s="101">
        <v>18043764</v>
      </c>
      <c r="M658" s="101">
        <v>18043764</v>
      </c>
      <c r="N658" s="101">
        <v>18043764</v>
      </c>
      <c r="O658" s="101">
        <v>18043764</v>
      </c>
      <c r="P658" s="101">
        <v>18043764</v>
      </c>
      <c r="Q658" s="101">
        <v>18043764</v>
      </c>
      <c r="R658" s="101">
        <v>18043764</v>
      </c>
    </row>
    <row r="659" spans="1:18" x14ac:dyDescent="0.25">
      <c r="A659" s="105" t="s">
        <v>580</v>
      </c>
      <c r="B659" s="100" t="s">
        <v>587</v>
      </c>
      <c r="C659" s="100"/>
      <c r="D659" s="100"/>
      <c r="E659" s="100"/>
      <c r="F659" s="101">
        <v>21238.23</v>
      </c>
      <c r="G659" s="101">
        <v>21238.23</v>
      </c>
      <c r="H659" s="101">
        <v>21238.23</v>
      </c>
      <c r="I659" s="101">
        <v>21238.23</v>
      </c>
      <c r="J659" s="101">
        <v>21238.23</v>
      </c>
      <c r="K659" s="101">
        <v>21238.23</v>
      </c>
      <c r="L659" s="101">
        <v>21238.23</v>
      </c>
      <c r="M659" s="101">
        <v>21238.23</v>
      </c>
      <c r="N659" s="101">
        <v>21238.23</v>
      </c>
      <c r="O659" s="101">
        <v>21238.23</v>
      </c>
      <c r="P659" s="101">
        <v>21238.23</v>
      </c>
      <c r="Q659" s="101">
        <v>21238.23</v>
      </c>
      <c r="R659" s="101">
        <v>21238.23</v>
      </c>
    </row>
    <row r="660" spans="1:18" x14ac:dyDescent="0.25">
      <c r="A660" s="105" t="s">
        <v>580</v>
      </c>
      <c r="B660" s="100" t="s">
        <v>588</v>
      </c>
      <c r="C660" s="100"/>
      <c r="D660" s="100"/>
      <c r="E660" s="100"/>
      <c r="F660" s="101">
        <v>4732297.46</v>
      </c>
      <c r="G660" s="101">
        <v>4732297.46</v>
      </c>
      <c r="H660" s="101">
        <v>4732297.46</v>
      </c>
      <c r="I660" s="101">
        <v>4732297.46</v>
      </c>
      <c r="J660" s="101">
        <v>4732297.46</v>
      </c>
      <c r="K660" s="101">
        <v>4732297.46</v>
      </c>
      <c r="L660" s="101">
        <v>4732297.46</v>
      </c>
      <c r="M660" s="101">
        <v>4732297.46</v>
      </c>
      <c r="N660" s="101">
        <v>4732297.46</v>
      </c>
      <c r="O660" s="101">
        <v>4732297.46</v>
      </c>
      <c r="P660" s="101">
        <v>4732297.46</v>
      </c>
      <c r="Q660" s="101">
        <v>4732297.46</v>
      </c>
      <c r="R660" s="101">
        <v>4732297.46</v>
      </c>
    </row>
    <row r="661" spans="1:18" x14ac:dyDescent="0.25">
      <c r="A661" s="105" t="s">
        <v>580</v>
      </c>
      <c r="B661" s="100" t="s">
        <v>589</v>
      </c>
      <c r="C661" s="100"/>
      <c r="D661" s="100"/>
      <c r="E661" s="100"/>
      <c r="F661" s="101">
        <v>967387.93</v>
      </c>
      <c r="G661" s="101">
        <v>967387.93</v>
      </c>
      <c r="H661" s="101">
        <v>967387.93</v>
      </c>
      <c r="I661" s="101">
        <v>967387.93</v>
      </c>
      <c r="J661" s="101">
        <v>967387.93</v>
      </c>
      <c r="K661" s="101">
        <v>967387.93</v>
      </c>
      <c r="L661" s="101">
        <v>967387.93</v>
      </c>
      <c r="M661" s="101">
        <v>967387.93</v>
      </c>
      <c r="N661" s="101">
        <v>967387.93</v>
      </c>
      <c r="O661" s="101">
        <v>967387.93</v>
      </c>
      <c r="P661" s="101">
        <v>967387.93</v>
      </c>
      <c r="Q661" s="101">
        <v>967387.93</v>
      </c>
      <c r="R661" s="101">
        <v>967387.93</v>
      </c>
    </row>
    <row r="662" spans="1:18" x14ac:dyDescent="0.25">
      <c r="A662" s="105" t="s">
        <v>580</v>
      </c>
      <c r="B662" s="100" t="s">
        <v>590</v>
      </c>
      <c r="C662" s="100"/>
      <c r="D662" s="100"/>
      <c r="E662" s="100"/>
      <c r="F662" s="101">
        <v>2967835.25</v>
      </c>
      <c r="G662" s="101">
        <v>2967835.25</v>
      </c>
      <c r="H662" s="101">
        <v>2967835.25</v>
      </c>
      <c r="I662" s="101">
        <v>2967835.25</v>
      </c>
      <c r="J662" s="101">
        <v>2967835.25</v>
      </c>
      <c r="K662" s="101">
        <v>2967835.25</v>
      </c>
      <c r="L662" s="101">
        <v>2967835.25</v>
      </c>
      <c r="M662" s="101">
        <v>2967835.25</v>
      </c>
      <c r="N662" s="101">
        <v>2967835.25</v>
      </c>
      <c r="O662" s="101">
        <v>2967835.25</v>
      </c>
      <c r="P662" s="101">
        <v>2967835.25</v>
      </c>
      <c r="Q662" s="101">
        <v>2967835.25</v>
      </c>
      <c r="R662" s="101">
        <v>2967835.25</v>
      </c>
    </row>
    <row r="663" spans="1:18" x14ac:dyDescent="0.25">
      <c r="A663" s="105" t="s">
        <v>580</v>
      </c>
      <c r="B663" s="100" t="s">
        <v>591</v>
      </c>
      <c r="C663" s="100"/>
      <c r="D663" s="100"/>
      <c r="E663" s="100"/>
      <c r="F663" s="101">
        <v>3458656.34</v>
      </c>
      <c r="G663" s="101">
        <v>3458656.34</v>
      </c>
      <c r="H663" s="101">
        <v>3458656.34</v>
      </c>
      <c r="I663" s="101">
        <v>3458656.34</v>
      </c>
      <c r="J663" s="101">
        <v>3458656.34</v>
      </c>
      <c r="K663" s="101">
        <v>3458656.34</v>
      </c>
      <c r="L663" s="101">
        <v>3458656.34</v>
      </c>
      <c r="M663" s="101">
        <v>3458656.34</v>
      </c>
      <c r="N663" s="101">
        <v>3458656.34</v>
      </c>
      <c r="O663" s="101">
        <v>3458656.34</v>
      </c>
      <c r="P663" s="101">
        <v>3458656.34</v>
      </c>
      <c r="Q663" s="101">
        <v>3458656.34</v>
      </c>
      <c r="R663" s="101">
        <v>3458656.34</v>
      </c>
    </row>
    <row r="664" spans="1:18" x14ac:dyDescent="0.25">
      <c r="A664" s="105" t="s">
        <v>580</v>
      </c>
      <c r="B664" s="100" t="s">
        <v>592</v>
      </c>
      <c r="C664" s="100"/>
      <c r="D664" s="100"/>
      <c r="E664" s="100"/>
      <c r="F664" s="101">
        <v>5740928.2599999998</v>
      </c>
      <c r="G664" s="101">
        <v>5740928.2599999998</v>
      </c>
      <c r="H664" s="101">
        <v>5740928.2599999998</v>
      </c>
      <c r="I664" s="101">
        <v>5740928.2599999998</v>
      </c>
      <c r="J664" s="101">
        <v>5740928.2599999998</v>
      </c>
      <c r="K664" s="101">
        <v>5740928.2599999998</v>
      </c>
      <c r="L664" s="101">
        <v>5740928.2599999998</v>
      </c>
      <c r="M664" s="101">
        <v>5740928.2599999998</v>
      </c>
      <c r="N664" s="101">
        <v>5740928.2599999998</v>
      </c>
      <c r="O664" s="101">
        <v>5740928.2599999998</v>
      </c>
      <c r="P664" s="101">
        <v>5740928.2599999998</v>
      </c>
      <c r="Q664" s="101">
        <v>5740928.2599999998</v>
      </c>
      <c r="R664" s="101">
        <v>5740928.2599999998</v>
      </c>
    </row>
    <row r="665" spans="1:18" x14ac:dyDescent="0.25">
      <c r="A665" s="105" t="s">
        <v>580</v>
      </c>
      <c r="B665" s="100" t="s">
        <v>593</v>
      </c>
      <c r="C665" s="100"/>
      <c r="D665" s="100"/>
      <c r="E665" s="100"/>
      <c r="F665" s="101">
        <v>1407437.77</v>
      </c>
      <c r="G665" s="101">
        <v>1407437.77</v>
      </c>
      <c r="H665" s="101">
        <v>1407437.77</v>
      </c>
      <c r="I665" s="101">
        <v>1407437.77</v>
      </c>
      <c r="J665" s="101">
        <v>1407437.77</v>
      </c>
      <c r="K665" s="101">
        <v>1407437.77</v>
      </c>
      <c r="L665" s="101">
        <v>1407437.77</v>
      </c>
      <c r="M665" s="101">
        <v>1407437.77</v>
      </c>
      <c r="N665" s="101">
        <v>1407437.77</v>
      </c>
      <c r="O665" s="101">
        <v>1407437.77</v>
      </c>
      <c r="P665" s="101">
        <v>1407437.77</v>
      </c>
      <c r="Q665" s="101">
        <v>1407437.77</v>
      </c>
      <c r="R665" s="101">
        <v>1407437.77</v>
      </c>
    </row>
    <row r="666" spans="1:18" x14ac:dyDescent="0.25">
      <c r="A666" s="105" t="s">
        <v>580</v>
      </c>
      <c r="B666" s="100" t="s">
        <v>594</v>
      </c>
      <c r="C666" s="100"/>
      <c r="D666" s="100"/>
      <c r="E666" s="100"/>
      <c r="F666" s="101">
        <v>26452100.73</v>
      </c>
      <c r="G666" s="101">
        <v>26424893.489999998</v>
      </c>
      <c r="H666" s="101">
        <v>26439048</v>
      </c>
      <c r="I666" s="101">
        <v>26439048</v>
      </c>
      <c r="J666" s="101">
        <v>26439048</v>
      </c>
      <c r="K666" s="101">
        <v>26439048</v>
      </c>
      <c r="L666" s="101">
        <v>26439048</v>
      </c>
      <c r="M666" s="101">
        <v>26439048</v>
      </c>
      <c r="N666" s="101">
        <v>26439048</v>
      </c>
      <c r="O666" s="101">
        <v>26439048</v>
      </c>
      <c r="P666" s="101">
        <v>26439048</v>
      </c>
      <c r="Q666" s="101">
        <v>26439048</v>
      </c>
      <c r="R666" s="101">
        <v>26439048</v>
      </c>
    </row>
    <row r="667" spans="1:18" x14ac:dyDescent="0.25">
      <c r="A667" s="105" t="s">
        <v>580</v>
      </c>
      <c r="B667" s="100" t="s">
        <v>595</v>
      </c>
      <c r="C667" s="100"/>
      <c r="D667" s="100"/>
      <c r="E667" s="100"/>
      <c r="F667" s="101">
        <v>7638806.3300000001</v>
      </c>
      <c r="G667" s="101">
        <v>7638806.3300000001</v>
      </c>
      <c r="H667" s="101">
        <v>7638806.3300000001</v>
      </c>
      <c r="I667" s="101">
        <v>7638806.3300000001</v>
      </c>
      <c r="J667" s="101">
        <v>7638806.3300000001</v>
      </c>
      <c r="K667" s="101">
        <v>7638806.3300000001</v>
      </c>
      <c r="L667" s="101">
        <v>7638806.3300000001</v>
      </c>
      <c r="M667" s="101">
        <v>7638806.3300000001</v>
      </c>
      <c r="N667" s="101">
        <v>7638806.3300000001</v>
      </c>
      <c r="O667" s="101">
        <v>7638806.3300000001</v>
      </c>
      <c r="P667" s="101">
        <v>7638806.3300000001</v>
      </c>
      <c r="Q667" s="101">
        <v>7638806.3300000001</v>
      </c>
      <c r="R667" s="101">
        <v>7638806.3300000001</v>
      </c>
    </row>
    <row r="668" spans="1:18" x14ac:dyDescent="0.25">
      <c r="A668" s="105" t="s">
        <v>580</v>
      </c>
      <c r="B668" s="100" t="s">
        <v>596</v>
      </c>
      <c r="C668" s="100"/>
      <c r="D668" s="100"/>
      <c r="E668" s="100"/>
      <c r="F668" s="101">
        <v>49334580.229999997</v>
      </c>
      <c r="G668" s="101">
        <v>49334580.229999997</v>
      </c>
      <c r="H668" s="101">
        <v>49458098.399999999</v>
      </c>
      <c r="I668" s="101">
        <v>49458098.399999999</v>
      </c>
      <c r="J668" s="101">
        <v>51333506.130000003</v>
      </c>
      <c r="K668" s="101">
        <v>51333506.130000003</v>
      </c>
      <c r="L668" s="101">
        <v>51397429.350000001</v>
      </c>
      <c r="M668" s="101">
        <v>51397707.619999997</v>
      </c>
      <c r="N668" s="101">
        <v>51397707.619999997</v>
      </c>
      <c r="O668" s="101">
        <v>51397816.060000002</v>
      </c>
      <c r="P668" s="101">
        <v>51397816.060000002</v>
      </c>
      <c r="Q668" s="101">
        <v>51397816.060000002</v>
      </c>
      <c r="R668" s="101">
        <v>51397816.060000002</v>
      </c>
    </row>
    <row r="669" spans="1:18" x14ac:dyDescent="0.25">
      <c r="A669" s="105" t="s">
        <v>580</v>
      </c>
      <c r="B669" s="100" t="s">
        <v>597</v>
      </c>
      <c r="C669" s="100"/>
      <c r="D669" s="100"/>
      <c r="E669" s="100"/>
      <c r="F669" s="101">
        <v>1174682.7</v>
      </c>
      <c r="G669" s="101">
        <v>1174682.7</v>
      </c>
      <c r="H669" s="101">
        <v>1174682.7</v>
      </c>
      <c r="I669" s="101">
        <v>1174682.7</v>
      </c>
      <c r="J669" s="101">
        <v>1174682.7</v>
      </c>
      <c r="K669" s="101">
        <v>1174682.7</v>
      </c>
      <c r="L669" s="101">
        <v>1174682.7</v>
      </c>
      <c r="M669" s="101">
        <v>1174682.7</v>
      </c>
      <c r="N669" s="101">
        <v>1174682.7</v>
      </c>
      <c r="O669" s="101">
        <v>1174682.7</v>
      </c>
      <c r="P669" s="101">
        <v>1174682.7</v>
      </c>
      <c r="Q669" s="101">
        <v>1174682.7</v>
      </c>
      <c r="R669" s="101">
        <v>1174682.7</v>
      </c>
    </row>
    <row r="670" spans="1:18" x14ac:dyDescent="0.25">
      <c r="A670" s="105" t="s">
        <v>580</v>
      </c>
      <c r="B670" s="100" t="s">
        <v>598</v>
      </c>
      <c r="C670" s="100"/>
      <c r="D670" s="100"/>
      <c r="E670" s="100"/>
      <c r="F670" s="101">
        <v>8876072.7899999991</v>
      </c>
      <c r="G670" s="101">
        <v>8876072.7899999991</v>
      </c>
      <c r="H670" s="101">
        <v>8876072.7899999991</v>
      </c>
      <c r="I670" s="101">
        <v>8876072.7899999991</v>
      </c>
      <c r="J670" s="101">
        <v>8876072.7899999991</v>
      </c>
      <c r="K670" s="101">
        <v>8876072.7899999991</v>
      </c>
      <c r="L670" s="101">
        <v>8876072.7899999991</v>
      </c>
      <c r="M670" s="101">
        <v>8876072.7899999991</v>
      </c>
      <c r="N670" s="101">
        <v>8876072.7899999991</v>
      </c>
      <c r="O670" s="101">
        <v>8876072.7899999991</v>
      </c>
      <c r="P670" s="101">
        <v>8876072.7899999991</v>
      </c>
      <c r="Q670" s="101">
        <v>8876072.7899999991</v>
      </c>
      <c r="R670" s="101">
        <v>8876072.7899999991</v>
      </c>
    </row>
    <row r="671" spans="1:18" x14ac:dyDescent="0.25">
      <c r="A671" s="105" t="s">
        <v>580</v>
      </c>
      <c r="B671" s="100" t="s">
        <v>599</v>
      </c>
      <c r="C671" s="100"/>
      <c r="D671" s="100"/>
      <c r="E671" s="100"/>
      <c r="F671" s="101">
        <v>369061.48</v>
      </c>
      <c r="G671" s="101">
        <v>369061.48</v>
      </c>
      <c r="H671" s="101">
        <v>369061.48</v>
      </c>
      <c r="I671" s="101">
        <v>369061.48</v>
      </c>
      <c r="J671" s="101">
        <v>369061.48</v>
      </c>
      <c r="K671" s="101">
        <v>369061.48</v>
      </c>
      <c r="L671" s="101">
        <v>369061.48</v>
      </c>
      <c r="M671" s="101">
        <v>369061.48</v>
      </c>
      <c r="N671" s="101">
        <v>369061.48</v>
      </c>
      <c r="O671" s="101">
        <v>369061.48</v>
      </c>
      <c r="P671" s="101">
        <v>369061.48</v>
      </c>
      <c r="Q671" s="101">
        <v>369061.48</v>
      </c>
      <c r="R671" s="101">
        <v>369061.48</v>
      </c>
    </row>
    <row r="672" spans="1:18" x14ac:dyDescent="0.25">
      <c r="A672" s="105" t="s">
        <v>580</v>
      </c>
      <c r="B672" s="100" t="s">
        <v>600</v>
      </c>
      <c r="C672" s="100"/>
      <c r="D672" s="100"/>
      <c r="E672" s="100"/>
      <c r="F672" s="101">
        <v>112871.34</v>
      </c>
      <c r="G672" s="101">
        <v>112871.34</v>
      </c>
      <c r="H672" s="101">
        <v>112871.34</v>
      </c>
      <c r="I672" s="101">
        <v>112871.34</v>
      </c>
      <c r="J672" s="101">
        <v>112871.34</v>
      </c>
      <c r="K672" s="101">
        <v>112871.34</v>
      </c>
      <c r="L672" s="101">
        <v>112871.34</v>
      </c>
      <c r="M672" s="101">
        <v>112871.34</v>
      </c>
      <c r="N672" s="101">
        <v>112871.34</v>
      </c>
      <c r="O672" s="101">
        <v>112871.34</v>
      </c>
      <c r="P672" s="101">
        <v>112871.34</v>
      </c>
      <c r="Q672" s="101">
        <v>112871.34</v>
      </c>
      <c r="R672" s="101">
        <v>112871.34</v>
      </c>
    </row>
    <row r="673" spans="1:18" x14ac:dyDescent="0.25">
      <c r="A673" s="105" t="s">
        <v>580</v>
      </c>
      <c r="B673" s="100" t="s">
        <v>602</v>
      </c>
      <c r="C673" s="100"/>
      <c r="D673" s="100"/>
      <c r="E673" s="100"/>
      <c r="F673" s="101">
        <v>22904035.100000001</v>
      </c>
      <c r="G673" s="101">
        <v>22904035.100000001</v>
      </c>
      <c r="H673" s="101">
        <v>22904035.100000001</v>
      </c>
      <c r="I673" s="101">
        <v>22904035.100000001</v>
      </c>
      <c r="J673" s="101">
        <v>22904035.100000001</v>
      </c>
      <c r="K673" s="101">
        <v>22904035.100000001</v>
      </c>
      <c r="L673" s="101">
        <v>22904035.100000001</v>
      </c>
      <c r="M673" s="101">
        <v>22904035.100000001</v>
      </c>
      <c r="N673" s="101">
        <v>22904035.100000001</v>
      </c>
      <c r="O673" s="101">
        <v>22904035.100000001</v>
      </c>
      <c r="P673" s="101">
        <v>22904035.100000001</v>
      </c>
      <c r="Q673" s="101">
        <v>22904035.100000001</v>
      </c>
      <c r="R673" s="101">
        <v>22904035.100000001</v>
      </c>
    </row>
    <row r="674" spans="1:18" x14ac:dyDescent="0.25">
      <c r="A674" s="105" t="s">
        <v>580</v>
      </c>
      <c r="B674" s="100" t="s">
        <v>603</v>
      </c>
      <c r="C674" s="100"/>
      <c r="D674" s="100"/>
      <c r="E674" s="100"/>
      <c r="F674" s="101">
        <v>3420931.98</v>
      </c>
      <c r="G674" s="101">
        <v>3420931.98</v>
      </c>
      <c r="H674" s="101">
        <v>3420931.98</v>
      </c>
      <c r="I674" s="101">
        <v>3420931.98</v>
      </c>
      <c r="J674" s="101">
        <v>3420931.98</v>
      </c>
      <c r="K674" s="101">
        <v>3420931.98</v>
      </c>
      <c r="L674" s="101">
        <v>3420931.98</v>
      </c>
      <c r="M674" s="101">
        <v>3420931.98</v>
      </c>
      <c r="N674" s="101">
        <v>3420931.98</v>
      </c>
      <c r="O674" s="101">
        <v>3420931.98</v>
      </c>
      <c r="P674" s="101">
        <v>3420931.98</v>
      </c>
      <c r="Q674" s="101">
        <v>3420931.98</v>
      </c>
      <c r="R674" s="101">
        <v>3420931.98</v>
      </c>
    </row>
    <row r="675" spans="1:18" x14ac:dyDescent="0.25">
      <c r="A675" s="105" t="s">
        <v>580</v>
      </c>
      <c r="B675" s="100" t="s">
        <v>604</v>
      </c>
      <c r="C675" s="100"/>
      <c r="D675" s="100"/>
      <c r="E675" s="100"/>
      <c r="F675" s="101">
        <v>23949415.620000001</v>
      </c>
      <c r="G675" s="101">
        <v>23949415.620000001</v>
      </c>
      <c r="H675" s="101">
        <v>23949415.620000001</v>
      </c>
      <c r="I675" s="101">
        <v>23949415.620000001</v>
      </c>
      <c r="J675" s="101">
        <v>23833744.890000001</v>
      </c>
      <c r="K675" s="101">
        <v>23833744.890000001</v>
      </c>
      <c r="L675" s="101">
        <v>23833744.890000001</v>
      </c>
      <c r="M675" s="101">
        <v>23833744.890000001</v>
      </c>
      <c r="N675" s="101">
        <v>28180735.77</v>
      </c>
      <c r="O675" s="101">
        <v>28131817.98</v>
      </c>
      <c r="P675" s="101">
        <v>26597009.719999999</v>
      </c>
      <c r="Q675" s="101">
        <v>26597009.719999999</v>
      </c>
      <c r="R675" s="101">
        <v>26597009.719999999</v>
      </c>
    </row>
    <row r="676" spans="1:18" x14ac:dyDescent="0.25">
      <c r="A676" s="105" t="s">
        <v>580</v>
      </c>
      <c r="B676" s="100" t="s">
        <v>606</v>
      </c>
      <c r="C676" s="100"/>
      <c r="D676" s="100"/>
      <c r="E676" s="100"/>
      <c r="F676" s="101">
        <v>91415746.379999995</v>
      </c>
      <c r="G676" s="101">
        <v>93449469.150000006</v>
      </c>
      <c r="H676" s="101">
        <v>93419115.560000002</v>
      </c>
      <c r="I676" s="101">
        <v>105829493.8</v>
      </c>
      <c r="J676" s="101">
        <v>101873365.17</v>
      </c>
      <c r="K676" s="101">
        <v>102237332.28</v>
      </c>
      <c r="L676" s="101">
        <v>101721448.51000001</v>
      </c>
      <c r="M676" s="101">
        <v>99957745.719999999</v>
      </c>
      <c r="N676" s="101">
        <v>99709494.200000003</v>
      </c>
      <c r="O676" s="101">
        <v>99725515.790000007</v>
      </c>
      <c r="P676" s="101">
        <v>99542176.180000007</v>
      </c>
      <c r="Q676" s="101">
        <v>99760159.379999995</v>
      </c>
      <c r="R676" s="101">
        <v>99720120</v>
      </c>
    </row>
    <row r="677" spans="1:18" x14ac:dyDescent="0.25">
      <c r="A677" s="105" t="s">
        <v>580</v>
      </c>
      <c r="B677" s="100" t="s">
        <v>607</v>
      </c>
      <c r="C677" s="100"/>
      <c r="D677" s="100"/>
      <c r="E677" s="100"/>
      <c r="F677" s="101">
        <v>3901819.67</v>
      </c>
      <c r="G677" s="101">
        <v>3901819.67</v>
      </c>
      <c r="H677" s="101">
        <v>3901819.67</v>
      </c>
      <c r="I677" s="101">
        <v>3901819.67</v>
      </c>
      <c r="J677" s="101">
        <v>3901819.67</v>
      </c>
      <c r="K677" s="101">
        <v>3901819.67</v>
      </c>
      <c r="L677" s="101">
        <v>3901819.67</v>
      </c>
      <c r="M677" s="101">
        <v>3901819.67</v>
      </c>
      <c r="N677" s="101">
        <v>3901819.67</v>
      </c>
      <c r="O677" s="101">
        <v>3901819.67</v>
      </c>
      <c r="P677" s="101">
        <v>3901819.67</v>
      </c>
      <c r="Q677" s="101">
        <v>3901819.67</v>
      </c>
      <c r="R677" s="101">
        <v>3901819.67</v>
      </c>
    </row>
    <row r="678" spans="1:18" x14ac:dyDescent="0.25">
      <c r="A678" s="105" t="s">
        <v>580</v>
      </c>
      <c r="B678" s="100" t="s">
        <v>609</v>
      </c>
      <c r="C678" s="100"/>
      <c r="D678" s="100"/>
      <c r="E678" s="100"/>
      <c r="F678" s="101">
        <v>1509234.08</v>
      </c>
      <c r="G678" s="101">
        <v>1509234.08</v>
      </c>
      <c r="H678" s="101">
        <v>1509234.08</v>
      </c>
      <c r="I678" s="101">
        <v>1509234.08</v>
      </c>
      <c r="J678" s="101">
        <v>1509234.08</v>
      </c>
      <c r="K678" s="101">
        <v>1509234.08</v>
      </c>
      <c r="L678" s="101">
        <v>1509234.08</v>
      </c>
      <c r="M678" s="101">
        <v>1509234.08</v>
      </c>
      <c r="N678" s="101">
        <v>1509234.08</v>
      </c>
      <c r="O678" s="101">
        <v>1509234.08</v>
      </c>
      <c r="P678" s="101">
        <v>1509234.08</v>
      </c>
      <c r="Q678" s="101">
        <v>1509234.08</v>
      </c>
      <c r="R678" s="101">
        <v>1509234.08</v>
      </c>
    </row>
    <row r="679" spans="1:18" x14ac:dyDescent="0.25">
      <c r="A679" s="105" t="s">
        <v>580</v>
      </c>
      <c r="B679" s="100" t="s">
        <v>610</v>
      </c>
      <c r="C679" s="100"/>
      <c r="D679" s="100"/>
      <c r="E679" s="100"/>
      <c r="F679" s="101">
        <v>832657.21</v>
      </c>
      <c r="G679" s="101">
        <v>832657.21</v>
      </c>
      <c r="H679" s="101">
        <v>832657.21</v>
      </c>
      <c r="I679" s="101">
        <v>832657.21</v>
      </c>
      <c r="J679" s="101">
        <v>832657.21</v>
      </c>
      <c r="K679" s="101">
        <v>832657.21</v>
      </c>
      <c r="L679" s="101">
        <v>832657.21</v>
      </c>
      <c r="M679" s="101">
        <v>832657.21</v>
      </c>
      <c r="N679" s="101">
        <v>832657.21</v>
      </c>
      <c r="O679" s="101">
        <v>832657.21</v>
      </c>
      <c r="P679" s="101">
        <v>832657.21</v>
      </c>
      <c r="Q679" s="101">
        <v>832657.21</v>
      </c>
      <c r="R679" s="101">
        <v>832657.21</v>
      </c>
    </row>
    <row r="680" spans="1:18" x14ac:dyDescent="0.25">
      <c r="A680" s="105" t="s">
        <v>580</v>
      </c>
      <c r="B680" s="100" t="s">
        <v>611</v>
      </c>
      <c r="C680" s="100"/>
      <c r="D680" s="100"/>
      <c r="E680" s="100"/>
      <c r="F680" s="101">
        <v>92575.77</v>
      </c>
      <c r="G680" s="101">
        <v>92575.77</v>
      </c>
      <c r="H680" s="101">
        <v>92575.77</v>
      </c>
      <c r="I680" s="101">
        <v>92575.77</v>
      </c>
      <c r="J680" s="101">
        <v>92575.77</v>
      </c>
      <c r="K680" s="101">
        <v>92575.77</v>
      </c>
      <c r="L680" s="101">
        <v>92575.77</v>
      </c>
      <c r="M680" s="101">
        <v>92575.77</v>
      </c>
      <c r="N680" s="101">
        <v>92575.77</v>
      </c>
      <c r="O680" s="101">
        <v>92575.77</v>
      </c>
      <c r="P680" s="101">
        <v>92575.77</v>
      </c>
      <c r="Q680" s="101">
        <v>92575.77</v>
      </c>
      <c r="R680" s="101">
        <v>92575.77</v>
      </c>
    </row>
    <row r="681" spans="1:18" x14ac:dyDescent="0.25">
      <c r="A681" s="105" t="s">
        <v>580</v>
      </c>
      <c r="B681" s="100" t="s">
        <v>613</v>
      </c>
      <c r="C681" s="100"/>
      <c r="D681" s="100"/>
      <c r="E681" s="100"/>
      <c r="F681" s="101">
        <v>1515058.23</v>
      </c>
      <c r="G681" s="101">
        <v>1515058.23</v>
      </c>
      <c r="H681" s="101">
        <v>1515058.23</v>
      </c>
      <c r="I681" s="101">
        <v>1515058.23</v>
      </c>
      <c r="J681" s="101">
        <v>1515058.23</v>
      </c>
      <c r="K681" s="101">
        <v>1515058.23</v>
      </c>
      <c r="L681" s="101">
        <v>1515058.23</v>
      </c>
      <c r="M681" s="101">
        <v>1515058.23</v>
      </c>
      <c r="N681" s="101">
        <v>1515058.23</v>
      </c>
      <c r="O681" s="101">
        <v>1515058.23</v>
      </c>
      <c r="P681" s="101">
        <v>1515058.23</v>
      </c>
      <c r="Q681" s="101">
        <v>1515058.23</v>
      </c>
      <c r="R681" s="101">
        <v>1515058.23</v>
      </c>
    </row>
    <row r="682" spans="1:18" x14ac:dyDescent="0.25">
      <c r="A682" s="105" t="s">
        <v>580</v>
      </c>
      <c r="B682" s="100" t="s">
        <v>615</v>
      </c>
      <c r="C682" s="100"/>
      <c r="D682" s="100"/>
      <c r="E682" s="100"/>
      <c r="F682" s="101">
        <v>709297.1</v>
      </c>
      <c r="G682" s="101">
        <v>709297.1</v>
      </c>
      <c r="H682" s="101">
        <v>709297.1</v>
      </c>
      <c r="I682" s="101">
        <v>709297.1</v>
      </c>
      <c r="J682" s="101">
        <v>709297.1</v>
      </c>
      <c r="K682" s="101">
        <v>709297.1</v>
      </c>
      <c r="L682" s="101">
        <v>709297.1</v>
      </c>
      <c r="M682" s="101">
        <v>709297.1</v>
      </c>
      <c r="N682" s="101">
        <v>709297.1</v>
      </c>
      <c r="O682" s="101">
        <v>709297.1</v>
      </c>
      <c r="P682" s="101">
        <v>709297.1</v>
      </c>
      <c r="Q682" s="101">
        <v>709297.1</v>
      </c>
      <c r="R682" s="101">
        <v>709297.1</v>
      </c>
    </row>
    <row r="683" spans="1:18" x14ac:dyDescent="0.25">
      <c r="A683" s="105" t="s">
        <v>580</v>
      </c>
      <c r="B683" s="100" t="s">
        <v>616</v>
      </c>
      <c r="C683" s="100"/>
      <c r="D683" s="100"/>
      <c r="E683" s="100"/>
      <c r="F683" s="101">
        <v>68625504.719999999</v>
      </c>
      <c r="G683" s="101">
        <v>68622281.260000005</v>
      </c>
      <c r="H683" s="101">
        <v>68619112.760000005</v>
      </c>
      <c r="I683" s="101">
        <v>68540718.280000001</v>
      </c>
      <c r="J683" s="101">
        <v>68383451.769999996</v>
      </c>
      <c r="K683" s="101">
        <v>67831319.969999999</v>
      </c>
      <c r="L683" s="101">
        <v>67738776.290000007</v>
      </c>
      <c r="M683" s="101">
        <v>67702417.400000006</v>
      </c>
      <c r="N683" s="101">
        <v>68052928.239999995</v>
      </c>
      <c r="O683" s="101">
        <v>68055059.230000004</v>
      </c>
      <c r="P683" s="101">
        <v>68057883.859999999</v>
      </c>
      <c r="Q683" s="101">
        <v>68058622.189999998</v>
      </c>
      <c r="R683" s="101">
        <v>68059059.170000002</v>
      </c>
    </row>
    <row r="684" spans="1:18" x14ac:dyDescent="0.25">
      <c r="A684" s="105" t="s">
        <v>580</v>
      </c>
      <c r="B684" s="100" t="s">
        <v>618</v>
      </c>
      <c r="C684" s="100"/>
      <c r="D684" s="100"/>
      <c r="E684" s="100"/>
      <c r="F684" s="101">
        <v>11872524.41</v>
      </c>
      <c r="G684" s="101">
        <v>11872524.41</v>
      </c>
      <c r="H684" s="101">
        <v>11872524.41</v>
      </c>
      <c r="I684" s="101">
        <v>11872524.41</v>
      </c>
      <c r="J684" s="101">
        <v>11872524.41</v>
      </c>
      <c r="K684" s="101">
        <v>11872524.41</v>
      </c>
      <c r="L684" s="101">
        <v>11872524.41</v>
      </c>
      <c r="M684" s="101">
        <v>11872524.41</v>
      </c>
      <c r="N684" s="101">
        <v>11872551.67</v>
      </c>
      <c r="O684" s="101">
        <v>11872551.67</v>
      </c>
      <c r="P684" s="101">
        <v>11872551.67</v>
      </c>
      <c r="Q684" s="101">
        <v>11872551.67</v>
      </c>
      <c r="R684" s="101">
        <v>11872551.67</v>
      </c>
    </row>
    <row r="685" spans="1:18" x14ac:dyDescent="0.25">
      <c r="A685" s="105" t="s">
        <v>580</v>
      </c>
      <c r="B685" s="100" t="s">
        <v>619</v>
      </c>
      <c r="C685" s="100"/>
      <c r="D685" s="100"/>
      <c r="E685" s="100"/>
      <c r="F685" s="101">
        <v>1057959.6200000001</v>
      </c>
      <c r="G685" s="101">
        <v>1057959.6200000001</v>
      </c>
      <c r="H685" s="101">
        <v>1057959.6200000001</v>
      </c>
      <c r="I685" s="101">
        <v>1057959.6200000001</v>
      </c>
      <c r="J685" s="101">
        <v>1057959.6200000001</v>
      </c>
      <c r="K685" s="101">
        <v>1057959.6200000001</v>
      </c>
      <c r="L685" s="101">
        <v>1057959.6200000001</v>
      </c>
      <c r="M685" s="101">
        <v>1057959.6200000001</v>
      </c>
      <c r="N685" s="101">
        <v>1057959.6200000001</v>
      </c>
      <c r="O685" s="101">
        <v>1057959.6200000001</v>
      </c>
      <c r="P685" s="101">
        <v>1057959.6200000001</v>
      </c>
      <c r="Q685" s="101">
        <v>1057959.6200000001</v>
      </c>
      <c r="R685" s="101">
        <v>1057959.6200000001</v>
      </c>
    </row>
    <row r="686" spans="1:18" x14ac:dyDescent="0.25">
      <c r="A686" s="105" t="s">
        <v>580</v>
      </c>
      <c r="B686" s="100" t="s">
        <v>635</v>
      </c>
      <c r="C686" s="100"/>
      <c r="D686" s="100"/>
      <c r="E686" s="100"/>
      <c r="F686" s="101"/>
      <c r="G686" s="101"/>
      <c r="H686" s="101"/>
      <c r="I686" s="101">
        <v>501176.74</v>
      </c>
      <c r="J686" s="101">
        <v>501176.74</v>
      </c>
      <c r="K686" s="101">
        <v>501176.74</v>
      </c>
      <c r="L686" s="101">
        <v>501176.74</v>
      </c>
      <c r="M686" s="101">
        <v>501176.74</v>
      </c>
      <c r="N686" s="101">
        <v>501176.74</v>
      </c>
      <c r="O686" s="101">
        <v>501176.74</v>
      </c>
      <c r="P686" s="101">
        <v>501176.74</v>
      </c>
      <c r="Q686" s="101">
        <v>501176.74</v>
      </c>
      <c r="R686" s="101">
        <v>501176.74</v>
      </c>
    </row>
    <row r="687" spans="1:18" x14ac:dyDescent="0.25">
      <c r="A687" s="106" t="s">
        <v>745</v>
      </c>
      <c r="B687" s="100"/>
      <c r="C687" s="100"/>
      <c r="D687" s="100"/>
      <c r="E687" s="100"/>
      <c r="F687" s="107">
        <v>0</v>
      </c>
      <c r="G687" s="107">
        <v>0</v>
      </c>
      <c r="H687" s="107">
        <v>0</v>
      </c>
      <c r="I687" s="107">
        <v>352116.26</v>
      </c>
      <c r="J687" s="107">
        <v>0</v>
      </c>
      <c r="K687" s="107">
        <v>0</v>
      </c>
      <c r="L687" s="107">
        <v>0</v>
      </c>
      <c r="M687" s="107">
        <v>0</v>
      </c>
      <c r="N687" s="107">
        <v>0</v>
      </c>
      <c r="O687" s="107">
        <v>0</v>
      </c>
      <c r="P687" s="107">
        <v>0</v>
      </c>
      <c r="Q687" s="107">
        <v>0</v>
      </c>
      <c r="R687" s="107">
        <v>0</v>
      </c>
    </row>
    <row r="688" spans="1:18" x14ac:dyDescent="0.25">
      <c r="A688" s="105" t="s">
        <v>747</v>
      </c>
      <c r="B688" s="100" t="s">
        <v>581</v>
      </c>
      <c r="C688" s="100"/>
      <c r="D688" s="100"/>
      <c r="E688" s="100"/>
      <c r="F688" s="101"/>
      <c r="G688" s="101"/>
      <c r="H688" s="101"/>
      <c r="I688" s="101"/>
      <c r="J688" s="101">
        <v>2182047.7799999998</v>
      </c>
      <c r="K688" s="101"/>
      <c r="L688" s="101"/>
      <c r="M688" s="101"/>
      <c r="N688" s="101"/>
      <c r="O688" s="101"/>
      <c r="P688" s="101"/>
      <c r="Q688" s="101"/>
      <c r="R688" s="101"/>
    </row>
    <row r="689" spans="1:18" x14ac:dyDescent="0.25">
      <c r="A689" s="105" t="s">
        <v>747</v>
      </c>
      <c r="B689" s="100" t="s">
        <v>595</v>
      </c>
      <c r="C689" s="100"/>
      <c r="D689" s="100"/>
      <c r="E689" s="100"/>
      <c r="F689" s="101">
        <v>897753.51</v>
      </c>
      <c r="G689" s="101">
        <v>897753.51</v>
      </c>
      <c r="H689" s="101">
        <v>897753.51</v>
      </c>
      <c r="I689" s="101">
        <v>897753.51</v>
      </c>
      <c r="J689" s="101">
        <v>897753.51</v>
      </c>
      <c r="K689" s="101">
        <v>897753.51</v>
      </c>
      <c r="L689" s="101">
        <v>897753.51</v>
      </c>
      <c r="M689" s="101">
        <v>897753.51</v>
      </c>
      <c r="N689" s="101">
        <v>897753.51</v>
      </c>
      <c r="O689" s="101">
        <v>897753.51</v>
      </c>
      <c r="P689" s="101">
        <v>897753.51</v>
      </c>
      <c r="Q689" s="101">
        <v>897753.51</v>
      </c>
      <c r="R689" s="101">
        <v>897753.51</v>
      </c>
    </row>
    <row r="690" spans="1:18" x14ac:dyDescent="0.25">
      <c r="A690" s="105" t="s">
        <v>747</v>
      </c>
      <c r="B690" s="100" t="s">
        <v>596</v>
      </c>
      <c r="C690" s="100"/>
      <c r="D690" s="100"/>
      <c r="E690" s="100"/>
      <c r="F690" s="101">
        <v>9129210.0399999991</v>
      </c>
      <c r="G690" s="101">
        <v>9322070.3499999996</v>
      </c>
      <c r="H690" s="101">
        <v>9375060.9000000004</v>
      </c>
      <c r="I690" s="101">
        <v>14259310.310000001</v>
      </c>
      <c r="J690" s="101">
        <v>14846687.119999999</v>
      </c>
      <c r="K690" s="101">
        <v>14607979.75</v>
      </c>
      <c r="L690" s="101">
        <v>14658438.68</v>
      </c>
      <c r="M690" s="101">
        <v>14704117.039999999</v>
      </c>
      <c r="N690" s="101">
        <v>14673612.5</v>
      </c>
      <c r="O690" s="101">
        <v>14685849.109999999</v>
      </c>
      <c r="P690" s="101">
        <v>14686337.199999999</v>
      </c>
      <c r="Q690" s="101">
        <v>14687816.09</v>
      </c>
      <c r="R690" s="101">
        <v>14689810.199999999</v>
      </c>
    </row>
    <row r="691" spans="1:18" x14ac:dyDescent="0.25">
      <c r="A691" s="105" t="s">
        <v>747</v>
      </c>
      <c r="B691" s="100" t="s">
        <v>604</v>
      </c>
      <c r="C691" s="100"/>
      <c r="D691" s="100"/>
      <c r="E691" s="100"/>
      <c r="F691" s="101"/>
      <c r="G691" s="101"/>
      <c r="H691" s="101"/>
      <c r="I691" s="101">
        <v>4345234.7699999996</v>
      </c>
      <c r="J691" s="101">
        <v>5527871.7400000002</v>
      </c>
      <c r="K691" s="101">
        <v>5528156.9199999999</v>
      </c>
      <c r="L691" s="101">
        <v>5558515.7000000002</v>
      </c>
      <c r="M691" s="101">
        <v>5558609.1600000001</v>
      </c>
      <c r="N691" s="101">
        <v>1211618.28</v>
      </c>
      <c r="O691" s="101">
        <v>1211618.28</v>
      </c>
      <c r="P691" s="101">
        <v>1211618.28</v>
      </c>
      <c r="Q691" s="101">
        <v>1211618.28</v>
      </c>
      <c r="R691" s="101">
        <v>1211618.28</v>
      </c>
    </row>
    <row r="692" spans="1:18" x14ac:dyDescent="0.25">
      <c r="A692" s="105" t="s">
        <v>747</v>
      </c>
      <c r="B692" s="100" t="s">
        <v>606</v>
      </c>
      <c r="C692" s="100"/>
      <c r="D692" s="100"/>
      <c r="E692" s="100"/>
      <c r="F692" s="101">
        <v>362.34000000000003</v>
      </c>
      <c r="G692" s="101">
        <v>362.34000000000003</v>
      </c>
      <c r="H692" s="101">
        <v>362.34000000000003</v>
      </c>
      <c r="I692" s="101">
        <v>362.34000000000003</v>
      </c>
      <c r="J692" s="101">
        <v>362.34000000000003</v>
      </c>
      <c r="K692" s="101">
        <v>362.34000000000003</v>
      </c>
      <c r="L692" s="101">
        <v>362.34000000000003</v>
      </c>
      <c r="M692" s="101">
        <v>362.34000000000003</v>
      </c>
      <c r="N692" s="101">
        <v>362.34000000000003</v>
      </c>
      <c r="O692" s="101">
        <v>13814.98</v>
      </c>
      <c r="P692" s="101">
        <v>13814.98</v>
      </c>
      <c r="Q692" s="101">
        <v>33479.770000000004</v>
      </c>
      <c r="R692" s="101">
        <v>33479.770000000004</v>
      </c>
    </row>
    <row r="693" spans="1:18" x14ac:dyDescent="0.25">
      <c r="A693" s="105" t="s">
        <v>747</v>
      </c>
      <c r="B693" s="100" t="s">
        <v>607</v>
      </c>
      <c r="C693" s="100"/>
      <c r="D693" s="100"/>
      <c r="E693" s="100"/>
      <c r="F693" s="101">
        <v>4140.63</v>
      </c>
      <c r="G693" s="101">
        <v>4140.63</v>
      </c>
      <c r="H693" s="101">
        <v>154905.05000000002</v>
      </c>
      <c r="I693" s="101">
        <v>154905.04</v>
      </c>
      <c r="J693" s="101">
        <v>542440.77</v>
      </c>
      <c r="K693" s="101">
        <v>542440.77</v>
      </c>
      <c r="L693" s="101">
        <v>542440.77</v>
      </c>
      <c r="M693" s="101">
        <v>542440.77</v>
      </c>
      <c r="N693" s="101">
        <v>542440.77</v>
      </c>
      <c r="O693" s="101">
        <v>542440.77</v>
      </c>
      <c r="P693" s="101">
        <v>542440.77</v>
      </c>
      <c r="Q693" s="101">
        <v>542440.77</v>
      </c>
      <c r="R693" s="101">
        <v>542440.77</v>
      </c>
    </row>
    <row r="694" spans="1:18" x14ac:dyDescent="0.25">
      <c r="A694" s="105" t="s">
        <v>747</v>
      </c>
      <c r="B694" s="100" t="s">
        <v>615</v>
      </c>
      <c r="C694" s="100"/>
      <c r="D694" s="100"/>
      <c r="E694" s="100"/>
      <c r="F694" s="101">
        <v>460.08</v>
      </c>
      <c r="G694" s="101">
        <v>460.08</v>
      </c>
      <c r="H694" s="101">
        <v>17211.689999999999</v>
      </c>
      <c r="I694" s="101">
        <v>17211.689999999999</v>
      </c>
      <c r="J694" s="101">
        <v>60271.22</v>
      </c>
      <c r="K694" s="101">
        <v>60271.22</v>
      </c>
      <c r="L694" s="101">
        <v>60271.22</v>
      </c>
      <c r="M694" s="101">
        <v>60271.22</v>
      </c>
      <c r="N694" s="101">
        <v>60271.22</v>
      </c>
      <c r="O694" s="101">
        <v>60271.22</v>
      </c>
      <c r="P694" s="101">
        <v>60271.22</v>
      </c>
      <c r="Q694" s="101">
        <v>60271.22</v>
      </c>
      <c r="R694" s="101">
        <v>60271.22</v>
      </c>
    </row>
    <row r="695" spans="1:18" x14ac:dyDescent="0.25">
      <c r="A695" s="105" t="s">
        <v>747</v>
      </c>
      <c r="B695" s="100" t="s">
        <v>616</v>
      </c>
      <c r="C695" s="100"/>
      <c r="D695" s="100"/>
      <c r="E695" s="100"/>
      <c r="F695" s="101">
        <v>462460.11</v>
      </c>
      <c r="G695" s="101">
        <v>468647.24</v>
      </c>
      <c r="H695" s="101">
        <v>489297.44</v>
      </c>
      <c r="I695" s="101">
        <v>2510060.5499999998</v>
      </c>
      <c r="J695" s="101">
        <v>5758661.1799999997</v>
      </c>
      <c r="K695" s="101">
        <v>5807614.0800000001</v>
      </c>
      <c r="L695" s="101">
        <v>6291159.1500000004</v>
      </c>
      <c r="M695" s="101">
        <v>6322840.3600000003</v>
      </c>
      <c r="N695" s="101">
        <v>5914743.1799999997</v>
      </c>
      <c r="O695" s="101">
        <v>5738392.9800000004</v>
      </c>
      <c r="P695" s="101">
        <v>5751504.3300000001</v>
      </c>
      <c r="Q695" s="101">
        <v>5797967.8399999999</v>
      </c>
      <c r="R695" s="101">
        <v>5839024.1799999997</v>
      </c>
    </row>
    <row r="696" spans="1:18" x14ac:dyDescent="0.25">
      <c r="A696" s="47"/>
      <c r="B696" s="50"/>
      <c r="C696" s="50"/>
      <c r="D696" s="50"/>
      <c r="E696" s="50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</row>
    <row r="756" spans="2:18" x14ac:dyDescent="0.25">
      <c r="B756" s="47" t="s">
        <v>748</v>
      </c>
      <c r="C756" s="47"/>
      <c r="D756" s="47"/>
      <c r="E756" s="47"/>
      <c r="F756" s="23">
        <v>93116145.859999985</v>
      </c>
      <c r="G756" s="23">
        <v>63826532.920000017</v>
      </c>
      <c r="H756" s="23">
        <v>65642764.620000012</v>
      </c>
      <c r="I756" s="23">
        <v>70378983.00999999</v>
      </c>
      <c r="J756" s="23">
        <v>69641549.749999985</v>
      </c>
      <c r="K756" s="23">
        <v>69785796.689999998</v>
      </c>
      <c r="L756" s="23">
        <v>64674195.369999997</v>
      </c>
      <c r="M756" s="23">
        <v>66817526.229999997</v>
      </c>
      <c r="N756" s="23">
        <v>72589913.149999976</v>
      </c>
      <c r="O756" s="23">
        <v>76266948.479999974</v>
      </c>
      <c r="P756" s="23">
        <v>79159866.270000011</v>
      </c>
      <c r="Q756" s="23">
        <v>79988224.549999982</v>
      </c>
      <c r="R756" s="23">
        <v>79563707.75</v>
      </c>
    </row>
    <row r="757" spans="2:18" x14ac:dyDescent="0.25">
      <c r="B757" s="50" t="s">
        <v>659</v>
      </c>
      <c r="C757" s="50"/>
      <c r="D757" s="50"/>
      <c r="E757" s="50"/>
      <c r="F757" s="23"/>
      <c r="G757" s="23"/>
      <c r="H757" s="23"/>
      <c r="I757" s="23">
        <v>143926.45000000001</v>
      </c>
      <c r="J757" s="23"/>
      <c r="K757" s="23"/>
      <c r="L757" s="23"/>
      <c r="M757" s="23"/>
      <c r="N757" s="23"/>
      <c r="O757" s="23"/>
      <c r="P757" s="23"/>
      <c r="Q757" s="23"/>
      <c r="R757" s="23"/>
    </row>
    <row r="758" spans="2:18" x14ac:dyDescent="0.25">
      <c r="B758" s="50" t="s">
        <v>676</v>
      </c>
      <c r="C758" s="50"/>
      <c r="D758" s="50"/>
      <c r="E758" s="50"/>
      <c r="F758" s="23">
        <v>913702.72</v>
      </c>
      <c r="G758" s="23">
        <v>913702.72</v>
      </c>
      <c r="H758" s="23">
        <v>913702.72</v>
      </c>
      <c r="I758" s="23">
        <v>913702.72</v>
      </c>
      <c r="J758" s="23">
        <v>913702.72</v>
      </c>
      <c r="K758" s="23">
        <v>913702.72</v>
      </c>
      <c r="L758" s="23">
        <v>913702.72</v>
      </c>
      <c r="M758" s="23">
        <v>913702.72</v>
      </c>
      <c r="N758" s="23">
        <v>913702.72</v>
      </c>
      <c r="O758" s="23">
        <v>913702.72</v>
      </c>
      <c r="P758" s="23">
        <v>913702.72</v>
      </c>
      <c r="Q758" s="23">
        <v>913702.72</v>
      </c>
      <c r="R758" s="23">
        <v>913702.72</v>
      </c>
    </row>
    <row r="759" spans="2:18" x14ac:dyDescent="0.25">
      <c r="B759" s="50" t="s">
        <v>678</v>
      </c>
      <c r="C759" s="50"/>
      <c r="D759" s="50"/>
      <c r="E759" s="50"/>
      <c r="F759" s="23">
        <v>28025110.140000001</v>
      </c>
      <c r="G759" s="23">
        <v>23455649.940000001</v>
      </c>
      <c r="H759" s="23">
        <v>25340055.359999999</v>
      </c>
      <c r="I759" s="23">
        <v>26101051.629999999</v>
      </c>
      <c r="J759" s="23">
        <v>25443286.300000001</v>
      </c>
      <c r="K759" s="23">
        <v>24424665.25</v>
      </c>
      <c r="L759" s="23">
        <v>20218004.41</v>
      </c>
      <c r="M759" s="23">
        <v>21659333.559999999</v>
      </c>
      <c r="N759" s="23">
        <v>25003556.710000001</v>
      </c>
      <c r="O759" s="23">
        <v>27492814.579999998</v>
      </c>
      <c r="P759" s="23">
        <v>29349943.710000001</v>
      </c>
      <c r="Q759" s="23">
        <v>29216932.559999999</v>
      </c>
      <c r="R759" s="23">
        <v>29107151.48</v>
      </c>
    </row>
    <row r="760" spans="2:18" x14ac:dyDescent="0.25">
      <c r="B760" s="50" t="s">
        <v>680</v>
      </c>
      <c r="C760" s="50"/>
      <c r="D760" s="50"/>
      <c r="E760" s="50"/>
      <c r="F760" s="23">
        <v>7512231.4699999997</v>
      </c>
      <c r="G760" s="23">
        <v>9189318.8300000001</v>
      </c>
      <c r="H760" s="23">
        <v>8621726.7400000002</v>
      </c>
      <c r="I760" s="23">
        <v>8216218.7699999996</v>
      </c>
      <c r="J760" s="23">
        <v>7117400.1100000003</v>
      </c>
      <c r="K760" s="23">
        <v>7310901.9500000002</v>
      </c>
      <c r="L760" s="23">
        <v>5345756.37</v>
      </c>
      <c r="M760" s="23">
        <v>6206186.1699999999</v>
      </c>
      <c r="N760" s="23">
        <v>7251177.2699999996</v>
      </c>
      <c r="O760" s="23">
        <v>8030133.1600000001</v>
      </c>
      <c r="P760" s="23">
        <v>8434395</v>
      </c>
      <c r="Q760" s="23">
        <v>9113257.0800000001</v>
      </c>
      <c r="R760" s="23">
        <v>8836597.8900000006</v>
      </c>
    </row>
    <row r="761" spans="2:18" x14ac:dyDescent="0.25">
      <c r="B761" s="50" t="s">
        <v>681</v>
      </c>
      <c r="C761" s="50"/>
      <c r="D761" s="50"/>
      <c r="E761" s="50"/>
      <c r="F761" s="23">
        <v>6616.3</v>
      </c>
      <c r="G761" s="23">
        <v>4175.47</v>
      </c>
      <c r="H761" s="23">
        <v>125118.93000000001</v>
      </c>
      <c r="I761" s="23">
        <v>141265.95000000001</v>
      </c>
      <c r="J761" s="23">
        <v>162002.35</v>
      </c>
      <c r="K761" s="23">
        <v>60892.54</v>
      </c>
      <c r="L761" s="23">
        <v>55165.96</v>
      </c>
      <c r="M761" s="23">
        <v>53855.01</v>
      </c>
      <c r="N761" s="23">
        <v>75248.5</v>
      </c>
      <c r="O761" s="23">
        <v>106832.62</v>
      </c>
      <c r="P761" s="23">
        <v>111655.16</v>
      </c>
      <c r="Q761" s="23">
        <v>102832.11</v>
      </c>
      <c r="R761" s="23">
        <v>265940.2</v>
      </c>
    </row>
    <row r="762" spans="2:18" x14ac:dyDescent="0.25">
      <c r="B762" s="50" t="s">
        <v>684</v>
      </c>
      <c r="C762" s="50"/>
      <c r="D762" s="50"/>
      <c r="E762" s="50"/>
      <c r="F762" s="23">
        <v>1592071.3599999999</v>
      </c>
      <c r="G762" s="23">
        <v>2766273.81</v>
      </c>
      <c r="H762" s="23">
        <v>3197005.2</v>
      </c>
      <c r="I762" s="23">
        <v>4251419.95</v>
      </c>
      <c r="J762" s="23">
        <v>3721187.92</v>
      </c>
      <c r="K762" s="23">
        <v>3751661.43</v>
      </c>
      <c r="L762" s="23">
        <v>3772228.01</v>
      </c>
      <c r="M762" s="23">
        <v>3463315.18</v>
      </c>
      <c r="N762" s="23">
        <v>3370046.95</v>
      </c>
      <c r="O762" s="23">
        <v>2375002.71</v>
      </c>
      <c r="P762" s="23">
        <v>1889584.1</v>
      </c>
      <c r="Q762" s="23">
        <v>1905381.9500000002</v>
      </c>
      <c r="R762" s="23">
        <v>2428641.4500000002</v>
      </c>
    </row>
    <row r="763" spans="2:18" x14ac:dyDescent="0.25">
      <c r="B763" s="50" t="s">
        <v>686</v>
      </c>
      <c r="C763" s="50"/>
      <c r="D763" s="50"/>
      <c r="E763" s="50"/>
      <c r="F763" s="23">
        <v>601747.25</v>
      </c>
      <c r="G763" s="23">
        <v>420824.56</v>
      </c>
      <c r="H763" s="23">
        <v>380176.76</v>
      </c>
      <c r="I763" s="23">
        <v>333711.72000000003</v>
      </c>
      <c r="J763" s="23">
        <v>292369.28999999998</v>
      </c>
      <c r="K763" s="23">
        <v>305623.5</v>
      </c>
      <c r="L763" s="23">
        <v>346010.28</v>
      </c>
      <c r="M763" s="23">
        <v>405645.66000000003</v>
      </c>
      <c r="N763" s="23">
        <v>460553.37</v>
      </c>
      <c r="O763" s="23">
        <v>452762.15</v>
      </c>
      <c r="P763" s="23">
        <v>445349.54000000004</v>
      </c>
      <c r="Q763" s="23">
        <v>442363.44</v>
      </c>
      <c r="R763" s="23">
        <v>452013.53</v>
      </c>
    </row>
    <row r="764" spans="2:18" x14ac:dyDescent="0.25">
      <c r="B764" s="50" t="s">
        <v>687</v>
      </c>
      <c r="C764" s="50"/>
      <c r="D764" s="50"/>
      <c r="E764" s="50"/>
      <c r="F764" s="23">
        <v>29241113.640000001</v>
      </c>
      <c r="G764" s="23">
        <v>17854918.670000002</v>
      </c>
      <c r="H764" s="23">
        <v>18356441.260000002</v>
      </c>
      <c r="I764" s="23">
        <v>19679411.649999999</v>
      </c>
      <c r="J764" s="23">
        <v>21638170.289999999</v>
      </c>
      <c r="K764" s="23">
        <v>21650697.899999999</v>
      </c>
      <c r="L764" s="23">
        <v>21991736.690000001</v>
      </c>
      <c r="M764" s="23">
        <v>20756828.84</v>
      </c>
      <c r="N764" s="23">
        <v>21715163.140000001</v>
      </c>
      <c r="O764" s="23">
        <v>23199266.100000001</v>
      </c>
      <c r="P764" s="23">
        <v>23520358.420000002</v>
      </c>
      <c r="Q764" s="23">
        <v>23103349.210000001</v>
      </c>
      <c r="R764" s="23">
        <v>23987464.32</v>
      </c>
    </row>
    <row r="765" spans="2:18" x14ac:dyDescent="0.25">
      <c r="B765" s="50" t="s">
        <v>688</v>
      </c>
      <c r="C765" s="50"/>
      <c r="D765" s="50"/>
      <c r="E765" s="50"/>
      <c r="F765" s="23">
        <v>158836.56</v>
      </c>
      <c r="G765" s="23">
        <v>155047.31</v>
      </c>
      <c r="H765" s="23">
        <v>129010.32</v>
      </c>
      <c r="I765" s="23">
        <v>121192.52</v>
      </c>
      <c r="J765" s="23">
        <v>127048.8</v>
      </c>
      <c r="K765" s="23">
        <v>169813.58000000002</v>
      </c>
      <c r="L765" s="23">
        <v>147219.92000000001</v>
      </c>
      <c r="M765" s="23">
        <v>114875.3</v>
      </c>
      <c r="N765" s="23">
        <v>107812.36</v>
      </c>
      <c r="O765" s="23">
        <v>88998.94</v>
      </c>
      <c r="P765" s="23">
        <v>87298.81</v>
      </c>
      <c r="Q765" s="23">
        <v>154560.28</v>
      </c>
      <c r="R765" s="23">
        <v>181378.62</v>
      </c>
    </row>
    <row r="766" spans="2:18" x14ac:dyDescent="0.25">
      <c r="B766" s="50" t="s">
        <v>693</v>
      </c>
      <c r="C766" s="50"/>
      <c r="D766" s="50"/>
      <c r="E766" s="50"/>
      <c r="F766" s="23">
        <v>21028730.739999998</v>
      </c>
      <c r="G766" s="23">
        <v>4759026.57</v>
      </c>
      <c r="H766" s="23">
        <v>4168728.27</v>
      </c>
      <c r="I766" s="23">
        <v>3537929.87</v>
      </c>
      <c r="J766" s="23">
        <v>4598065.93</v>
      </c>
      <c r="K766" s="23">
        <v>5400158.79</v>
      </c>
      <c r="L766" s="23">
        <v>6165892.79</v>
      </c>
      <c r="M766" s="23">
        <v>7324661.1100000003</v>
      </c>
      <c r="N766" s="23">
        <v>6979016.6600000001</v>
      </c>
      <c r="O766" s="23">
        <v>6965418.0300000003</v>
      </c>
      <c r="P766" s="23">
        <v>7348739.6900000004</v>
      </c>
      <c r="Q766" s="23">
        <v>7744415.1500000004</v>
      </c>
      <c r="R766" s="23">
        <v>8059305.2800000003</v>
      </c>
    </row>
    <row r="767" spans="2:18" x14ac:dyDescent="0.25">
      <c r="B767" s="50" t="s">
        <v>694</v>
      </c>
      <c r="C767" s="50"/>
      <c r="D767" s="50"/>
      <c r="E767" s="50"/>
      <c r="F767" s="23"/>
      <c r="G767" s="23"/>
      <c r="H767" s="23"/>
      <c r="I767" s="23">
        <v>1785237.96</v>
      </c>
      <c r="J767" s="23">
        <v>1478319.72</v>
      </c>
      <c r="K767" s="23">
        <v>1496803.07</v>
      </c>
      <c r="L767" s="23">
        <v>1490193.8599999999</v>
      </c>
      <c r="M767" s="23">
        <v>1490193.8599999999</v>
      </c>
      <c r="N767" s="23">
        <v>2238113.5499999998</v>
      </c>
      <c r="O767" s="23">
        <v>2241848.1</v>
      </c>
      <c r="P767" s="23">
        <v>2244064.7000000002</v>
      </c>
      <c r="Q767" s="23">
        <v>2246245.8199999998</v>
      </c>
      <c r="R767" s="23"/>
    </row>
    <row r="768" spans="2:18" x14ac:dyDescent="0.25">
      <c r="B768" s="50" t="s">
        <v>695</v>
      </c>
      <c r="C768" s="50"/>
      <c r="D768" s="50"/>
      <c r="E768" s="50"/>
      <c r="F768" s="23"/>
      <c r="G768" s="23"/>
      <c r="H768" s="23"/>
      <c r="I768" s="23">
        <v>1052.1300000000001</v>
      </c>
      <c r="J768" s="23"/>
      <c r="K768" s="23"/>
      <c r="L768" s="23"/>
      <c r="M768" s="23"/>
      <c r="N768" s="23">
        <v>140.27000000000001</v>
      </c>
      <c r="O768" s="23"/>
      <c r="P768" s="23"/>
      <c r="Q768" s="23"/>
      <c r="R768" s="23"/>
    </row>
    <row r="769" spans="2:18" x14ac:dyDescent="0.25">
      <c r="B769" s="50" t="s">
        <v>697</v>
      </c>
      <c r="C769" s="50"/>
      <c r="D769" s="50"/>
      <c r="E769" s="50"/>
      <c r="F769" s="23">
        <v>2502311.12</v>
      </c>
      <c r="G769" s="23">
        <v>2737727.5300000003</v>
      </c>
      <c r="H769" s="23">
        <v>2731843.73</v>
      </c>
      <c r="I769" s="23">
        <v>3125835.85</v>
      </c>
      <c r="J769" s="23">
        <v>3172242.71</v>
      </c>
      <c r="K769" s="23">
        <v>3289265.59</v>
      </c>
      <c r="L769" s="23">
        <v>3306717.12</v>
      </c>
      <c r="M769" s="23">
        <v>3507361.58</v>
      </c>
      <c r="N769" s="23">
        <v>3553814.41</v>
      </c>
      <c r="O769" s="23">
        <v>3478602.13</v>
      </c>
      <c r="P769" s="23">
        <v>3893207.18</v>
      </c>
      <c r="Q769" s="23">
        <v>4123616.99</v>
      </c>
      <c r="R769" s="23">
        <v>4409945.0199999996</v>
      </c>
    </row>
    <row r="770" spans="2:18" x14ac:dyDescent="0.25">
      <c r="B770" s="50" t="s">
        <v>713</v>
      </c>
      <c r="C770" s="50"/>
      <c r="D770" s="50"/>
      <c r="E770" s="50"/>
      <c r="F770" s="23">
        <v>123365.32</v>
      </c>
      <c r="G770" s="23">
        <v>123365.32</v>
      </c>
      <c r="H770" s="23">
        <v>203755.14</v>
      </c>
      <c r="I770" s="23">
        <v>203755.14</v>
      </c>
      <c r="J770" s="23">
        <v>203755.14</v>
      </c>
      <c r="K770" s="23">
        <v>203755.14</v>
      </c>
      <c r="L770" s="23">
        <v>125463.68000000001</v>
      </c>
      <c r="M770" s="23">
        <v>125463.68000000001</v>
      </c>
      <c r="N770" s="23">
        <v>125463.68000000001</v>
      </c>
      <c r="O770" s="23">
        <v>125463.68000000001</v>
      </c>
      <c r="P770" s="23">
        <v>125463.68000000001</v>
      </c>
      <c r="Q770" s="23">
        <v>125463.68000000001</v>
      </c>
      <c r="R770" s="23">
        <v>125463.68000000001</v>
      </c>
    </row>
    <row r="771" spans="2:18" x14ac:dyDescent="0.25">
      <c r="B771" s="50" t="s">
        <v>717</v>
      </c>
      <c r="C771" s="50"/>
      <c r="D771" s="50"/>
      <c r="E771" s="50"/>
      <c r="F771" s="23">
        <v>59901.090000000004</v>
      </c>
      <c r="G771" s="23">
        <v>59901.090000000004</v>
      </c>
      <c r="H771" s="23">
        <v>59901.090000000004</v>
      </c>
      <c r="I771" s="23">
        <v>509829.66000000003</v>
      </c>
      <c r="J771" s="23">
        <v>510051.72000000003</v>
      </c>
      <c r="K771" s="23">
        <v>516561.78</v>
      </c>
      <c r="L771" s="23">
        <v>508996.95</v>
      </c>
      <c r="M771" s="23">
        <v>508996.95</v>
      </c>
      <c r="N771" s="23">
        <v>508996.95</v>
      </c>
      <c r="O771" s="23">
        <v>508996.95</v>
      </c>
      <c r="P771" s="23">
        <v>508996.95</v>
      </c>
      <c r="Q771" s="23">
        <v>508996.95</v>
      </c>
      <c r="R771" s="23">
        <v>508996.95</v>
      </c>
    </row>
    <row r="772" spans="2:18" x14ac:dyDescent="0.25">
      <c r="B772" s="50" t="s">
        <v>719</v>
      </c>
      <c r="C772" s="50"/>
      <c r="D772" s="50"/>
      <c r="E772" s="50"/>
      <c r="F772" s="23">
        <v>4246.63</v>
      </c>
      <c r="G772" s="23">
        <v>4246.63</v>
      </c>
      <c r="H772" s="23">
        <v>4246.63</v>
      </c>
      <c r="I772" s="23">
        <v>4246.63</v>
      </c>
      <c r="J772" s="23">
        <v>4246.63</v>
      </c>
      <c r="K772" s="23">
        <v>4246.63</v>
      </c>
      <c r="L772" s="23">
        <v>4246.63</v>
      </c>
      <c r="M772" s="23">
        <v>4246.63</v>
      </c>
      <c r="N772" s="23">
        <v>4246.63</v>
      </c>
      <c r="O772" s="23">
        <v>4246.63</v>
      </c>
      <c r="P772" s="23">
        <v>4246.63</v>
      </c>
      <c r="Q772" s="23">
        <v>4246.63</v>
      </c>
      <c r="R772" s="23">
        <v>4246.63</v>
      </c>
    </row>
    <row r="773" spans="2:18" x14ac:dyDescent="0.25">
      <c r="B773" s="50" t="s">
        <v>749</v>
      </c>
      <c r="C773" s="50"/>
      <c r="D773" s="50"/>
      <c r="E773" s="50"/>
      <c r="F773" s="23">
        <v>13707.25</v>
      </c>
      <c r="G773" s="23">
        <v>13707.25</v>
      </c>
      <c r="H773" s="23">
        <v>22639.45</v>
      </c>
      <c r="I773" s="23">
        <v>22639.45</v>
      </c>
      <c r="J773" s="23">
        <v>22639.45</v>
      </c>
      <c r="K773" s="23">
        <v>22639.45</v>
      </c>
      <c r="L773" s="23">
        <v>13940.41</v>
      </c>
      <c r="M773" s="23">
        <v>13940.41</v>
      </c>
      <c r="N773" s="23">
        <v>13940.41</v>
      </c>
      <c r="O773" s="23">
        <v>13940.41</v>
      </c>
      <c r="P773" s="23">
        <v>13940.41</v>
      </c>
      <c r="Q773" s="23">
        <v>13940.41</v>
      </c>
      <c r="R773" s="23">
        <v>13940.41</v>
      </c>
    </row>
    <row r="774" spans="2:18" x14ac:dyDescent="0.25">
      <c r="B774" s="50" t="s">
        <v>722</v>
      </c>
      <c r="C774" s="50"/>
      <c r="D774" s="50"/>
      <c r="E774" s="50"/>
      <c r="F774" s="23">
        <v>1332454.27</v>
      </c>
      <c r="G774" s="23">
        <v>1368647.22</v>
      </c>
      <c r="H774" s="23">
        <v>1388413.02</v>
      </c>
      <c r="I774" s="23">
        <v>1286554.96</v>
      </c>
      <c r="J774" s="23">
        <v>237060.67</v>
      </c>
      <c r="K774" s="23">
        <v>264407.37</v>
      </c>
      <c r="L774" s="23">
        <v>268919.57</v>
      </c>
      <c r="M774" s="23">
        <v>268919.57</v>
      </c>
      <c r="N774" s="23">
        <v>268919.57</v>
      </c>
      <c r="O774" s="23">
        <v>268919.57</v>
      </c>
      <c r="P774" s="23">
        <v>268919.57</v>
      </c>
      <c r="Q774" s="23">
        <v>268919.57</v>
      </c>
      <c r="R774" s="23">
        <v>268919.57</v>
      </c>
    </row>
    <row r="775" spans="2:18" x14ac:dyDescent="0.25">
      <c r="B775" s="47" t="s">
        <v>747</v>
      </c>
      <c r="C775" s="47"/>
      <c r="D775" s="47"/>
      <c r="E775" s="47"/>
      <c r="F775" s="23">
        <v>10494386.709999999</v>
      </c>
      <c r="G775" s="23">
        <v>10693434.15</v>
      </c>
      <c r="H775" s="23">
        <v>10934590.93</v>
      </c>
      <c r="I775" s="23">
        <v>22184838.210000001</v>
      </c>
      <c r="J775" s="23">
        <v>29816095.659999996</v>
      </c>
      <c r="K775" s="23">
        <v>27444578.589999996</v>
      </c>
      <c r="L775" s="23">
        <v>28008941.369999997</v>
      </c>
      <c r="M775" s="23">
        <v>28086394.399999999</v>
      </c>
      <c r="N775" s="23">
        <v>23300801.799999997</v>
      </c>
      <c r="O775" s="23">
        <v>23150140.849999998</v>
      </c>
      <c r="P775" s="23">
        <v>23163740.289999999</v>
      </c>
      <c r="Q775" s="23">
        <v>23231347.479999997</v>
      </c>
      <c r="R775" s="23">
        <v>23274397.929999996</v>
      </c>
    </row>
    <row r="776" spans="2:18" x14ac:dyDescent="0.25">
      <c r="B776" s="50" t="s">
        <v>581</v>
      </c>
      <c r="C776" s="50"/>
      <c r="D776" s="50"/>
      <c r="E776" s="50"/>
      <c r="F776" s="23"/>
      <c r="G776" s="23"/>
      <c r="H776" s="23"/>
      <c r="I776" s="23"/>
      <c r="J776" s="23">
        <v>2182047.7799999998</v>
      </c>
      <c r="K776" s="23"/>
      <c r="L776" s="23"/>
      <c r="M776" s="23"/>
      <c r="N776" s="23"/>
      <c r="O776" s="23"/>
      <c r="P776" s="23"/>
      <c r="Q776" s="23"/>
      <c r="R776" s="23"/>
    </row>
    <row r="777" spans="2:18" x14ac:dyDescent="0.25">
      <c r="B777" s="50" t="s">
        <v>595</v>
      </c>
      <c r="C777" s="50"/>
      <c r="D777" s="50"/>
      <c r="E777" s="50"/>
      <c r="F777" s="23">
        <v>897753.51</v>
      </c>
      <c r="G777" s="23">
        <v>897753.51</v>
      </c>
      <c r="H777" s="23">
        <v>897753.51</v>
      </c>
      <c r="I777" s="23">
        <v>897753.51</v>
      </c>
      <c r="J777" s="23">
        <v>897753.51</v>
      </c>
      <c r="K777" s="23">
        <v>897753.51</v>
      </c>
      <c r="L777" s="23">
        <v>897753.51</v>
      </c>
      <c r="M777" s="23">
        <v>897753.51</v>
      </c>
      <c r="N777" s="23">
        <v>897753.51</v>
      </c>
      <c r="O777" s="23">
        <v>897753.51</v>
      </c>
      <c r="P777" s="23">
        <v>897753.51</v>
      </c>
      <c r="Q777" s="23">
        <v>897753.51</v>
      </c>
      <c r="R777" s="23">
        <v>897753.51</v>
      </c>
    </row>
    <row r="778" spans="2:18" x14ac:dyDescent="0.25">
      <c r="B778" s="50" t="s">
        <v>596</v>
      </c>
      <c r="C778" s="50"/>
      <c r="D778" s="50"/>
      <c r="E778" s="50"/>
      <c r="F778" s="23">
        <v>9129210.0399999991</v>
      </c>
      <c r="G778" s="23">
        <v>9322070.3499999996</v>
      </c>
      <c r="H778" s="23">
        <v>9375060.9000000004</v>
      </c>
      <c r="I778" s="23">
        <v>14259310.310000001</v>
      </c>
      <c r="J778" s="23">
        <v>14846687.119999999</v>
      </c>
      <c r="K778" s="23">
        <v>14607979.75</v>
      </c>
      <c r="L778" s="23">
        <v>14658438.68</v>
      </c>
      <c r="M778" s="23">
        <v>14704117.039999999</v>
      </c>
      <c r="N778" s="23">
        <v>14673612.5</v>
      </c>
      <c r="O778" s="23">
        <v>14685849.109999999</v>
      </c>
      <c r="P778" s="23">
        <v>14686337.199999999</v>
      </c>
      <c r="Q778" s="23">
        <v>14687816.09</v>
      </c>
      <c r="R778" s="23">
        <v>14689810.199999999</v>
      </c>
    </row>
    <row r="779" spans="2:18" x14ac:dyDescent="0.25">
      <c r="B779" s="50" t="s">
        <v>604</v>
      </c>
      <c r="C779" s="50"/>
      <c r="D779" s="50"/>
      <c r="E779" s="50"/>
      <c r="F779" s="23"/>
      <c r="G779" s="23"/>
      <c r="H779" s="23"/>
      <c r="I779" s="23">
        <v>4345234.7699999996</v>
      </c>
      <c r="J779" s="23">
        <v>5527871.7400000002</v>
      </c>
      <c r="K779" s="23">
        <v>5528156.9199999999</v>
      </c>
      <c r="L779" s="23">
        <v>5558515.7000000002</v>
      </c>
      <c r="M779" s="23">
        <v>5558609.1600000001</v>
      </c>
      <c r="N779" s="23">
        <v>1211618.28</v>
      </c>
      <c r="O779" s="23">
        <v>1211618.28</v>
      </c>
      <c r="P779" s="23">
        <v>1211618.28</v>
      </c>
      <c r="Q779" s="23">
        <v>1211618.28</v>
      </c>
      <c r="R779" s="23">
        <v>1211618.28</v>
      </c>
    </row>
    <row r="780" spans="2:18" x14ac:dyDescent="0.25">
      <c r="B780" s="50" t="s">
        <v>606</v>
      </c>
      <c r="C780" s="50"/>
      <c r="D780" s="50"/>
      <c r="E780" s="50"/>
      <c r="F780" s="23">
        <v>362.34000000000003</v>
      </c>
      <c r="G780" s="23">
        <v>362.34000000000003</v>
      </c>
      <c r="H780" s="23">
        <v>362.34000000000003</v>
      </c>
      <c r="I780" s="23">
        <v>362.34000000000003</v>
      </c>
      <c r="J780" s="23">
        <v>362.34000000000003</v>
      </c>
      <c r="K780" s="23">
        <v>362.34000000000003</v>
      </c>
      <c r="L780" s="23">
        <v>362.34000000000003</v>
      </c>
      <c r="M780" s="23">
        <v>362.34000000000003</v>
      </c>
      <c r="N780" s="23">
        <v>362.34000000000003</v>
      </c>
      <c r="O780" s="23">
        <v>13814.98</v>
      </c>
      <c r="P780" s="23">
        <v>13814.98</v>
      </c>
      <c r="Q780" s="23">
        <v>33479.770000000004</v>
      </c>
      <c r="R780" s="23">
        <v>33479.770000000004</v>
      </c>
    </row>
    <row r="781" spans="2:18" x14ac:dyDescent="0.25">
      <c r="B781" s="50" t="s">
        <v>607</v>
      </c>
      <c r="C781" s="50"/>
      <c r="D781" s="50"/>
      <c r="E781" s="50"/>
      <c r="F781" s="23">
        <v>4140.63</v>
      </c>
      <c r="G781" s="23">
        <v>4140.63</v>
      </c>
      <c r="H781" s="23">
        <v>154905.05000000002</v>
      </c>
      <c r="I781" s="23">
        <v>154905.04</v>
      </c>
      <c r="J781" s="23">
        <v>542440.77</v>
      </c>
      <c r="K781" s="23">
        <v>542440.77</v>
      </c>
      <c r="L781" s="23">
        <v>542440.77</v>
      </c>
      <c r="M781" s="23">
        <v>542440.77</v>
      </c>
      <c r="N781" s="23">
        <v>542440.77</v>
      </c>
      <c r="O781" s="23">
        <v>542440.77</v>
      </c>
      <c r="P781" s="23">
        <v>542440.77</v>
      </c>
      <c r="Q781" s="23">
        <v>542440.77</v>
      </c>
      <c r="R781" s="23">
        <v>542440.77</v>
      </c>
    </row>
    <row r="782" spans="2:18" x14ac:dyDescent="0.25">
      <c r="B782" s="50" t="s">
        <v>615</v>
      </c>
      <c r="C782" s="50"/>
      <c r="D782" s="50"/>
      <c r="E782" s="50"/>
      <c r="F782" s="23">
        <v>460.08</v>
      </c>
      <c r="G782" s="23">
        <v>460.08</v>
      </c>
      <c r="H782" s="23">
        <v>17211.689999999999</v>
      </c>
      <c r="I782" s="23">
        <v>17211.689999999999</v>
      </c>
      <c r="J782" s="23">
        <v>60271.22</v>
      </c>
      <c r="K782" s="23">
        <v>60271.22</v>
      </c>
      <c r="L782" s="23">
        <v>60271.22</v>
      </c>
      <c r="M782" s="23">
        <v>60271.22</v>
      </c>
      <c r="N782" s="23">
        <v>60271.22</v>
      </c>
      <c r="O782" s="23">
        <v>60271.22</v>
      </c>
      <c r="P782" s="23">
        <v>60271.22</v>
      </c>
      <c r="Q782" s="23">
        <v>60271.22</v>
      </c>
      <c r="R782" s="23">
        <v>60271.22</v>
      </c>
    </row>
    <row r="783" spans="2:18" x14ac:dyDescent="0.25">
      <c r="B783" s="50" t="s">
        <v>616</v>
      </c>
      <c r="C783" s="50"/>
      <c r="D783" s="50"/>
      <c r="E783" s="50"/>
      <c r="F783" s="23">
        <v>462460.11</v>
      </c>
      <c r="G783" s="23">
        <v>468647.24</v>
      </c>
      <c r="H783" s="23">
        <v>489297.44</v>
      </c>
      <c r="I783" s="23">
        <v>2510060.5499999998</v>
      </c>
      <c r="J783" s="23">
        <v>5758661.1799999997</v>
      </c>
      <c r="K783" s="23">
        <v>5807614.0800000001</v>
      </c>
      <c r="L783" s="23">
        <v>6291159.1500000004</v>
      </c>
      <c r="M783" s="23">
        <v>6322840.3600000003</v>
      </c>
      <c r="N783" s="23">
        <v>5914743.1799999997</v>
      </c>
      <c r="O783" s="23">
        <v>5738392.9800000004</v>
      </c>
      <c r="P783" s="23">
        <v>5751504.3300000001</v>
      </c>
      <c r="Q783" s="23">
        <v>5797967.8399999999</v>
      </c>
      <c r="R783" s="23">
        <v>5839024.1799999997</v>
      </c>
    </row>
    <row r="784" spans="2:18" x14ac:dyDescent="0.25">
      <c r="B784" s="47" t="s">
        <v>750</v>
      </c>
      <c r="C784" s="47"/>
      <c r="D784" s="47"/>
      <c r="E784" s="47"/>
      <c r="F784" s="23">
        <v>2932604.7399999998</v>
      </c>
      <c r="G784" s="23">
        <v>2932604.7399999998</v>
      </c>
      <c r="H784" s="23">
        <v>2932604.7399999998</v>
      </c>
      <c r="I784" s="23">
        <v>2932607.54</v>
      </c>
      <c r="J784" s="23">
        <v>2932604.7399999998</v>
      </c>
      <c r="K784" s="23">
        <v>2932604.7399999998</v>
      </c>
      <c r="L784" s="23">
        <v>2932604.7399999998</v>
      </c>
      <c r="M784" s="23">
        <v>2932604.7399999998</v>
      </c>
      <c r="N784" s="23">
        <v>2932604.7399999998</v>
      </c>
      <c r="O784" s="23">
        <v>2932604.7399999998</v>
      </c>
      <c r="P784" s="23">
        <v>2932604.7399999998</v>
      </c>
      <c r="Q784" s="23">
        <v>2932604.7399999998</v>
      </c>
      <c r="R784" s="23">
        <v>2932604.7399999998</v>
      </c>
    </row>
    <row r="785" spans="2:18" x14ac:dyDescent="0.25">
      <c r="B785" s="50" t="s">
        <v>751</v>
      </c>
      <c r="C785" s="50"/>
      <c r="D785" s="50"/>
      <c r="E785" s="50"/>
      <c r="F785" s="23">
        <v>241808.30000000002</v>
      </c>
      <c r="G785" s="23">
        <v>241808.30000000002</v>
      </c>
      <c r="H785" s="23">
        <v>241808.30000000002</v>
      </c>
      <c r="I785" s="23">
        <v>241808.30000000002</v>
      </c>
      <c r="J785" s="23">
        <v>241808.30000000002</v>
      </c>
      <c r="K785" s="23">
        <v>241808.30000000002</v>
      </c>
      <c r="L785" s="23">
        <v>241808.30000000002</v>
      </c>
      <c r="M785" s="23">
        <v>241808.30000000002</v>
      </c>
      <c r="N785" s="23">
        <v>241808.30000000002</v>
      </c>
      <c r="O785" s="23">
        <v>241808.30000000002</v>
      </c>
      <c r="P785" s="23">
        <v>241808.30000000002</v>
      </c>
      <c r="Q785" s="23">
        <v>241808.30000000002</v>
      </c>
      <c r="R785" s="23">
        <v>241808.30000000002</v>
      </c>
    </row>
    <row r="786" spans="2:18" x14ac:dyDescent="0.25">
      <c r="B786" s="50" t="s">
        <v>752</v>
      </c>
      <c r="C786" s="50"/>
      <c r="D786" s="50"/>
      <c r="E786" s="50"/>
      <c r="F786" s="23">
        <v>2413823.48</v>
      </c>
      <c r="G786" s="23">
        <v>2413823.48</v>
      </c>
      <c r="H786" s="23">
        <v>2413823.48</v>
      </c>
      <c r="I786" s="23">
        <v>2413826.2800000003</v>
      </c>
      <c r="J786" s="23">
        <v>2413823.48</v>
      </c>
      <c r="K786" s="23">
        <v>2413823.48</v>
      </c>
      <c r="L786" s="23">
        <v>2413823.48</v>
      </c>
      <c r="M786" s="23">
        <v>2413823.48</v>
      </c>
      <c r="N786" s="23">
        <v>2413823.48</v>
      </c>
      <c r="O786" s="23">
        <v>2413823.48</v>
      </c>
      <c r="P786" s="23">
        <v>2413823.48</v>
      </c>
      <c r="Q786" s="23">
        <v>2413823.48</v>
      </c>
      <c r="R786" s="23">
        <v>2413823.48</v>
      </c>
    </row>
    <row r="787" spans="2:18" x14ac:dyDescent="0.25">
      <c r="B787" s="50" t="s">
        <v>753</v>
      </c>
      <c r="C787" s="50"/>
      <c r="D787" s="50"/>
      <c r="E787" s="50"/>
      <c r="F787" s="23">
        <v>58239.76</v>
      </c>
      <c r="G787" s="23">
        <v>58239.76</v>
      </c>
      <c r="H787" s="23">
        <v>58239.76</v>
      </c>
      <c r="I787" s="23">
        <v>58239.76</v>
      </c>
      <c r="J787" s="23">
        <v>58239.76</v>
      </c>
      <c r="K787" s="23">
        <v>58239.76</v>
      </c>
      <c r="L787" s="23">
        <v>58239.76</v>
      </c>
      <c r="M787" s="23">
        <v>58239.76</v>
      </c>
      <c r="N787" s="23">
        <v>58239.76</v>
      </c>
      <c r="O787" s="23">
        <v>58239.76</v>
      </c>
      <c r="P787" s="23">
        <v>58239.76</v>
      </c>
      <c r="Q787" s="23">
        <v>58239.76</v>
      </c>
      <c r="R787" s="23">
        <v>58239.76</v>
      </c>
    </row>
    <row r="788" spans="2:18" x14ac:dyDescent="0.25">
      <c r="B788" s="50" t="s">
        <v>754</v>
      </c>
      <c r="C788" s="50"/>
      <c r="D788" s="50"/>
      <c r="E788" s="50"/>
      <c r="F788" s="23">
        <v>218733.2</v>
      </c>
      <c r="G788" s="23">
        <v>218733.2</v>
      </c>
      <c r="H788" s="23">
        <v>218733.2</v>
      </c>
      <c r="I788" s="23">
        <v>218733.2</v>
      </c>
      <c r="J788" s="23">
        <v>218733.2</v>
      </c>
      <c r="K788" s="23">
        <v>218733.2</v>
      </c>
      <c r="L788" s="23">
        <v>218733.2</v>
      </c>
      <c r="M788" s="23">
        <v>218733.2</v>
      </c>
      <c r="N788" s="23">
        <v>218733.2</v>
      </c>
      <c r="O788" s="23">
        <v>218733.2</v>
      </c>
      <c r="P788" s="23">
        <v>218733.2</v>
      </c>
      <c r="Q788" s="23">
        <v>218733.2</v>
      </c>
      <c r="R788" s="23">
        <v>218733.2</v>
      </c>
    </row>
    <row r="789" spans="2:18" x14ac:dyDescent="0.25">
      <c r="B789" s="47" t="s">
        <v>755</v>
      </c>
      <c r="C789" s="47"/>
      <c r="D789" s="47"/>
      <c r="E789" s="47"/>
      <c r="F789" s="23"/>
      <c r="G789" s="23"/>
      <c r="H789" s="23"/>
      <c r="I789" s="23"/>
      <c r="J789" s="23">
        <v>158231596.39000002</v>
      </c>
      <c r="K789" s="23">
        <v>179373795.31999999</v>
      </c>
      <c r="L789" s="23">
        <v>179373795.31999999</v>
      </c>
      <c r="M789" s="23">
        <v>179373795.31999999</v>
      </c>
      <c r="N789" s="23">
        <v>179373795.31999999</v>
      </c>
      <c r="O789" s="23">
        <v>179739169.05000001</v>
      </c>
      <c r="P789" s="23">
        <v>179739169.05000001</v>
      </c>
      <c r="Q789" s="23">
        <v>179739169.05000001</v>
      </c>
      <c r="R789" s="23">
        <v>179720791.65000001</v>
      </c>
    </row>
    <row r="790" spans="2:18" x14ac:dyDescent="0.25">
      <c r="B790" s="50" t="s">
        <v>756</v>
      </c>
      <c r="C790" s="50"/>
      <c r="D790" s="50"/>
      <c r="E790" s="50"/>
      <c r="F790" s="23"/>
      <c r="G790" s="23"/>
      <c r="H790" s="23"/>
      <c r="I790" s="23"/>
      <c r="J790" s="23">
        <v>29384680.899999999</v>
      </c>
      <c r="K790" s="23">
        <v>29384680.899999999</v>
      </c>
      <c r="L790" s="23">
        <v>29384680.899999999</v>
      </c>
      <c r="M790" s="23">
        <v>29384680.899999999</v>
      </c>
      <c r="N790" s="23">
        <v>29384680.899999999</v>
      </c>
      <c r="O790" s="23">
        <v>29384680.899999999</v>
      </c>
      <c r="P790" s="23">
        <v>29384680.899999999</v>
      </c>
      <c r="Q790" s="23">
        <v>29384680.899999999</v>
      </c>
      <c r="R790" s="23">
        <v>29384680.899999999</v>
      </c>
    </row>
    <row r="791" spans="2:18" x14ac:dyDescent="0.25">
      <c r="B791" s="50" t="s">
        <v>757</v>
      </c>
      <c r="C791" s="50"/>
      <c r="D791" s="50"/>
      <c r="E791" s="50"/>
      <c r="F791" s="23"/>
      <c r="G791" s="23"/>
      <c r="H791" s="23"/>
      <c r="I791" s="23"/>
      <c r="J791" s="23">
        <v>101162591.97</v>
      </c>
      <c r="K791" s="23">
        <v>105486875.78</v>
      </c>
      <c r="L791" s="23">
        <v>105486875.78</v>
      </c>
      <c r="M791" s="23">
        <v>105486875.78</v>
      </c>
      <c r="N791" s="23">
        <v>105486875.78</v>
      </c>
      <c r="O791" s="23">
        <v>105852249.51000001</v>
      </c>
      <c r="P791" s="23">
        <v>105852249.51000001</v>
      </c>
      <c r="Q791" s="23">
        <v>105852249.51000001</v>
      </c>
      <c r="R791" s="23">
        <v>105852249.51000001</v>
      </c>
    </row>
    <row r="792" spans="2:18" x14ac:dyDescent="0.25">
      <c r="B792" s="50" t="s">
        <v>758</v>
      </c>
      <c r="C792" s="50"/>
      <c r="D792" s="50"/>
      <c r="E792" s="50"/>
      <c r="F792" s="23"/>
      <c r="G792" s="23"/>
      <c r="H792" s="23"/>
      <c r="I792" s="23"/>
      <c r="J792" s="23">
        <v>27684323.52</v>
      </c>
      <c r="K792" s="23">
        <v>44502238.640000001</v>
      </c>
      <c r="L792" s="23">
        <v>44502238.640000001</v>
      </c>
      <c r="M792" s="23">
        <v>44502238.640000001</v>
      </c>
      <c r="N792" s="23">
        <v>44502238.640000001</v>
      </c>
      <c r="O792" s="23">
        <v>44502238.640000001</v>
      </c>
      <c r="P792" s="23">
        <v>44502238.640000001</v>
      </c>
      <c r="Q792" s="23">
        <v>44502238.640000001</v>
      </c>
      <c r="R792" s="23">
        <v>44483861.240000002</v>
      </c>
    </row>
    <row r="793" spans="2:18" x14ac:dyDescent="0.25">
      <c r="B793" s="47" t="s">
        <v>759</v>
      </c>
      <c r="C793" s="47"/>
      <c r="D793" s="47"/>
      <c r="E793" s="47"/>
      <c r="F793" s="23">
        <v>14725815162.239996</v>
      </c>
      <c r="G793" s="23">
        <v>14860686973.930004</v>
      </c>
      <c r="H793" s="23">
        <v>14914461829.240015</v>
      </c>
      <c r="I793" s="23">
        <v>15061143148.920013</v>
      </c>
      <c r="J793" s="23">
        <v>15301190719.160013</v>
      </c>
      <c r="K793" s="23">
        <v>15366409299.860016</v>
      </c>
      <c r="L793" s="23">
        <v>15420530855.090012</v>
      </c>
      <c r="M793" s="23">
        <v>15451409580.930012</v>
      </c>
      <c r="N793" s="23">
        <v>15485562055.050011</v>
      </c>
      <c r="O793" s="23">
        <v>15554443980.500013</v>
      </c>
      <c r="P793" s="23">
        <v>15593279787.360004</v>
      </c>
      <c r="Q793" s="23">
        <v>15659162219.660007</v>
      </c>
      <c r="R793" s="23">
        <v>15702656219.040012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58"/>
  <sheetViews>
    <sheetView tabSelected="1" workbookViewId="0">
      <pane xSplit="2" ySplit="4" topLeftCell="N153" activePane="bottomRight" state="frozen"/>
      <selection activeCell="M3" sqref="M3"/>
      <selection pane="topRight" activeCell="M3" sqref="M3"/>
      <selection pane="bottomLeft" activeCell="M3" sqref="M3"/>
      <selection pane="bottomRight" activeCell="P165" sqref="P165"/>
    </sheetView>
  </sheetViews>
  <sheetFormatPr defaultColWidth="9.21875" defaultRowHeight="13.2" x14ac:dyDescent="0.25"/>
  <cols>
    <col min="1" max="1" width="24.21875" style="14" customWidth="1"/>
    <col min="2" max="2" width="36" style="14" customWidth="1"/>
    <col min="3" max="3" width="17.5546875" style="14" customWidth="1"/>
    <col min="4" max="4" width="17.21875" style="14" customWidth="1"/>
    <col min="5" max="5" width="17.109375" style="14" customWidth="1"/>
    <col min="6" max="15" width="17.77734375" style="14" bestFit="1" customWidth="1"/>
    <col min="16" max="16" width="21.109375" style="14" customWidth="1"/>
    <col min="17" max="18" width="17.77734375" style="14" bestFit="1" customWidth="1"/>
    <col min="19" max="19" width="9" style="14" customWidth="1"/>
    <col min="20" max="20" width="22.77734375" style="14" bestFit="1" customWidth="1"/>
    <col min="21" max="21" width="20.21875" style="14" bestFit="1" customWidth="1"/>
    <col min="22" max="16384" width="9.21875" style="14"/>
  </cols>
  <sheetData>
    <row r="1" spans="1:20" x14ac:dyDescent="0.25">
      <c r="A1" s="52"/>
      <c r="S1" s="3"/>
      <c r="T1" s="78" t="s">
        <v>737</v>
      </c>
    </row>
    <row r="2" spans="1:20" ht="14.4" x14ac:dyDescent="0.3">
      <c r="A2" s="130" t="s">
        <v>779</v>
      </c>
      <c r="B2" s="130"/>
      <c r="I2" s="25"/>
      <c r="S2" s="5" t="s">
        <v>1</v>
      </c>
      <c r="T2" s="79">
        <v>0.66190000000000004</v>
      </c>
    </row>
    <row r="3" spans="1:20" ht="15" thickBot="1" x14ac:dyDescent="0.35">
      <c r="I3" s="25"/>
      <c r="S3" s="9" t="s">
        <v>4</v>
      </c>
      <c r="T3" s="80">
        <v>0.33810000000000001</v>
      </c>
    </row>
    <row r="4" spans="1:20" x14ac:dyDescent="0.25">
      <c r="A4" s="7" t="s">
        <v>2</v>
      </c>
      <c r="B4" s="7" t="s">
        <v>3</v>
      </c>
      <c r="C4" s="126">
        <v>43252</v>
      </c>
      <c r="D4" s="126">
        <v>43282</v>
      </c>
      <c r="E4" s="126">
        <v>43313</v>
      </c>
      <c r="F4" s="53">
        <v>43344</v>
      </c>
      <c r="G4" s="53">
        <v>43374</v>
      </c>
      <c r="H4" s="53">
        <v>43405</v>
      </c>
      <c r="I4" s="53">
        <v>43435</v>
      </c>
      <c r="J4" s="53">
        <v>43466</v>
      </c>
      <c r="K4" s="53">
        <v>43497</v>
      </c>
      <c r="L4" s="53">
        <v>43525</v>
      </c>
      <c r="M4" s="53">
        <v>43556</v>
      </c>
      <c r="N4" s="53">
        <v>43586</v>
      </c>
      <c r="O4" s="53">
        <v>43617</v>
      </c>
      <c r="P4" s="53">
        <v>43647</v>
      </c>
      <c r="Q4" s="53">
        <v>43678</v>
      </c>
      <c r="R4" s="53">
        <v>43709</v>
      </c>
      <c r="S4" s="54"/>
      <c r="T4" s="55"/>
    </row>
    <row r="5" spans="1:20" x14ac:dyDescent="0.25">
      <c r="A5" s="22" t="s">
        <v>636</v>
      </c>
      <c r="B5" s="12" t="s">
        <v>637</v>
      </c>
      <c r="C5" s="12"/>
      <c r="D5" s="12"/>
      <c r="E5" s="12"/>
      <c r="F5" s="19">
        <v>158691.96</v>
      </c>
      <c r="G5" s="19">
        <v>158691.96</v>
      </c>
      <c r="H5" s="19">
        <v>158691.96</v>
      </c>
      <c r="I5" s="109">
        <v>158691.96</v>
      </c>
      <c r="J5" s="19">
        <v>158691.96</v>
      </c>
      <c r="K5" s="19">
        <v>158691.96</v>
      </c>
      <c r="L5" s="19">
        <v>158691.96</v>
      </c>
      <c r="M5" s="19">
        <v>158691.96</v>
      </c>
      <c r="N5" s="19">
        <v>158691.96</v>
      </c>
      <c r="O5" s="19">
        <v>158691.96</v>
      </c>
      <c r="P5" s="19">
        <v>158691.96</v>
      </c>
      <c r="Q5" s="19">
        <v>158691.96</v>
      </c>
      <c r="R5" s="19">
        <v>158691.96</v>
      </c>
      <c r="T5" s="1"/>
    </row>
    <row r="6" spans="1:20" x14ac:dyDescent="0.25">
      <c r="A6" s="22" t="s">
        <v>636</v>
      </c>
      <c r="B6" s="12" t="s">
        <v>638</v>
      </c>
      <c r="C6" s="12"/>
      <c r="D6" s="12"/>
      <c r="E6" s="12"/>
      <c r="F6" s="19">
        <v>457752.08</v>
      </c>
      <c r="G6" s="19">
        <v>457752.08</v>
      </c>
      <c r="H6" s="19">
        <v>457752.08</v>
      </c>
      <c r="I6" s="109">
        <v>457752.08</v>
      </c>
      <c r="J6" s="19">
        <v>444596.84</v>
      </c>
      <c r="K6" s="19">
        <v>435147.61</v>
      </c>
      <c r="L6" s="19">
        <v>435147.61</v>
      </c>
      <c r="M6" s="19">
        <v>435147.61</v>
      </c>
      <c r="N6" s="19">
        <v>435147.61</v>
      </c>
      <c r="O6" s="19">
        <v>434451.48</v>
      </c>
      <c r="P6" s="19">
        <v>434451.48</v>
      </c>
      <c r="Q6" s="19">
        <v>434451.48</v>
      </c>
      <c r="R6" s="19">
        <v>434451.48</v>
      </c>
      <c r="T6" s="1"/>
    </row>
    <row r="7" spans="1:20" x14ac:dyDescent="0.25">
      <c r="A7" s="22" t="s">
        <v>636</v>
      </c>
      <c r="B7" s="12" t="s">
        <v>639</v>
      </c>
      <c r="C7" s="12"/>
      <c r="D7" s="12"/>
      <c r="E7" s="12"/>
      <c r="F7" s="19">
        <v>26294797.43</v>
      </c>
      <c r="G7" s="19">
        <v>26294797.43</v>
      </c>
      <c r="H7" s="19">
        <v>26352791.77</v>
      </c>
      <c r="I7" s="109">
        <v>27254642.559999999</v>
      </c>
      <c r="J7" s="19">
        <v>27586712</v>
      </c>
      <c r="K7" s="19">
        <v>27272762.620000001</v>
      </c>
      <c r="L7" s="19">
        <v>27293883.34</v>
      </c>
      <c r="M7" s="19">
        <v>27293883.34</v>
      </c>
      <c r="N7" s="19">
        <v>27293883.34</v>
      </c>
      <c r="O7" s="19">
        <v>27293883.34</v>
      </c>
      <c r="P7" s="19">
        <v>27384788.66</v>
      </c>
      <c r="Q7" s="19">
        <v>27384788.66</v>
      </c>
      <c r="R7" s="19">
        <v>27384788.66</v>
      </c>
      <c r="T7" s="1"/>
    </row>
    <row r="8" spans="1:20" x14ac:dyDescent="0.25">
      <c r="A8" s="22" t="s">
        <v>636</v>
      </c>
      <c r="B8" s="12" t="s">
        <v>640</v>
      </c>
      <c r="C8" s="12"/>
      <c r="D8" s="12"/>
      <c r="E8" s="12"/>
      <c r="F8" s="19">
        <v>153210.76999999999</v>
      </c>
      <c r="G8" s="19">
        <v>153210.76999999999</v>
      </c>
      <c r="H8" s="19">
        <v>153210.76999999999</v>
      </c>
      <c r="I8" s="109">
        <v>153210.76999999999</v>
      </c>
      <c r="J8" s="19">
        <v>153210.76999999999</v>
      </c>
      <c r="K8" s="19">
        <v>153210.76999999999</v>
      </c>
      <c r="L8" s="19">
        <v>153210.76999999999</v>
      </c>
      <c r="M8" s="19">
        <v>2042.52</v>
      </c>
      <c r="N8" s="19">
        <v>2042.52</v>
      </c>
      <c r="O8" s="19">
        <v>2042.52</v>
      </c>
      <c r="P8" s="19">
        <v>2042.52</v>
      </c>
      <c r="Q8" s="19">
        <v>2042.52</v>
      </c>
      <c r="R8" s="19">
        <v>2042.52</v>
      </c>
      <c r="T8" s="1"/>
    </row>
    <row r="9" spans="1:20" x14ac:dyDescent="0.25">
      <c r="A9" s="22" t="s">
        <v>636</v>
      </c>
      <c r="B9" s="12" t="s">
        <v>641</v>
      </c>
      <c r="C9" s="12"/>
      <c r="D9" s="12"/>
      <c r="E9" s="12"/>
      <c r="F9" s="19">
        <v>43406.61</v>
      </c>
      <c r="G9" s="19">
        <v>43406.61</v>
      </c>
      <c r="H9" s="19">
        <v>43406.61</v>
      </c>
      <c r="I9" s="109">
        <v>43406.61</v>
      </c>
      <c r="J9" s="19">
        <v>43406.61</v>
      </c>
      <c r="K9" s="19">
        <v>43406.61</v>
      </c>
      <c r="L9" s="19">
        <v>43406.61</v>
      </c>
      <c r="M9" s="19"/>
      <c r="N9" s="19"/>
      <c r="O9" s="19"/>
      <c r="P9" s="19"/>
      <c r="Q9" s="19"/>
      <c r="R9" s="19"/>
      <c r="T9" s="1"/>
    </row>
    <row r="10" spans="1:20" x14ac:dyDescent="0.25">
      <c r="A10" s="22" t="s">
        <v>636</v>
      </c>
      <c r="B10" s="12" t="s">
        <v>642</v>
      </c>
      <c r="C10" s="12"/>
      <c r="D10" s="12"/>
      <c r="E10" s="12"/>
      <c r="F10" s="19">
        <v>465330.71</v>
      </c>
      <c r="G10" s="19">
        <v>465330.71</v>
      </c>
      <c r="H10" s="19">
        <v>465330.71</v>
      </c>
      <c r="I10" s="109">
        <v>465330.71</v>
      </c>
      <c r="J10" s="19">
        <v>465330.71</v>
      </c>
      <c r="K10" s="19">
        <v>465330.71</v>
      </c>
      <c r="L10" s="19">
        <v>465330.71</v>
      </c>
      <c r="M10" s="19"/>
      <c r="N10" s="19"/>
      <c r="O10" s="19"/>
      <c r="P10" s="19"/>
      <c r="Q10" s="19"/>
      <c r="R10" s="19"/>
      <c r="T10" s="1"/>
    </row>
    <row r="11" spans="1:20" x14ac:dyDescent="0.25">
      <c r="A11" s="22" t="s">
        <v>636</v>
      </c>
      <c r="B11" s="12" t="s">
        <v>644</v>
      </c>
      <c r="C11" s="12"/>
      <c r="D11" s="12"/>
      <c r="E11" s="12"/>
      <c r="F11" s="19">
        <v>685182.6</v>
      </c>
      <c r="G11" s="19">
        <v>685182.6</v>
      </c>
      <c r="H11" s="19">
        <v>685182.6</v>
      </c>
      <c r="I11" s="109">
        <v>685182.6</v>
      </c>
      <c r="J11" s="19">
        <v>685182.6</v>
      </c>
      <c r="K11" s="19">
        <v>685182.6</v>
      </c>
      <c r="L11" s="19">
        <v>685182.6</v>
      </c>
      <c r="M11" s="19"/>
      <c r="N11" s="19"/>
      <c r="O11" s="19"/>
      <c r="P11" s="19"/>
      <c r="Q11" s="19"/>
      <c r="R11" s="19"/>
      <c r="T11" s="1"/>
    </row>
    <row r="12" spans="1:20" x14ac:dyDescent="0.25">
      <c r="A12" s="22" t="s">
        <v>636</v>
      </c>
      <c r="B12" s="12" t="s">
        <v>645</v>
      </c>
      <c r="C12" s="12"/>
      <c r="D12" s="12"/>
      <c r="E12" s="12"/>
      <c r="F12" s="19">
        <v>5385099.4299999997</v>
      </c>
      <c r="G12" s="19">
        <v>5385099.4299999997</v>
      </c>
      <c r="H12" s="19">
        <v>5385099.4299999997</v>
      </c>
      <c r="I12" s="109">
        <v>5385099.4299999997</v>
      </c>
      <c r="J12" s="19">
        <v>5385099.4299999997</v>
      </c>
      <c r="K12" s="19">
        <v>5385099.4299999997</v>
      </c>
      <c r="L12" s="19">
        <v>5385099.4299999997</v>
      </c>
      <c r="M12" s="19"/>
      <c r="N12" s="19"/>
      <c r="O12" s="19"/>
      <c r="P12" s="19"/>
      <c r="Q12" s="19"/>
      <c r="R12" s="19"/>
      <c r="T12" s="1"/>
    </row>
    <row r="13" spans="1:20" x14ac:dyDescent="0.25">
      <c r="A13" s="22" t="s">
        <v>636</v>
      </c>
      <c r="B13" s="12" t="s">
        <v>647</v>
      </c>
      <c r="C13" s="12"/>
      <c r="D13" s="12"/>
      <c r="E13" s="12"/>
      <c r="F13" s="19">
        <v>4852.88</v>
      </c>
      <c r="G13" s="19">
        <v>4852.88</v>
      </c>
      <c r="H13" s="19">
        <v>4852.88</v>
      </c>
      <c r="I13" s="109">
        <v>4852.88</v>
      </c>
      <c r="J13" s="19">
        <v>4852.88</v>
      </c>
      <c r="K13" s="19">
        <v>4852.88</v>
      </c>
      <c r="L13" s="19">
        <v>4852.88</v>
      </c>
      <c r="M13" s="19"/>
      <c r="N13" s="19"/>
      <c r="O13" s="19"/>
      <c r="P13" s="19"/>
      <c r="Q13" s="19"/>
      <c r="R13" s="19"/>
      <c r="T13" s="1"/>
    </row>
    <row r="14" spans="1:20" x14ac:dyDescent="0.25">
      <c r="A14" s="22" t="s">
        <v>636</v>
      </c>
      <c r="B14" s="12" t="s">
        <v>648</v>
      </c>
      <c r="C14" s="12"/>
      <c r="D14" s="12"/>
      <c r="E14" s="12"/>
      <c r="F14" s="19">
        <v>1342896.2</v>
      </c>
      <c r="G14" s="19">
        <v>1342896.2</v>
      </c>
      <c r="H14" s="19">
        <v>1342896.2</v>
      </c>
      <c r="I14" s="109">
        <v>1342896.2</v>
      </c>
      <c r="J14" s="19">
        <v>1342896.2</v>
      </c>
      <c r="K14" s="19">
        <v>1342896.2</v>
      </c>
      <c r="L14" s="19">
        <v>1342896.2</v>
      </c>
      <c r="M14" s="19">
        <v>1342896.2</v>
      </c>
      <c r="N14" s="19">
        <v>1342896.2</v>
      </c>
      <c r="O14" s="19">
        <v>1342896.2</v>
      </c>
      <c r="P14" s="19">
        <v>1342896.2</v>
      </c>
      <c r="Q14" s="19">
        <v>1342896.2</v>
      </c>
      <c r="R14" s="19">
        <v>1342896.2</v>
      </c>
      <c r="T14" s="1"/>
    </row>
    <row r="15" spans="1:20" x14ac:dyDescent="0.25">
      <c r="A15" s="22" t="s">
        <v>636</v>
      </c>
      <c r="B15" s="12" t="s">
        <v>649</v>
      </c>
      <c r="C15" s="12"/>
      <c r="D15" s="12"/>
      <c r="E15" s="12"/>
      <c r="F15" s="19">
        <v>3436.65</v>
      </c>
      <c r="G15" s="19">
        <v>3436.65</v>
      </c>
      <c r="H15" s="19">
        <v>3436.65</v>
      </c>
      <c r="I15" s="109">
        <v>3436.65</v>
      </c>
      <c r="J15" s="19">
        <v>3436.65</v>
      </c>
      <c r="K15" s="19">
        <v>3436.65</v>
      </c>
      <c r="L15" s="19">
        <v>3436.65</v>
      </c>
      <c r="M15" s="19">
        <v>3436.65</v>
      </c>
      <c r="N15" s="19">
        <v>3436.65</v>
      </c>
      <c r="O15" s="19">
        <v>3436.65</v>
      </c>
      <c r="P15" s="19">
        <v>3436.65</v>
      </c>
      <c r="Q15" s="19">
        <v>3436.65</v>
      </c>
      <c r="R15" s="19">
        <v>3436.65</v>
      </c>
      <c r="T15" s="1"/>
    </row>
    <row r="16" spans="1:20" x14ac:dyDescent="0.25">
      <c r="A16" s="22" t="s">
        <v>636</v>
      </c>
      <c r="B16" s="12" t="s">
        <v>650</v>
      </c>
      <c r="C16" s="12"/>
      <c r="D16" s="12"/>
      <c r="E16" s="12"/>
      <c r="F16" s="19">
        <v>33641.1</v>
      </c>
      <c r="G16" s="19">
        <v>33641.1</v>
      </c>
      <c r="H16" s="19">
        <v>33641.1</v>
      </c>
      <c r="I16" s="109">
        <v>33641.1</v>
      </c>
      <c r="J16" s="19">
        <v>33641.1</v>
      </c>
      <c r="K16" s="19">
        <v>33641.1</v>
      </c>
      <c r="L16" s="19">
        <v>33641.1</v>
      </c>
      <c r="M16" s="19">
        <v>33641.1</v>
      </c>
      <c r="N16" s="19">
        <v>33641.1</v>
      </c>
      <c r="O16" s="19">
        <v>33641.1</v>
      </c>
      <c r="P16" s="19">
        <v>33641.1</v>
      </c>
      <c r="Q16" s="19">
        <v>33641.1</v>
      </c>
      <c r="R16" s="19">
        <v>33641.1</v>
      </c>
      <c r="T16" s="1"/>
    </row>
    <row r="17" spans="1:20" x14ac:dyDescent="0.25">
      <c r="A17" s="22" t="s">
        <v>636</v>
      </c>
      <c r="B17" s="12" t="s">
        <v>651</v>
      </c>
      <c r="C17" s="12"/>
      <c r="D17" s="12"/>
      <c r="E17" s="12"/>
      <c r="F17" s="19">
        <v>230122.07</v>
      </c>
      <c r="G17" s="19">
        <v>301192.86</v>
      </c>
      <c r="H17" s="19">
        <v>301192.86</v>
      </c>
      <c r="I17" s="109">
        <v>301192.86</v>
      </c>
      <c r="J17" s="19">
        <v>301192.86</v>
      </c>
      <c r="K17" s="19">
        <v>301192.86</v>
      </c>
      <c r="L17" s="19">
        <v>301192.86</v>
      </c>
      <c r="M17" s="19">
        <v>301192.86</v>
      </c>
      <c r="N17" s="19">
        <v>301192.86</v>
      </c>
      <c r="O17" s="19">
        <v>301192.86</v>
      </c>
      <c r="P17" s="19">
        <v>301192.86</v>
      </c>
      <c r="Q17" s="19">
        <v>301192.86</v>
      </c>
      <c r="R17" s="19">
        <v>301192.86</v>
      </c>
      <c r="T17" s="1"/>
    </row>
    <row r="18" spans="1:20" x14ac:dyDescent="0.25">
      <c r="A18" s="22" t="s">
        <v>636</v>
      </c>
      <c r="B18" s="12" t="s">
        <v>652</v>
      </c>
      <c r="C18" s="12"/>
      <c r="D18" s="12"/>
      <c r="E18" s="12"/>
      <c r="F18" s="19">
        <v>558789.35</v>
      </c>
      <c r="G18" s="19">
        <v>558789.35</v>
      </c>
      <c r="H18" s="19">
        <v>558789.35</v>
      </c>
      <c r="I18" s="109">
        <v>558789.35</v>
      </c>
      <c r="J18" s="19">
        <v>558789.35</v>
      </c>
      <c r="K18" s="19">
        <v>558789.35</v>
      </c>
      <c r="L18" s="19">
        <v>558789.35</v>
      </c>
      <c r="M18" s="19">
        <v>558789.35</v>
      </c>
      <c r="N18" s="19">
        <v>558789.35</v>
      </c>
      <c r="O18" s="19">
        <v>558789.35</v>
      </c>
      <c r="P18" s="19">
        <v>558789.35</v>
      </c>
      <c r="Q18" s="19">
        <v>558789.35</v>
      </c>
      <c r="R18" s="19">
        <v>558789.35</v>
      </c>
      <c r="T18" s="1"/>
    </row>
    <row r="19" spans="1:20" x14ac:dyDescent="0.25">
      <c r="A19" s="22" t="s">
        <v>636</v>
      </c>
      <c r="B19" s="12" t="s">
        <v>653</v>
      </c>
      <c r="C19" s="12"/>
      <c r="D19" s="12"/>
      <c r="E19" s="12"/>
      <c r="F19" s="19">
        <v>2244.87</v>
      </c>
      <c r="G19" s="19">
        <v>2244.87</v>
      </c>
      <c r="H19" s="19">
        <v>2244.87</v>
      </c>
      <c r="I19" s="109">
        <v>2244.87</v>
      </c>
      <c r="J19" s="19">
        <v>2244.87</v>
      </c>
      <c r="K19" s="19">
        <v>2244.87</v>
      </c>
      <c r="L19" s="19">
        <v>2244.87</v>
      </c>
      <c r="M19" s="19">
        <v>2244.87</v>
      </c>
      <c r="N19" s="19">
        <v>2244.87</v>
      </c>
      <c r="O19" s="19">
        <v>2244.87</v>
      </c>
      <c r="P19" s="19">
        <v>2244.87</v>
      </c>
      <c r="Q19" s="19">
        <v>2244.87</v>
      </c>
      <c r="R19" s="19">
        <v>2244.87</v>
      </c>
      <c r="T19" s="1"/>
    </row>
    <row r="20" spans="1:20" x14ac:dyDescent="0.25">
      <c r="A20" s="22" t="s">
        <v>636</v>
      </c>
      <c r="B20" s="12" t="s">
        <v>654</v>
      </c>
      <c r="C20" s="12"/>
      <c r="D20" s="12"/>
      <c r="E20" s="12"/>
      <c r="F20" s="19">
        <v>232604.97</v>
      </c>
      <c r="G20" s="19">
        <v>232604.97</v>
      </c>
      <c r="H20" s="19">
        <v>232604.97</v>
      </c>
      <c r="I20" s="109">
        <v>232604.97</v>
      </c>
      <c r="J20" s="19">
        <v>232604.97</v>
      </c>
      <c r="K20" s="19">
        <v>232604.97</v>
      </c>
      <c r="L20" s="19">
        <v>232604.97</v>
      </c>
      <c r="M20" s="19">
        <v>232604.97</v>
      </c>
      <c r="N20" s="19">
        <v>232604.97</v>
      </c>
      <c r="O20" s="19">
        <v>232604.97</v>
      </c>
      <c r="P20" s="19">
        <v>232604.97</v>
      </c>
      <c r="Q20" s="19">
        <v>232604.97</v>
      </c>
      <c r="R20" s="19">
        <v>232604.97</v>
      </c>
      <c r="T20" s="1"/>
    </row>
    <row r="21" spans="1:20" x14ac:dyDescent="0.25">
      <c r="A21" s="22" t="s">
        <v>636</v>
      </c>
      <c r="B21" s="12" t="s">
        <v>655</v>
      </c>
      <c r="C21" s="12"/>
      <c r="D21" s="12"/>
      <c r="E21" s="12"/>
      <c r="F21" s="19">
        <v>12095545.58</v>
      </c>
      <c r="G21" s="19">
        <v>13510083.140000001</v>
      </c>
      <c r="H21" s="19">
        <v>13536007.6</v>
      </c>
      <c r="I21" s="109">
        <v>13537885.369999999</v>
      </c>
      <c r="J21" s="19">
        <v>13537885.369999999</v>
      </c>
      <c r="K21" s="19">
        <v>13537885.369999999</v>
      </c>
      <c r="L21" s="19">
        <v>13537885.369999999</v>
      </c>
      <c r="M21" s="19">
        <v>13537885.369999999</v>
      </c>
      <c r="N21" s="19">
        <v>13537885.369999999</v>
      </c>
      <c r="O21" s="19">
        <v>13537885.369999999</v>
      </c>
      <c r="P21" s="19">
        <v>13562600.51</v>
      </c>
      <c r="Q21" s="19">
        <v>14887215.119999999</v>
      </c>
      <c r="R21" s="19">
        <v>14891350.9</v>
      </c>
      <c r="T21" s="1"/>
    </row>
    <row r="22" spans="1:20" x14ac:dyDescent="0.25">
      <c r="A22" s="22" t="s">
        <v>636</v>
      </c>
      <c r="B22" s="12" t="s">
        <v>656</v>
      </c>
      <c r="C22" s="12"/>
      <c r="D22" s="12"/>
      <c r="E22" s="12"/>
      <c r="F22" s="19">
        <v>1757701.3599999999</v>
      </c>
      <c r="G22" s="19">
        <v>1757701.3599999999</v>
      </c>
      <c r="H22" s="19">
        <v>1757701.3599999999</v>
      </c>
      <c r="I22" s="109">
        <v>1757701.3599999999</v>
      </c>
      <c r="J22" s="19">
        <v>1757701.3599999999</v>
      </c>
      <c r="K22" s="19">
        <v>1757701.3599999999</v>
      </c>
      <c r="L22" s="19">
        <v>1757701.3599999999</v>
      </c>
      <c r="M22" s="19">
        <v>1757701.3599999999</v>
      </c>
      <c r="N22" s="19">
        <v>1757701.3599999999</v>
      </c>
      <c r="O22" s="19">
        <v>1757701.3599999999</v>
      </c>
      <c r="P22" s="19">
        <v>1757701.3599999999</v>
      </c>
      <c r="Q22" s="19">
        <v>1757701.3599999999</v>
      </c>
      <c r="R22" s="19">
        <v>1757701.3599999999</v>
      </c>
      <c r="T22" s="1"/>
    </row>
    <row r="23" spans="1:20" x14ac:dyDescent="0.25">
      <c r="A23" s="22" t="s">
        <v>636</v>
      </c>
      <c r="B23" s="12" t="s">
        <v>657</v>
      </c>
      <c r="C23" s="12"/>
      <c r="D23" s="12"/>
      <c r="E23" s="12"/>
      <c r="F23" s="19">
        <v>4185430.83</v>
      </c>
      <c r="G23" s="19">
        <v>4185430.83</v>
      </c>
      <c r="H23" s="19">
        <v>4185430.83</v>
      </c>
      <c r="I23" s="109">
        <v>4185430.83</v>
      </c>
      <c r="J23" s="19">
        <v>4185430.83</v>
      </c>
      <c r="K23" s="19">
        <v>4185430.83</v>
      </c>
      <c r="L23" s="19">
        <v>4185430.83</v>
      </c>
      <c r="M23" s="19">
        <v>4185430.83</v>
      </c>
      <c r="N23" s="19">
        <v>4185430.83</v>
      </c>
      <c r="O23" s="19">
        <v>4185430.83</v>
      </c>
      <c r="P23" s="19">
        <v>4185430.83</v>
      </c>
      <c r="Q23" s="19">
        <v>4185430.83</v>
      </c>
      <c r="R23" s="19">
        <v>4185430.83</v>
      </c>
      <c r="T23" s="1"/>
    </row>
    <row r="24" spans="1:20" x14ac:dyDescent="0.25">
      <c r="A24" s="22" t="s">
        <v>636</v>
      </c>
      <c r="B24" s="12" t="s">
        <v>658</v>
      </c>
      <c r="C24" s="12"/>
      <c r="D24" s="12"/>
      <c r="E24" s="12"/>
      <c r="F24" s="19">
        <v>3153551.68</v>
      </c>
      <c r="G24" s="19">
        <v>3153551.68</v>
      </c>
      <c r="H24" s="19">
        <v>3153551.68</v>
      </c>
      <c r="I24" s="109">
        <v>3153551.68</v>
      </c>
      <c r="J24" s="19">
        <v>3330500.46</v>
      </c>
      <c r="K24" s="19">
        <v>3330266.9</v>
      </c>
      <c r="L24" s="19">
        <v>3330266.9</v>
      </c>
      <c r="M24" s="19">
        <v>3330266.9</v>
      </c>
      <c r="N24" s="19">
        <v>3330266.9</v>
      </c>
      <c r="O24" s="19">
        <v>3330266.9</v>
      </c>
      <c r="P24" s="19">
        <v>3330266.9</v>
      </c>
      <c r="Q24" s="19">
        <v>3330266.9</v>
      </c>
      <c r="R24" s="19">
        <v>3330266.9</v>
      </c>
      <c r="T24" s="1"/>
    </row>
    <row r="25" spans="1:20" x14ac:dyDescent="0.25">
      <c r="A25" s="22" t="s">
        <v>636</v>
      </c>
      <c r="B25" s="12" t="s">
        <v>659</v>
      </c>
      <c r="C25" s="12"/>
      <c r="D25" s="12"/>
      <c r="E25" s="12"/>
      <c r="F25" s="19">
        <v>18823289.09</v>
      </c>
      <c r="G25" s="19">
        <v>18903044.629999999</v>
      </c>
      <c r="H25" s="19">
        <v>18903044.629999999</v>
      </c>
      <c r="I25" s="109">
        <v>18902837.710000001</v>
      </c>
      <c r="J25" s="19">
        <v>19046764.16</v>
      </c>
      <c r="K25" s="19">
        <v>19046764.16</v>
      </c>
      <c r="L25" s="19">
        <v>19046764.16</v>
      </c>
      <c r="M25" s="19">
        <v>19046764.16</v>
      </c>
      <c r="N25" s="19">
        <v>19046764.16</v>
      </c>
      <c r="O25" s="19">
        <v>19367559.73</v>
      </c>
      <c r="P25" s="19">
        <v>19367559.73</v>
      </c>
      <c r="Q25" s="19">
        <v>19457874.940000001</v>
      </c>
      <c r="R25" s="19">
        <v>19699446.07</v>
      </c>
      <c r="T25" s="1"/>
    </row>
    <row r="26" spans="1:20" x14ac:dyDescent="0.25">
      <c r="A26" s="22" t="s">
        <v>636</v>
      </c>
      <c r="B26" s="12" t="s">
        <v>660</v>
      </c>
      <c r="C26" s="12"/>
      <c r="D26" s="12"/>
      <c r="E26" s="12"/>
      <c r="F26" s="19">
        <v>570995.1</v>
      </c>
      <c r="G26" s="19">
        <v>570995.1</v>
      </c>
      <c r="H26" s="19">
        <v>570995.1</v>
      </c>
      <c r="I26" s="109">
        <v>570995.1</v>
      </c>
      <c r="J26" s="19">
        <v>1296158.51</v>
      </c>
      <c r="K26" s="19">
        <v>1296158.51</v>
      </c>
      <c r="L26" s="19">
        <v>1296158.51</v>
      </c>
      <c r="M26" s="19">
        <v>1296158.51</v>
      </c>
      <c r="N26" s="19">
        <v>1296158.51</v>
      </c>
      <c r="O26" s="19">
        <v>1296158.51</v>
      </c>
      <c r="P26" s="19">
        <v>1296158.51</v>
      </c>
      <c r="Q26" s="19">
        <v>1336293.67</v>
      </c>
      <c r="R26" s="19">
        <v>1336293.67</v>
      </c>
      <c r="T26" s="1"/>
    </row>
    <row r="27" spans="1:20" x14ac:dyDescent="0.25">
      <c r="A27" s="22" t="s">
        <v>636</v>
      </c>
      <c r="B27" s="12" t="s">
        <v>661</v>
      </c>
      <c r="C27" s="12"/>
      <c r="D27" s="12"/>
      <c r="E27" s="12"/>
      <c r="F27" s="19">
        <v>2679928.46</v>
      </c>
      <c r="G27" s="19">
        <v>2813369.62</v>
      </c>
      <c r="H27" s="19">
        <v>2815750.96</v>
      </c>
      <c r="I27" s="109">
        <v>2825433.29</v>
      </c>
      <c r="J27" s="19">
        <v>2837975.08</v>
      </c>
      <c r="K27" s="19">
        <v>2837975.08</v>
      </c>
      <c r="L27" s="19">
        <v>2838013.2199999997</v>
      </c>
      <c r="M27" s="19">
        <v>2838013.2199999997</v>
      </c>
      <c r="N27" s="19">
        <v>2838013.2199999997</v>
      </c>
      <c r="O27" s="19">
        <v>2838013.2199999997</v>
      </c>
      <c r="P27" s="19">
        <v>2838013.2199999997</v>
      </c>
      <c r="Q27" s="19">
        <v>2821445.7800000003</v>
      </c>
      <c r="R27" s="19">
        <v>2821445.7800000003</v>
      </c>
      <c r="T27" s="1"/>
    </row>
    <row r="28" spans="1:20" x14ac:dyDescent="0.25">
      <c r="A28" s="22" t="s">
        <v>636</v>
      </c>
      <c r="B28" s="12" t="s">
        <v>662</v>
      </c>
      <c r="C28" s="12"/>
      <c r="D28" s="12"/>
      <c r="E28" s="12"/>
      <c r="F28" s="19">
        <v>387582.07</v>
      </c>
      <c r="G28" s="19">
        <v>422114.09</v>
      </c>
      <c r="H28" s="19">
        <v>422114.09</v>
      </c>
      <c r="I28" s="109">
        <v>422114.09</v>
      </c>
      <c r="J28" s="19">
        <v>422114.09</v>
      </c>
      <c r="K28" s="19">
        <v>422114.09</v>
      </c>
      <c r="L28" s="19">
        <v>422114.09</v>
      </c>
      <c r="M28" s="19">
        <v>422114.09</v>
      </c>
      <c r="N28" s="19">
        <v>457578.43</v>
      </c>
      <c r="O28" s="19">
        <v>457578.43</v>
      </c>
      <c r="P28" s="19">
        <v>457578.43</v>
      </c>
      <c r="Q28" s="19">
        <v>445227.32</v>
      </c>
      <c r="R28" s="19">
        <v>462652.66000000003</v>
      </c>
      <c r="T28" s="1"/>
    </row>
    <row r="29" spans="1:20" x14ac:dyDescent="0.25">
      <c r="A29" s="22" t="s">
        <v>636</v>
      </c>
      <c r="B29" s="12" t="s">
        <v>663</v>
      </c>
      <c r="C29" s="12"/>
      <c r="D29" s="12"/>
      <c r="E29" s="12"/>
      <c r="F29" s="19">
        <v>1704569.38</v>
      </c>
      <c r="G29" s="19">
        <v>1704569.38</v>
      </c>
      <c r="H29" s="19">
        <v>1704569.38</v>
      </c>
      <c r="I29" s="109">
        <v>1704569.38</v>
      </c>
      <c r="J29" s="19">
        <v>1704569.38</v>
      </c>
      <c r="K29" s="19">
        <v>1704569.38</v>
      </c>
      <c r="L29" s="19">
        <v>1704569.38</v>
      </c>
      <c r="M29" s="19">
        <v>1704569.38</v>
      </c>
      <c r="N29" s="19">
        <v>1704569.38</v>
      </c>
      <c r="O29" s="19">
        <v>1704569.38</v>
      </c>
      <c r="P29" s="19">
        <v>1704569.38</v>
      </c>
      <c r="Q29" s="19">
        <v>1704569.38</v>
      </c>
      <c r="R29" s="19">
        <v>1704569.38</v>
      </c>
      <c r="T29" s="1"/>
    </row>
    <row r="30" spans="1:20" x14ac:dyDescent="0.25">
      <c r="A30" s="22" t="s">
        <v>636</v>
      </c>
      <c r="B30" s="12" t="s">
        <v>664</v>
      </c>
      <c r="C30" s="12"/>
      <c r="D30" s="12"/>
      <c r="E30" s="12"/>
      <c r="F30" s="19">
        <v>4155602.12</v>
      </c>
      <c r="G30" s="19">
        <v>4155602.12</v>
      </c>
      <c r="H30" s="19">
        <v>4155602.12</v>
      </c>
      <c r="I30" s="109">
        <v>4155602.12</v>
      </c>
      <c r="J30" s="19">
        <v>4155602.12</v>
      </c>
      <c r="K30" s="19">
        <v>4155602.12</v>
      </c>
      <c r="L30" s="19">
        <v>4155602.12</v>
      </c>
      <c r="M30" s="19">
        <v>4155602.12</v>
      </c>
      <c r="N30" s="19">
        <v>4155602.12</v>
      </c>
      <c r="O30" s="19">
        <v>4155602.12</v>
      </c>
      <c r="P30" s="19">
        <v>4155602.12</v>
      </c>
      <c r="Q30" s="19">
        <v>4155602.12</v>
      </c>
      <c r="R30" s="19">
        <v>4155602.12</v>
      </c>
      <c r="T30" s="1"/>
    </row>
    <row r="31" spans="1:20" x14ac:dyDescent="0.25">
      <c r="A31" s="22" t="s">
        <v>636</v>
      </c>
      <c r="B31" s="12" t="s">
        <v>665</v>
      </c>
      <c r="C31" s="12"/>
      <c r="D31" s="12"/>
      <c r="E31" s="12"/>
      <c r="F31" s="19">
        <v>3683221.39</v>
      </c>
      <c r="G31" s="19">
        <v>3683221.39</v>
      </c>
      <c r="H31" s="19">
        <v>3683221.39</v>
      </c>
      <c r="I31" s="109">
        <v>3683221.39</v>
      </c>
      <c r="J31" s="19">
        <v>3683221.39</v>
      </c>
      <c r="K31" s="19">
        <v>3683221.39</v>
      </c>
      <c r="L31" s="19">
        <v>3683221.39</v>
      </c>
      <c r="M31" s="19">
        <v>3683221.39</v>
      </c>
      <c r="N31" s="19">
        <v>3683221.39</v>
      </c>
      <c r="O31" s="19">
        <v>3683221.39</v>
      </c>
      <c r="P31" s="19">
        <v>3683221.39</v>
      </c>
      <c r="Q31" s="19">
        <v>3683221.39</v>
      </c>
      <c r="R31" s="19">
        <v>3683221.39</v>
      </c>
      <c r="T31" s="1"/>
    </row>
    <row r="32" spans="1:20" x14ac:dyDescent="0.25">
      <c r="A32" s="22" t="s">
        <v>636</v>
      </c>
      <c r="B32" s="12" t="s">
        <v>666</v>
      </c>
      <c r="C32" s="12"/>
      <c r="D32" s="12"/>
      <c r="E32" s="12"/>
      <c r="F32" s="19">
        <v>3984038.93</v>
      </c>
      <c r="G32" s="19">
        <v>3984038.93</v>
      </c>
      <c r="H32" s="19">
        <v>3984038.93</v>
      </c>
      <c r="I32" s="109">
        <v>3984038.93</v>
      </c>
      <c r="J32" s="19">
        <v>3984038.93</v>
      </c>
      <c r="K32" s="19">
        <v>3984038.93</v>
      </c>
      <c r="L32" s="19">
        <v>3984038.93</v>
      </c>
      <c r="M32" s="19">
        <v>3984038.93</v>
      </c>
      <c r="N32" s="19">
        <v>3984038.93</v>
      </c>
      <c r="O32" s="19">
        <v>3984038.93</v>
      </c>
      <c r="P32" s="19">
        <v>3984038.93</v>
      </c>
      <c r="Q32" s="19">
        <v>3984038.93</v>
      </c>
      <c r="R32" s="19">
        <v>3984038.93</v>
      </c>
      <c r="T32" s="1"/>
    </row>
    <row r="33" spans="1:20" x14ac:dyDescent="0.25">
      <c r="A33" s="22" t="s">
        <v>636</v>
      </c>
      <c r="B33" s="12" t="s">
        <v>667</v>
      </c>
      <c r="C33" s="12"/>
      <c r="D33" s="12"/>
      <c r="E33" s="12"/>
      <c r="F33" s="19">
        <v>970580.63</v>
      </c>
      <c r="G33" s="19">
        <v>970580.63</v>
      </c>
      <c r="H33" s="19">
        <v>970580.63</v>
      </c>
      <c r="I33" s="109">
        <v>970580.63</v>
      </c>
      <c r="J33" s="19">
        <v>970580.63</v>
      </c>
      <c r="K33" s="19">
        <v>970580.63</v>
      </c>
      <c r="L33" s="19">
        <v>970580.63</v>
      </c>
      <c r="M33" s="19">
        <v>970580.63</v>
      </c>
      <c r="N33" s="19">
        <v>970580.63</v>
      </c>
      <c r="O33" s="19">
        <v>970580.63</v>
      </c>
      <c r="P33" s="19">
        <v>970580.63</v>
      </c>
      <c r="Q33" s="19">
        <v>970580.63</v>
      </c>
      <c r="R33" s="19">
        <v>970580.63</v>
      </c>
      <c r="T33" s="1"/>
    </row>
    <row r="34" spans="1:20" x14ac:dyDescent="0.25">
      <c r="A34" s="22" t="s">
        <v>636</v>
      </c>
      <c r="B34" s="12" t="s">
        <v>668</v>
      </c>
      <c r="C34" s="12"/>
      <c r="D34" s="12"/>
      <c r="E34" s="12"/>
      <c r="F34" s="19">
        <v>3212929.92</v>
      </c>
      <c r="G34" s="19">
        <v>3212929.92</v>
      </c>
      <c r="H34" s="19">
        <v>3212929.92</v>
      </c>
      <c r="I34" s="109">
        <v>1645717.75</v>
      </c>
      <c r="J34" s="19">
        <v>1645717.75</v>
      </c>
      <c r="K34" s="19">
        <v>1645717.75</v>
      </c>
      <c r="L34" s="19">
        <v>2128730.17</v>
      </c>
      <c r="M34" s="19">
        <v>2128730.17</v>
      </c>
      <c r="N34" s="19">
        <v>2128730.17</v>
      </c>
      <c r="O34" s="19">
        <v>2248600.7599999998</v>
      </c>
      <c r="P34" s="19">
        <v>2248600.7599999998</v>
      </c>
      <c r="Q34" s="19">
        <v>2248600.7599999998</v>
      </c>
      <c r="R34" s="19">
        <v>2285246.61</v>
      </c>
      <c r="T34" s="1"/>
    </row>
    <row r="35" spans="1:20" x14ac:dyDescent="0.25">
      <c r="A35" s="22" t="s">
        <v>636</v>
      </c>
      <c r="B35" s="12" t="s">
        <v>669</v>
      </c>
      <c r="C35" s="12"/>
      <c r="D35" s="12"/>
      <c r="E35" s="12"/>
      <c r="F35" s="19">
        <v>9301633.7599999998</v>
      </c>
      <c r="G35" s="19">
        <v>9301633.7599999998</v>
      </c>
      <c r="H35" s="19">
        <v>9301633.7599999998</v>
      </c>
      <c r="I35" s="109">
        <v>9300165.6500000004</v>
      </c>
      <c r="J35" s="19">
        <v>9300165.6500000004</v>
      </c>
      <c r="K35" s="19">
        <v>9300165.6500000004</v>
      </c>
      <c r="L35" s="19">
        <v>9300165.6500000004</v>
      </c>
      <c r="M35" s="19">
        <v>9300165.6500000004</v>
      </c>
      <c r="N35" s="19">
        <v>9300165.6500000004</v>
      </c>
      <c r="O35" s="19">
        <v>9300165.6500000004</v>
      </c>
      <c r="P35" s="19">
        <v>9300165.6500000004</v>
      </c>
      <c r="Q35" s="19">
        <v>9300165.6500000004</v>
      </c>
      <c r="R35" s="19">
        <v>9300165.6500000004</v>
      </c>
      <c r="T35" s="1"/>
    </row>
    <row r="36" spans="1:20" x14ac:dyDescent="0.25">
      <c r="A36" s="22" t="s">
        <v>636</v>
      </c>
      <c r="B36" s="12" t="s">
        <v>670</v>
      </c>
      <c r="C36" s="12"/>
      <c r="D36" s="12"/>
      <c r="E36" s="12"/>
      <c r="F36" s="19">
        <v>125303.89</v>
      </c>
      <c r="G36" s="19">
        <v>125303.89</v>
      </c>
      <c r="H36" s="19">
        <v>125303.89</v>
      </c>
      <c r="I36" s="109">
        <v>125303.89</v>
      </c>
      <c r="J36" s="19">
        <v>125303.89</v>
      </c>
      <c r="K36" s="19">
        <v>125303.89</v>
      </c>
      <c r="L36" s="19">
        <v>125303.89</v>
      </c>
      <c r="M36" s="19">
        <v>125303.89</v>
      </c>
      <c r="N36" s="19">
        <v>125303.89</v>
      </c>
      <c r="O36" s="19">
        <v>125303.89</v>
      </c>
      <c r="P36" s="19">
        <v>125303.89</v>
      </c>
      <c r="Q36" s="19">
        <v>125303.89</v>
      </c>
      <c r="R36" s="19">
        <v>125303.89</v>
      </c>
      <c r="T36" s="1"/>
    </row>
    <row r="37" spans="1:20" x14ac:dyDescent="0.25">
      <c r="A37" s="22" t="s">
        <v>636</v>
      </c>
      <c r="B37" s="12" t="s">
        <v>671</v>
      </c>
      <c r="C37" s="12"/>
      <c r="D37" s="12"/>
      <c r="E37" s="12"/>
      <c r="F37" s="19">
        <v>215357.15</v>
      </c>
      <c r="G37" s="19">
        <v>215357.15</v>
      </c>
      <c r="H37" s="19">
        <v>215357.15</v>
      </c>
      <c r="I37" s="109">
        <v>215357.15</v>
      </c>
      <c r="J37" s="19">
        <v>215357.15</v>
      </c>
      <c r="K37" s="19">
        <v>215357.15</v>
      </c>
      <c r="L37" s="19">
        <v>215357.15</v>
      </c>
      <c r="M37" s="19">
        <v>215357.15</v>
      </c>
      <c r="N37" s="19">
        <v>215357.15</v>
      </c>
      <c r="O37" s="19">
        <v>215357.15</v>
      </c>
      <c r="P37" s="19">
        <v>215357.15</v>
      </c>
      <c r="Q37" s="19">
        <v>215357.15</v>
      </c>
      <c r="R37" s="19">
        <v>215357.15</v>
      </c>
      <c r="T37" s="1"/>
    </row>
    <row r="38" spans="1:20" x14ac:dyDescent="0.25">
      <c r="A38" s="22" t="s">
        <v>636</v>
      </c>
      <c r="B38" s="12" t="s">
        <v>672</v>
      </c>
      <c r="C38" s="12"/>
      <c r="D38" s="12"/>
      <c r="E38" s="12"/>
      <c r="F38" s="19">
        <v>5872610.5</v>
      </c>
      <c r="G38" s="19">
        <v>5872627.7999999998</v>
      </c>
      <c r="H38" s="19">
        <v>5872627.7999999998</v>
      </c>
      <c r="I38" s="109">
        <v>5872627.7999999998</v>
      </c>
      <c r="J38" s="19">
        <v>5872627.7999999998</v>
      </c>
      <c r="K38" s="19">
        <v>5872627.7999999998</v>
      </c>
      <c r="L38" s="19">
        <v>5872627.7999999998</v>
      </c>
      <c r="M38" s="19">
        <v>5872627.7999999998</v>
      </c>
      <c r="N38" s="19">
        <v>5872627.7999999998</v>
      </c>
      <c r="O38" s="19">
        <v>5872627.7999999998</v>
      </c>
      <c r="P38" s="19">
        <v>5872627.7999999998</v>
      </c>
      <c r="Q38" s="19">
        <v>5872627.7999999998</v>
      </c>
      <c r="R38" s="19">
        <v>5872627.7999999998</v>
      </c>
      <c r="T38" s="1"/>
    </row>
    <row r="39" spans="1:20" x14ac:dyDescent="0.25">
      <c r="A39" s="22" t="s">
        <v>636</v>
      </c>
      <c r="B39" s="12" t="s">
        <v>673</v>
      </c>
      <c r="C39" s="12"/>
      <c r="D39" s="12"/>
      <c r="E39" s="12"/>
      <c r="F39" s="19">
        <v>4553839.45</v>
      </c>
      <c r="G39" s="19">
        <v>4553839.45</v>
      </c>
      <c r="H39" s="19">
        <v>4553839.45</v>
      </c>
      <c r="I39" s="109">
        <v>4553839.45</v>
      </c>
      <c r="J39" s="19">
        <v>4553839.45</v>
      </c>
      <c r="K39" s="19">
        <v>4553839.45</v>
      </c>
      <c r="L39" s="19">
        <v>4553839.45</v>
      </c>
      <c r="M39" s="19">
        <v>4553839.45</v>
      </c>
      <c r="N39" s="19">
        <v>4553839.45</v>
      </c>
      <c r="O39" s="19">
        <v>4553839.45</v>
      </c>
      <c r="P39" s="19">
        <v>4553839.45</v>
      </c>
      <c r="Q39" s="19">
        <v>4553839.45</v>
      </c>
      <c r="R39" s="19">
        <v>4553839.45</v>
      </c>
      <c r="T39" s="1"/>
    </row>
    <row r="40" spans="1:20" x14ac:dyDescent="0.25">
      <c r="A40" s="22" t="s">
        <v>636</v>
      </c>
      <c r="B40" s="12" t="s">
        <v>674</v>
      </c>
      <c r="C40" s="12"/>
      <c r="D40" s="12"/>
      <c r="E40" s="12"/>
      <c r="F40" s="19">
        <v>3444976.13</v>
      </c>
      <c r="G40" s="19">
        <v>3444976.13</v>
      </c>
      <c r="H40" s="19">
        <v>3444976.13</v>
      </c>
      <c r="I40" s="109">
        <v>3444976.13</v>
      </c>
      <c r="J40" s="19">
        <v>3444976.13</v>
      </c>
      <c r="K40" s="19">
        <v>3444976.13</v>
      </c>
      <c r="L40" s="19">
        <v>3444976.13</v>
      </c>
      <c r="M40" s="19">
        <v>3444976.13</v>
      </c>
      <c r="N40" s="19">
        <v>3444976.13</v>
      </c>
      <c r="O40" s="19">
        <v>3444976.13</v>
      </c>
      <c r="P40" s="19">
        <v>3444976.13</v>
      </c>
      <c r="Q40" s="19">
        <v>3444976.13</v>
      </c>
      <c r="R40" s="19">
        <v>3444976.13</v>
      </c>
      <c r="T40" s="1"/>
    </row>
    <row r="41" spans="1:20" x14ac:dyDescent="0.25">
      <c r="A41" s="22" t="s">
        <v>636</v>
      </c>
      <c r="B41" s="12" t="s">
        <v>676</v>
      </c>
      <c r="C41" s="12"/>
      <c r="D41" s="12"/>
      <c r="E41" s="12"/>
      <c r="F41" s="19">
        <v>35990684.850000001</v>
      </c>
      <c r="G41" s="19">
        <v>35990684.850000001</v>
      </c>
      <c r="H41" s="19">
        <v>35990684.850000001</v>
      </c>
      <c r="I41" s="109">
        <v>35990684.850000001</v>
      </c>
      <c r="J41" s="19">
        <v>35990684.850000001</v>
      </c>
      <c r="K41" s="19">
        <v>35990684.850000001</v>
      </c>
      <c r="L41" s="19">
        <v>19587219.949999999</v>
      </c>
      <c r="M41" s="19">
        <v>19587219.949999999</v>
      </c>
      <c r="N41" s="19">
        <v>19587219.949999999</v>
      </c>
      <c r="O41" s="19">
        <v>19587219.949999999</v>
      </c>
      <c r="P41" s="19">
        <v>19587219.949999999</v>
      </c>
      <c r="Q41" s="19">
        <v>19587219.949999999</v>
      </c>
      <c r="R41" s="19">
        <v>19587219.949999999</v>
      </c>
      <c r="T41" s="1"/>
    </row>
    <row r="42" spans="1:20" x14ac:dyDescent="0.25">
      <c r="A42" s="22" t="s">
        <v>636</v>
      </c>
      <c r="B42" s="12" t="s">
        <v>677</v>
      </c>
      <c r="C42" s="12"/>
      <c r="D42" s="12"/>
      <c r="E42" s="12"/>
      <c r="F42" s="19">
        <v>410556.01</v>
      </c>
      <c r="G42" s="19">
        <v>410556.01</v>
      </c>
      <c r="H42" s="19">
        <v>410556.01</v>
      </c>
      <c r="I42" s="109">
        <v>410556.01</v>
      </c>
      <c r="J42" s="19">
        <v>410556.01</v>
      </c>
      <c r="K42" s="19">
        <v>410556.01</v>
      </c>
      <c r="L42" s="19">
        <v>410556.01</v>
      </c>
      <c r="M42" s="19">
        <v>410556.01</v>
      </c>
      <c r="N42" s="19">
        <v>410556.01</v>
      </c>
      <c r="O42" s="19">
        <v>410556.01</v>
      </c>
      <c r="P42" s="19">
        <v>410556.01</v>
      </c>
      <c r="Q42" s="19">
        <v>410556.01</v>
      </c>
      <c r="R42" s="19">
        <v>410556.01</v>
      </c>
      <c r="T42" s="1"/>
    </row>
    <row r="43" spans="1:20" x14ac:dyDescent="0.25">
      <c r="A43" s="22" t="s">
        <v>636</v>
      </c>
      <c r="B43" s="12" t="s">
        <v>678</v>
      </c>
      <c r="C43" s="12"/>
      <c r="D43" s="12"/>
      <c r="E43" s="12"/>
      <c r="F43" s="19">
        <v>1315856582.45</v>
      </c>
      <c r="G43" s="19">
        <v>1334827072.1800001</v>
      </c>
      <c r="H43" s="19">
        <v>1341798633.8900001</v>
      </c>
      <c r="I43" s="109">
        <v>1351779206.6099999</v>
      </c>
      <c r="J43" s="19">
        <v>1362585329.53</v>
      </c>
      <c r="K43" s="19">
        <v>1368798365.6800001</v>
      </c>
      <c r="L43" s="19">
        <v>1379324925.7</v>
      </c>
      <c r="M43" s="19">
        <v>1386392817.95</v>
      </c>
      <c r="N43" s="19">
        <v>1391034795.98</v>
      </c>
      <c r="O43" s="19">
        <v>1399474991.25</v>
      </c>
      <c r="P43" s="19">
        <v>1406950591.8099999</v>
      </c>
      <c r="Q43" s="19">
        <v>1415506833.9000001</v>
      </c>
      <c r="R43" s="19">
        <v>1423477624.01</v>
      </c>
      <c r="T43" s="1"/>
    </row>
    <row r="44" spans="1:20" x14ac:dyDescent="0.25">
      <c r="A44" s="22" t="s">
        <v>636</v>
      </c>
      <c r="B44" s="12" t="s">
        <v>679</v>
      </c>
      <c r="C44" s="12"/>
      <c r="D44" s="12"/>
      <c r="E44" s="12"/>
      <c r="F44" s="19">
        <v>33307946.449999999</v>
      </c>
      <c r="G44" s="19">
        <v>33307946.449999999</v>
      </c>
      <c r="H44" s="19">
        <v>33307946.449999999</v>
      </c>
      <c r="I44" s="109">
        <v>33307946.449999999</v>
      </c>
      <c r="J44" s="19">
        <v>33307946.449999999</v>
      </c>
      <c r="K44" s="19">
        <v>33307946.449999999</v>
      </c>
      <c r="L44" s="19">
        <v>33307946.449999999</v>
      </c>
      <c r="M44" s="19">
        <v>33307946.449999999</v>
      </c>
      <c r="N44" s="19">
        <v>33307946.449999999</v>
      </c>
      <c r="O44" s="19">
        <v>33307946.449999999</v>
      </c>
      <c r="P44" s="19">
        <v>33307946.449999999</v>
      </c>
      <c r="Q44" s="19">
        <v>33307946.449999999</v>
      </c>
      <c r="R44" s="19">
        <v>33307946.449999999</v>
      </c>
      <c r="T44" s="1"/>
    </row>
    <row r="45" spans="1:20" x14ac:dyDescent="0.25">
      <c r="A45" s="22" t="s">
        <v>636</v>
      </c>
      <c r="B45" s="12" t="s">
        <v>680</v>
      </c>
      <c r="C45" s="12"/>
      <c r="D45" s="12"/>
      <c r="E45" s="12"/>
      <c r="F45" s="19">
        <v>437302889.33999997</v>
      </c>
      <c r="G45" s="19">
        <v>437685692.75</v>
      </c>
      <c r="H45" s="19">
        <v>437936895.80000001</v>
      </c>
      <c r="I45" s="109">
        <v>448016625.5</v>
      </c>
      <c r="J45" s="19">
        <v>447907417.77999997</v>
      </c>
      <c r="K45" s="19">
        <v>447929524.73000002</v>
      </c>
      <c r="L45" s="19">
        <v>450858932.16000003</v>
      </c>
      <c r="M45" s="19">
        <v>451138372.49000001</v>
      </c>
      <c r="N45" s="19">
        <v>451159295</v>
      </c>
      <c r="O45" s="19">
        <v>451501531.26999998</v>
      </c>
      <c r="P45" s="19">
        <v>451642206.25999999</v>
      </c>
      <c r="Q45" s="19">
        <v>451970648.06</v>
      </c>
      <c r="R45" s="19">
        <v>451918933.32999998</v>
      </c>
      <c r="T45" s="1"/>
    </row>
    <row r="46" spans="1:20" x14ac:dyDescent="0.25">
      <c r="A46" s="22" t="s">
        <v>636</v>
      </c>
      <c r="B46" s="12" t="s">
        <v>681</v>
      </c>
      <c r="C46" s="12"/>
      <c r="D46" s="12"/>
      <c r="E46" s="12"/>
      <c r="F46" s="19">
        <v>36897278.380000003</v>
      </c>
      <c r="G46" s="19">
        <v>36919238.829999998</v>
      </c>
      <c r="H46" s="19">
        <v>37007067.600000001</v>
      </c>
      <c r="I46" s="109">
        <v>37052342.909999996</v>
      </c>
      <c r="J46" s="19">
        <v>37062318.280000001</v>
      </c>
      <c r="K46" s="19">
        <v>37193783.590000004</v>
      </c>
      <c r="L46" s="19">
        <v>37215644.450000003</v>
      </c>
      <c r="M46" s="19">
        <v>37237354.909999996</v>
      </c>
      <c r="N46" s="19">
        <v>37292407.090000004</v>
      </c>
      <c r="O46" s="19">
        <v>37325373.210000001</v>
      </c>
      <c r="P46" s="19">
        <v>37354818.140000001</v>
      </c>
      <c r="Q46" s="19">
        <v>37621384.770000003</v>
      </c>
      <c r="R46" s="19">
        <v>37646016.649999999</v>
      </c>
      <c r="T46" s="1"/>
    </row>
    <row r="47" spans="1:20" x14ac:dyDescent="0.25">
      <c r="A47" s="22" t="s">
        <v>636</v>
      </c>
      <c r="B47" s="12" t="s">
        <v>682</v>
      </c>
      <c r="C47" s="12"/>
      <c r="D47" s="12"/>
      <c r="E47" s="12"/>
      <c r="F47" s="19">
        <v>85658213.180000007</v>
      </c>
      <c r="G47" s="19">
        <v>85658213.180000007</v>
      </c>
      <c r="H47" s="19">
        <v>85658213.180000007</v>
      </c>
      <c r="I47" s="109">
        <v>85658213.180000007</v>
      </c>
      <c r="J47" s="19">
        <v>85658213.180000007</v>
      </c>
      <c r="K47" s="19">
        <v>85658213.180000007</v>
      </c>
      <c r="L47" s="19">
        <v>85865423.269999996</v>
      </c>
      <c r="M47" s="19">
        <v>85865423.269999996</v>
      </c>
      <c r="N47" s="19">
        <v>85865423.269999996</v>
      </c>
      <c r="O47" s="19">
        <v>85865423.269999996</v>
      </c>
      <c r="P47" s="19">
        <v>85865423.269999996</v>
      </c>
      <c r="Q47" s="19">
        <v>85865423.269999996</v>
      </c>
      <c r="R47" s="19">
        <v>85865423.269999996</v>
      </c>
      <c r="T47" s="1"/>
    </row>
    <row r="48" spans="1:20" x14ac:dyDescent="0.25">
      <c r="A48" s="22" t="s">
        <v>636</v>
      </c>
      <c r="B48" s="12" t="s">
        <v>683</v>
      </c>
      <c r="C48" s="12"/>
      <c r="D48" s="12"/>
      <c r="E48" s="12"/>
      <c r="F48" s="19">
        <v>27164307.780000001</v>
      </c>
      <c r="G48" s="19">
        <v>27164307.780000001</v>
      </c>
      <c r="H48" s="19">
        <v>27164307.780000001</v>
      </c>
      <c r="I48" s="109">
        <v>27164307.780000001</v>
      </c>
      <c r="J48" s="19">
        <v>27164307.780000001</v>
      </c>
      <c r="K48" s="19">
        <v>27164307.780000001</v>
      </c>
      <c r="L48" s="19">
        <v>27164307.780000001</v>
      </c>
      <c r="M48" s="19">
        <v>27164307.780000001</v>
      </c>
      <c r="N48" s="19">
        <v>27164307.780000001</v>
      </c>
      <c r="O48" s="19">
        <v>27164307.780000001</v>
      </c>
      <c r="P48" s="19">
        <v>27164307.780000001</v>
      </c>
      <c r="Q48" s="19">
        <v>27164307.780000001</v>
      </c>
      <c r="R48" s="19">
        <v>27164307.780000001</v>
      </c>
      <c r="T48" s="1"/>
    </row>
    <row r="49" spans="1:20" x14ac:dyDescent="0.25">
      <c r="A49" s="22" t="s">
        <v>636</v>
      </c>
      <c r="B49" s="12" t="s">
        <v>684</v>
      </c>
      <c r="C49" s="12"/>
      <c r="D49" s="12"/>
      <c r="E49" s="12"/>
      <c r="F49" s="19">
        <v>97980479.299999997</v>
      </c>
      <c r="G49" s="19">
        <v>97991290.620000005</v>
      </c>
      <c r="H49" s="19">
        <v>98043167.950000003</v>
      </c>
      <c r="I49" s="109">
        <v>98078932.959999993</v>
      </c>
      <c r="J49" s="19">
        <v>98764394.290000007</v>
      </c>
      <c r="K49" s="19">
        <v>98786774.409999996</v>
      </c>
      <c r="L49" s="19">
        <v>98821978.140000001</v>
      </c>
      <c r="M49" s="19">
        <v>99052060.069999993</v>
      </c>
      <c r="N49" s="19">
        <v>99178144.640000001</v>
      </c>
      <c r="O49" s="19">
        <v>100845868.95999999</v>
      </c>
      <c r="P49" s="19">
        <v>101514465.95999999</v>
      </c>
      <c r="Q49" s="19">
        <v>101577257.75</v>
      </c>
      <c r="R49" s="19">
        <v>101644288.86</v>
      </c>
      <c r="T49" s="1"/>
    </row>
    <row r="50" spans="1:20" x14ac:dyDescent="0.25">
      <c r="A50" s="22" t="s">
        <v>636</v>
      </c>
      <c r="B50" s="12" t="s">
        <v>685</v>
      </c>
      <c r="C50" s="12"/>
      <c r="D50" s="12"/>
      <c r="E50" s="12"/>
      <c r="F50" s="19">
        <v>24797648.870000001</v>
      </c>
      <c r="G50" s="19">
        <v>24797648.870000001</v>
      </c>
      <c r="H50" s="19">
        <v>24797648.870000001</v>
      </c>
      <c r="I50" s="109">
        <v>24797648.870000001</v>
      </c>
      <c r="J50" s="19">
        <v>24797648.870000001</v>
      </c>
      <c r="K50" s="19">
        <v>24797648.870000001</v>
      </c>
      <c r="L50" s="19">
        <v>24797648.870000001</v>
      </c>
      <c r="M50" s="19">
        <v>24769769.870000001</v>
      </c>
      <c r="N50" s="19">
        <v>24769769.870000001</v>
      </c>
      <c r="O50" s="19">
        <v>24769769.870000001</v>
      </c>
      <c r="P50" s="19">
        <v>24769769.870000001</v>
      </c>
      <c r="Q50" s="19">
        <v>24769769.870000001</v>
      </c>
      <c r="R50" s="19">
        <v>24769769.870000001</v>
      </c>
      <c r="T50" s="1"/>
    </row>
    <row r="51" spans="1:20" x14ac:dyDescent="0.25">
      <c r="A51" s="22" t="s">
        <v>636</v>
      </c>
      <c r="B51" s="12" t="s">
        <v>686</v>
      </c>
      <c r="C51" s="12"/>
      <c r="D51" s="12"/>
      <c r="E51" s="12"/>
      <c r="F51" s="19">
        <v>20935985.670000002</v>
      </c>
      <c r="G51" s="19">
        <v>20946939.5</v>
      </c>
      <c r="H51" s="19">
        <v>20959247.120000001</v>
      </c>
      <c r="I51" s="109">
        <v>20981954.420000002</v>
      </c>
      <c r="J51" s="19">
        <v>21017487.449999999</v>
      </c>
      <c r="K51" s="19">
        <v>21025078.59</v>
      </c>
      <c r="L51" s="19">
        <v>21035102.469999999</v>
      </c>
      <c r="M51" s="19">
        <v>21053135.359999999</v>
      </c>
      <c r="N51" s="19">
        <v>21123257.809999999</v>
      </c>
      <c r="O51" s="19">
        <v>21148057.5</v>
      </c>
      <c r="P51" s="19">
        <v>21177086.18</v>
      </c>
      <c r="Q51" s="19">
        <v>21222987.84</v>
      </c>
      <c r="R51" s="19">
        <v>21262209.739999998</v>
      </c>
      <c r="T51" s="1"/>
    </row>
    <row r="52" spans="1:20" x14ac:dyDescent="0.25">
      <c r="A52" s="22" t="s">
        <v>636</v>
      </c>
      <c r="B52" s="12" t="s">
        <v>687</v>
      </c>
      <c r="C52" s="12"/>
      <c r="D52" s="12"/>
      <c r="E52" s="12"/>
      <c r="F52" s="19">
        <f>1054779969.55-49929</f>
        <v>1054730040.55</v>
      </c>
      <c r="G52" s="19">
        <f>1087583995.63-49928.71</f>
        <v>1087534066.9200001</v>
      </c>
      <c r="H52" s="19">
        <f>1092225075.7-49928.71</f>
        <v>1092175146.99</v>
      </c>
      <c r="I52" s="109">
        <f>1096816533.04+817350.94</f>
        <v>1097633883.98</v>
      </c>
      <c r="J52" s="19">
        <f>1102675067.4-49928.71</f>
        <v>1102625138.6900001</v>
      </c>
      <c r="K52" s="19">
        <f>1107063852.12-49928.71</f>
        <v>1107013923.4099998</v>
      </c>
      <c r="L52" s="19">
        <f>1112757559.3-49928.71-6762919</f>
        <v>1105944711.5899999</v>
      </c>
      <c r="M52" s="19">
        <f>1118644801.78-49928.71</f>
        <v>1118594873.0699999</v>
      </c>
      <c r="N52" s="19">
        <f>1122823138.58-49928.71</f>
        <v>1122773209.8699999</v>
      </c>
      <c r="O52" s="19">
        <f>1128437590.86-49928.71</f>
        <v>1128387662.1499999</v>
      </c>
      <c r="P52" s="19">
        <f>1133946765.8-49928.71</f>
        <v>1133896837.0899999</v>
      </c>
      <c r="Q52" s="19">
        <f>1140311854.89-49928.71</f>
        <v>1140261926.1800001</v>
      </c>
      <c r="R52" s="19">
        <f>1145596734.07-49928.71</f>
        <v>1145546805.3599999</v>
      </c>
    </row>
    <row r="53" spans="1:20" x14ac:dyDescent="0.25">
      <c r="A53" s="22" t="s">
        <v>636</v>
      </c>
      <c r="B53" s="12" t="s">
        <v>688</v>
      </c>
      <c r="C53" s="12"/>
      <c r="D53" s="12"/>
      <c r="E53" s="12"/>
      <c r="F53" s="19">
        <v>38378726.579999998</v>
      </c>
      <c r="G53" s="19">
        <v>38520302.990000002</v>
      </c>
      <c r="H53" s="19">
        <v>38514813.109999999</v>
      </c>
      <c r="I53" s="109">
        <v>38487247.539999999</v>
      </c>
      <c r="J53" s="19">
        <v>38452366.369999997</v>
      </c>
      <c r="K53" s="19">
        <v>38496392.609999999</v>
      </c>
      <c r="L53" s="19">
        <v>38501902.359999999</v>
      </c>
      <c r="M53" s="19">
        <v>38517094.009999998</v>
      </c>
      <c r="N53" s="19">
        <v>38538407.969999999</v>
      </c>
      <c r="O53" s="19">
        <v>38535765.990000002</v>
      </c>
      <c r="P53" s="19">
        <v>38492015.68</v>
      </c>
      <c r="Q53" s="19">
        <v>38505906.200000003</v>
      </c>
      <c r="R53" s="19">
        <v>38468104.5</v>
      </c>
      <c r="S53" s="61"/>
      <c r="T53" s="1"/>
    </row>
    <row r="54" spans="1:20" x14ac:dyDescent="0.25">
      <c r="A54" s="22" t="s">
        <v>636</v>
      </c>
      <c r="B54" s="12" t="s">
        <v>690</v>
      </c>
      <c r="C54" s="12"/>
      <c r="D54" s="12"/>
      <c r="E54" s="12"/>
      <c r="F54" s="19">
        <v>76783769.439999998</v>
      </c>
      <c r="G54" s="19">
        <v>77291572.5</v>
      </c>
      <c r="H54" s="19">
        <v>77655371.920000002</v>
      </c>
      <c r="I54" s="109">
        <v>78036627.900000006</v>
      </c>
      <c r="J54" s="19">
        <v>78457374.840000004</v>
      </c>
      <c r="K54" s="19">
        <v>78746974.579999998</v>
      </c>
      <c r="L54" s="19">
        <v>79147884.730000004</v>
      </c>
      <c r="M54" s="19">
        <v>79343429.939999998</v>
      </c>
      <c r="N54" s="19">
        <v>79520091.670000002</v>
      </c>
      <c r="O54" s="19">
        <v>80090177.859999999</v>
      </c>
      <c r="P54" s="19">
        <v>80038567.430000007</v>
      </c>
      <c r="Q54" s="19">
        <v>80837372.569999993</v>
      </c>
      <c r="R54" s="19">
        <v>80754455.659999996</v>
      </c>
      <c r="T54" s="1"/>
    </row>
    <row r="55" spans="1:20" x14ac:dyDescent="0.25">
      <c r="A55" s="22" t="s">
        <v>636</v>
      </c>
      <c r="B55" s="12" t="s">
        <v>691</v>
      </c>
      <c r="C55" s="12"/>
      <c r="D55" s="12"/>
      <c r="E55" s="12"/>
      <c r="F55" s="19">
        <v>4969233.07</v>
      </c>
      <c r="G55" s="19">
        <v>5563651.21</v>
      </c>
      <c r="H55" s="19">
        <v>5610621.21</v>
      </c>
      <c r="I55" s="109">
        <v>5610621.21</v>
      </c>
      <c r="J55" s="19">
        <v>7446460.8700000001</v>
      </c>
      <c r="K55" s="19">
        <v>7930466.8600000003</v>
      </c>
      <c r="L55" s="19">
        <v>11740576.52</v>
      </c>
      <c r="M55" s="19">
        <v>13631786.33</v>
      </c>
      <c r="N55" s="19">
        <v>15168914.34</v>
      </c>
      <c r="O55" s="19">
        <v>18195587.370000001</v>
      </c>
      <c r="P55" s="19">
        <v>20528423.629999999</v>
      </c>
      <c r="Q55" s="19">
        <v>21426179.129999999</v>
      </c>
      <c r="R55" s="19">
        <v>21444914.350000001</v>
      </c>
      <c r="T55" s="1"/>
    </row>
    <row r="56" spans="1:20" x14ac:dyDescent="0.25">
      <c r="A56" s="22" t="s">
        <v>636</v>
      </c>
      <c r="B56" s="12" t="s">
        <v>692</v>
      </c>
      <c r="C56" s="12"/>
      <c r="D56" s="12"/>
      <c r="E56" s="12"/>
      <c r="F56" s="19">
        <v>17946085.280000001</v>
      </c>
      <c r="G56" s="19">
        <v>18679552.5</v>
      </c>
      <c r="H56" s="19">
        <v>18689546.120000001</v>
      </c>
      <c r="I56" s="109">
        <v>18878445.77</v>
      </c>
      <c r="J56" s="19">
        <v>19552785.5</v>
      </c>
      <c r="K56" s="19">
        <v>19465452.350000001</v>
      </c>
      <c r="L56" s="19">
        <v>19875105.18</v>
      </c>
      <c r="M56" s="19">
        <v>19628524.210000001</v>
      </c>
      <c r="N56" s="19">
        <v>20325021.66</v>
      </c>
      <c r="O56" s="19">
        <v>20661994.379999999</v>
      </c>
      <c r="P56" s="19">
        <v>21734739.649999999</v>
      </c>
      <c r="Q56" s="19">
        <v>22351095.739999998</v>
      </c>
      <c r="R56" s="19">
        <v>22602656.100000001</v>
      </c>
      <c r="T56" s="1"/>
    </row>
    <row r="57" spans="1:20" x14ac:dyDescent="0.25">
      <c r="A57" s="22" t="s">
        <v>636</v>
      </c>
      <c r="B57" s="12" t="s">
        <v>693</v>
      </c>
      <c r="C57" s="12"/>
      <c r="D57" s="12"/>
      <c r="E57" s="12"/>
      <c r="F57" s="19">
        <v>174529006.11000001</v>
      </c>
      <c r="G57" s="19">
        <v>176668783.31999999</v>
      </c>
      <c r="H57" s="19">
        <v>177099180.02000001</v>
      </c>
      <c r="I57" s="109">
        <v>177512925.12</v>
      </c>
      <c r="J57" s="19">
        <v>178835489.66</v>
      </c>
      <c r="K57" s="19">
        <v>179276133.56999999</v>
      </c>
      <c r="L57" s="19">
        <v>178570443.88999999</v>
      </c>
      <c r="M57" s="19">
        <v>179163019.66</v>
      </c>
      <c r="N57" s="19">
        <v>179625491.61000001</v>
      </c>
      <c r="O57" s="19">
        <v>180314400.08000001</v>
      </c>
      <c r="P57" s="19">
        <v>180715855.71000001</v>
      </c>
      <c r="Q57" s="19">
        <v>181170727.80000001</v>
      </c>
      <c r="R57" s="19">
        <v>181589055.49000001</v>
      </c>
      <c r="T57" s="1"/>
    </row>
    <row r="58" spans="1:20" x14ac:dyDescent="0.25">
      <c r="A58" s="22" t="s">
        <v>636</v>
      </c>
      <c r="B58" s="12" t="s">
        <v>694</v>
      </c>
      <c r="C58" s="12"/>
      <c r="D58" s="12"/>
      <c r="E58" s="12"/>
      <c r="F58" s="19"/>
      <c r="G58" s="19"/>
      <c r="H58" s="19"/>
      <c r="I58" s="109"/>
      <c r="J58" s="19"/>
      <c r="K58" s="19"/>
      <c r="L58" s="19"/>
      <c r="M58" s="19"/>
      <c r="N58" s="19"/>
      <c r="O58" s="19"/>
      <c r="P58" s="19"/>
      <c r="Q58" s="19"/>
      <c r="R58" s="19">
        <v>5622080.6699999999</v>
      </c>
      <c r="T58" s="1"/>
    </row>
    <row r="59" spans="1:20" x14ac:dyDescent="0.25">
      <c r="A59" s="22" t="s">
        <v>636</v>
      </c>
      <c r="B59" s="12" t="s">
        <v>695</v>
      </c>
      <c r="C59" s="12"/>
      <c r="D59" s="12"/>
      <c r="E59" s="12"/>
      <c r="F59" s="19">
        <v>17603726.370000001</v>
      </c>
      <c r="G59" s="19">
        <v>17616271.48</v>
      </c>
      <c r="H59" s="19">
        <v>17670239.940000001</v>
      </c>
      <c r="I59" s="109">
        <v>17725378.18</v>
      </c>
      <c r="J59" s="19">
        <v>17804835.48</v>
      </c>
      <c r="K59" s="19">
        <v>17771467.640000001</v>
      </c>
      <c r="L59" s="19">
        <v>17909992.920000002</v>
      </c>
      <c r="M59" s="19">
        <v>17872941.280000001</v>
      </c>
      <c r="N59" s="19">
        <v>18069763.190000001</v>
      </c>
      <c r="O59" s="19">
        <v>18209589.09</v>
      </c>
      <c r="P59" s="19">
        <v>18247280.199999999</v>
      </c>
      <c r="Q59" s="19">
        <v>18398242.190000001</v>
      </c>
      <c r="R59" s="19">
        <v>18663800.739999998</v>
      </c>
      <c r="T59" s="1"/>
    </row>
    <row r="60" spans="1:20" x14ac:dyDescent="0.25">
      <c r="A60" s="22" t="s">
        <v>636</v>
      </c>
      <c r="B60" s="12" t="s">
        <v>696</v>
      </c>
      <c r="C60" s="12"/>
      <c r="D60" s="12"/>
      <c r="E60" s="12"/>
      <c r="F60" s="19">
        <v>83098340.739999995</v>
      </c>
      <c r="G60" s="19">
        <v>83094434.849999994</v>
      </c>
      <c r="H60" s="19">
        <v>83091415.650000006</v>
      </c>
      <c r="I60" s="109">
        <v>83088599.510000005</v>
      </c>
      <c r="J60" s="19">
        <v>83088599.510000005</v>
      </c>
      <c r="K60" s="19">
        <v>83080604.299999997</v>
      </c>
      <c r="L60" s="19">
        <v>83077119.760000005</v>
      </c>
      <c r="M60" s="19">
        <v>83070999.870000005</v>
      </c>
      <c r="N60" s="19">
        <v>83066832.75</v>
      </c>
      <c r="O60" s="19">
        <v>83065537.959999993</v>
      </c>
      <c r="P60" s="19">
        <v>83062741.430000007</v>
      </c>
      <c r="Q60" s="19">
        <v>83059179.840000004</v>
      </c>
      <c r="R60" s="19">
        <v>83056001.159999996</v>
      </c>
      <c r="T60" s="1"/>
    </row>
    <row r="61" spans="1:20" x14ac:dyDescent="0.25">
      <c r="A61" s="22" t="s">
        <v>636</v>
      </c>
      <c r="B61" s="12" t="s">
        <v>697</v>
      </c>
      <c r="C61" s="12"/>
      <c r="D61" s="12"/>
      <c r="E61" s="12"/>
      <c r="F61" s="19">
        <v>39684486.729999997</v>
      </c>
      <c r="G61" s="19">
        <v>39714047.75</v>
      </c>
      <c r="H61" s="19">
        <v>40195358.170000002</v>
      </c>
      <c r="I61" s="109">
        <v>40349049.990000002</v>
      </c>
      <c r="J61" s="19">
        <v>40714308.119999997</v>
      </c>
      <c r="K61" s="19">
        <v>41205061.649999999</v>
      </c>
      <c r="L61" s="19">
        <v>41572077.600000001</v>
      </c>
      <c r="M61" s="19">
        <v>41585565.689999998</v>
      </c>
      <c r="N61" s="19">
        <v>41686817.520000003</v>
      </c>
      <c r="O61" s="19">
        <v>41806808.840000004</v>
      </c>
      <c r="P61" s="19">
        <v>41884161.420000002</v>
      </c>
      <c r="Q61" s="19">
        <v>41974376.030000001</v>
      </c>
      <c r="R61" s="19">
        <v>42019266.460000001</v>
      </c>
      <c r="T61" s="1"/>
    </row>
    <row r="62" spans="1:20" x14ac:dyDescent="0.25">
      <c r="A62" s="22" t="s">
        <v>636</v>
      </c>
      <c r="B62" s="12" t="s">
        <v>698</v>
      </c>
      <c r="C62" s="12"/>
      <c r="D62" s="12"/>
      <c r="E62" s="12"/>
      <c r="F62" s="19">
        <v>1413480.06</v>
      </c>
      <c r="G62" s="19">
        <v>1413480.06</v>
      </c>
      <c r="H62" s="19">
        <v>1413480.06</v>
      </c>
      <c r="I62" s="109">
        <v>1413480.06</v>
      </c>
      <c r="J62" s="19">
        <v>1413480.06</v>
      </c>
      <c r="K62" s="19">
        <v>1413480.06</v>
      </c>
      <c r="L62" s="19">
        <v>1413480.06</v>
      </c>
      <c r="M62" s="19">
        <v>1413480.06</v>
      </c>
      <c r="N62" s="19">
        <v>1413480.06</v>
      </c>
      <c r="O62" s="19">
        <v>1413480.06</v>
      </c>
      <c r="P62" s="19">
        <v>1413480.06</v>
      </c>
      <c r="Q62" s="19">
        <v>1413480.06</v>
      </c>
      <c r="R62" s="19">
        <v>1413480.06</v>
      </c>
      <c r="T62" s="1"/>
    </row>
    <row r="63" spans="1:20" x14ac:dyDescent="0.25">
      <c r="A63" s="22" t="s">
        <v>636</v>
      </c>
      <c r="B63" s="12" t="s">
        <v>699</v>
      </c>
      <c r="C63" s="12"/>
      <c r="D63" s="12"/>
      <c r="E63" s="12"/>
      <c r="F63" s="19">
        <v>3686083.3</v>
      </c>
      <c r="G63" s="19">
        <v>3654416.27</v>
      </c>
      <c r="H63" s="19">
        <v>3687750.02</v>
      </c>
      <c r="I63" s="109">
        <v>3824871.65</v>
      </c>
      <c r="J63" s="19">
        <v>3956951.4699999997</v>
      </c>
      <c r="K63" s="19">
        <v>4024264.55</v>
      </c>
      <c r="L63" s="19">
        <v>4089583.05</v>
      </c>
      <c r="M63" s="19">
        <v>4166715.19</v>
      </c>
      <c r="N63" s="19">
        <v>4219524.79</v>
      </c>
      <c r="O63" s="19">
        <v>4250847.79</v>
      </c>
      <c r="P63" s="19">
        <v>4366444.6100000003</v>
      </c>
      <c r="Q63" s="19">
        <v>4442154.84</v>
      </c>
      <c r="R63" s="19">
        <v>4567092.3</v>
      </c>
      <c r="T63" s="1"/>
    </row>
    <row r="64" spans="1:20" x14ac:dyDescent="0.25">
      <c r="A64" s="22" t="s">
        <v>636</v>
      </c>
      <c r="B64" s="12" t="s">
        <v>700</v>
      </c>
      <c r="C64" s="12"/>
      <c r="D64" s="12"/>
      <c r="E64" s="12"/>
      <c r="F64" s="19">
        <v>193481.92</v>
      </c>
      <c r="G64" s="19"/>
      <c r="H64" s="19"/>
      <c r="I64" s="109"/>
      <c r="J64" s="19"/>
      <c r="K64" s="19"/>
      <c r="L64" s="19"/>
      <c r="M64" s="19"/>
      <c r="N64" s="19"/>
      <c r="O64" s="19"/>
      <c r="P64" s="19"/>
      <c r="Q64" s="19"/>
      <c r="R64" s="19"/>
      <c r="T64" s="1"/>
    </row>
    <row r="65" spans="1:21" x14ac:dyDescent="0.25">
      <c r="A65" s="22" t="s">
        <v>636</v>
      </c>
      <c r="B65" s="12" t="s">
        <v>701</v>
      </c>
      <c r="C65" s="12"/>
      <c r="D65" s="12"/>
      <c r="E65" s="12"/>
      <c r="F65" s="19">
        <v>13313383.640000001</v>
      </c>
      <c r="G65" s="19">
        <v>14581100.41</v>
      </c>
      <c r="H65" s="19">
        <v>14693838.92</v>
      </c>
      <c r="I65" s="109">
        <v>14853748.539999999</v>
      </c>
      <c r="J65" s="19">
        <v>13317201.58</v>
      </c>
      <c r="K65" s="19">
        <v>13353395.310000001</v>
      </c>
      <c r="L65" s="19">
        <v>13569055.09</v>
      </c>
      <c r="M65" s="19">
        <v>13651189.199999999</v>
      </c>
      <c r="N65" s="19">
        <v>13854484.619999999</v>
      </c>
      <c r="O65" s="19">
        <v>13918286.6</v>
      </c>
      <c r="P65" s="19">
        <v>14164874.560000001</v>
      </c>
      <c r="Q65" s="19">
        <v>14242200.810000001</v>
      </c>
      <c r="R65" s="19">
        <v>14429410.08</v>
      </c>
      <c r="T65" s="1"/>
    </row>
    <row r="66" spans="1:21" x14ac:dyDescent="0.25">
      <c r="A66" s="22" t="s">
        <v>636</v>
      </c>
      <c r="B66" s="12" t="s">
        <v>702</v>
      </c>
      <c r="C66" s="12"/>
      <c r="D66" s="12"/>
      <c r="E66" s="12"/>
      <c r="F66" s="19">
        <v>82546.350000000006</v>
      </c>
      <c r="G66" s="19"/>
      <c r="H66" s="19"/>
      <c r="I66" s="109"/>
      <c r="J66" s="19"/>
      <c r="K66" s="19"/>
      <c r="L66" s="19"/>
      <c r="M66" s="19"/>
      <c r="N66" s="19"/>
      <c r="O66" s="19"/>
      <c r="P66" s="19"/>
      <c r="Q66" s="19"/>
      <c r="R66" s="19"/>
      <c r="T66" s="1"/>
    </row>
    <row r="67" spans="1:21" x14ac:dyDescent="0.25">
      <c r="A67" s="22" t="s">
        <v>636</v>
      </c>
      <c r="B67" s="12" t="s">
        <v>703</v>
      </c>
      <c r="C67" s="12"/>
      <c r="D67" s="12"/>
      <c r="E67" s="12"/>
      <c r="F67" s="19">
        <v>51929.85</v>
      </c>
      <c r="G67" s="19">
        <v>51929.85</v>
      </c>
      <c r="H67" s="19">
        <v>51929.85</v>
      </c>
      <c r="I67" s="109">
        <v>51929.85</v>
      </c>
      <c r="J67" s="19">
        <v>49473.93</v>
      </c>
      <c r="K67" s="19">
        <v>49473.93</v>
      </c>
      <c r="L67" s="19">
        <v>49473.93</v>
      </c>
      <c r="M67" s="19">
        <v>49473.93</v>
      </c>
      <c r="N67" s="19">
        <v>49473.93</v>
      </c>
      <c r="O67" s="19">
        <v>49473.93</v>
      </c>
      <c r="P67" s="19">
        <v>49473.93</v>
      </c>
      <c r="Q67" s="19">
        <v>49473.93</v>
      </c>
      <c r="R67" s="19">
        <v>49473.93</v>
      </c>
      <c r="T67" s="1"/>
    </row>
    <row r="68" spans="1:21" x14ac:dyDescent="0.25">
      <c r="A68" s="22" t="s">
        <v>636</v>
      </c>
      <c r="B68" s="12" t="s">
        <v>705</v>
      </c>
      <c r="C68" s="12"/>
      <c r="D68" s="12"/>
      <c r="E68" s="12"/>
      <c r="F68" s="19">
        <v>5000265.84</v>
      </c>
      <c r="G68" s="19">
        <v>5000265.84</v>
      </c>
      <c r="H68" s="19">
        <v>5000265.84</v>
      </c>
      <c r="I68" s="109">
        <v>5000265.84</v>
      </c>
      <c r="J68" s="19">
        <v>5295546.68</v>
      </c>
      <c r="K68" s="19">
        <v>5295570.55</v>
      </c>
      <c r="L68" s="19">
        <v>5295753.37</v>
      </c>
      <c r="M68" s="19">
        <v>5295918.13</v>
      </c>
      <c r="N68" s="19">
        <v>5296000.9000000004</v>
      </c>
      <c r="O68" s="19">
        <v>5296176.9000000004</v>
      </c>
      <c r="P68" s="19">
        <v>5296176.9000000004</v>
      </c>
      <c r="Q68" s="19">
        <v>5296353.0999999996</v>
      </c>
      <c r="R68" s="19">
        <v>5296353.0999999996</v>
      </c>
      <c r="T68" s="1"/>
    </row>
    <row r="69" spans="1:21" x14ac:dyDescent="0.25">
      <c r="A69" s="22" t="s">
        <v>636</v>
      </c>
      <c r="B69" s="12" t="s">
        <v>706</v>
      </c>
      <c r="C69" s="12"/>
      <c r="D69" s="12"/>
      <c r="E69" s="12"/>
      <c r="F69" s="19">
        <v>9392895.3499999996</v>
      </c>
      <c r="G69" s="19">
        <v>9392895.3499999996</v>
      </c>
      <c r="H69" s="19">
        <v>9392895.3499999996</v>
      </c>
      <c r="I69" s="109">
        <v>10126577.01</v>
      </c>
      <c r="J69" s="19">
        <v>10126577.01</v>
      </c>
      <c r="K69" s="19">
        <v>10126577.01</v>
      </c>
      <c r="L69" s="19">
        <v>10126577.01</v>
      </c>
      <c r="M69" s="19">
        <v>10126577.01</v>
      </c>
      <c r="N69" s="19">
        <v>10126577.01</v>
      </c>
      <c r="O69" s="19">
        <v>10126577.01</v>
      </c>
      <c r="P69" s="19">
        <v>10126577.01</v>
      </c>
      <c r="Q69" s="19">
        <v>10126577.01</v>
      </c>
      <c r="R69" s="19">
        <v>10126577.01</v>
      </c>
      <c r="T69" s="1"/>
    </row>
    <row r="70" spans="1:21" x14ac:dyDescent="0.25">
      <c r="A70" s="22" t="s">
        <v>636</v>
      </c>
      <c r="B70" s="12" t="s">
        <v>707</v>
      </c>
      <c r="C70" s="12"/>
      <c r="D70" s="12"/>
      <c r="E70" s="12"/>
      <c r="F70" s="19">
        <v>121045.02</v>
      </c>
      <c r="G70" s="19">
        <v>121045.02</v>
      </c>
      <c r="H70" s="19">
        <v>121045.02</v>
      </c>
      <c r="I70" s="109">
        <v>121045.02</v>
      </c>
      <c r="J70" s="19">
        <v>121045.02</v>
      </c>
      <c r="K70" s="19">
        <v>121045.02</v>
      </c>
      <c r="L70" s="19">
        <v>121045.02</v>
      </c>
      <c r="M70" s="19">
        <v>121045.02</v>
      </c>
      <c r="N70" s="19">
        <v>121045.02</v>
      </c>
      <c r="O70" s="19">
        <v>121045.02</v>
      </c>
      <c r="P70" s="19">
        <v>121045.02</v>
      </c>
      <c r="Q70" s="19">
        <v>121045.02</v>
      </c>
      <c r="R70" s="19">
        <v>121045.02</v>
      </c>
      <c r="T70" s="1"/>
    </row>
    <row r="71" spans="1:21" x14ac:dyDescent="0.25">
      <c r="A71" s="22" t="s">
        <v>636</v>
      </c>
      <c r="B71" s="12" t="s">
        <v>708</v>
      </c>
      <c r="C71" s="12"/>
      <c r="D71" s="12"/>
      <c r="E71" s="12"/>
      <c r="F71" s="19">
        <v>355786.03</v>
      </c>
      <c r="G71" s="19">
        <v>355786.03</v>
      </c>
      <c r="H71" s="19">
        <v>355786.03</v>
      </c>
      <c r="I71" s="109">
        <v>355786.03</v>
      </c>
      <c r="J71" s="19">
        <v>355786.03</v>
      </c>
      <c r="K71" s="19">
        <v>355786.03</v>
      </c>
      <c r="L71" s="19">
        <v>355786.03</v>
      </c>
      <c r="M71" s="19">
        <v>355786.03</v>
      </c>
      <c r="N71" s="19">
        <v>355786.03</v>
      </c>
      <c r="O71" s="19">
        <v>355786.03</v>
      </c>
      <c r="P71" s="19">
        <v>355786.03</v>
      </c>
      <c r="Q71" s="19">
        <v>355786.03</v>
      </c>
      <c r="R71" s="19">
        <v>355786.03</v>
      </c>
      <c r="T71" s="1"/>
    </row>
    <row r="72" spans="1:21" x14ac:dyDescent="0.25">
      <c r="A72" s="22" t="s">
        <v>636</v>
      </c>
      <c r="B72" s="12" t="s">
        <v>709</v>
      </c>
      <c r="C72" s="12"/>
      <c r="D72" s="12"/>
      <c r="E72" s="12"/>
      <c r="F72" s="19">
        <v>2144408.2999999998</v>
      </c>
      <c r="G72" s="19">
        <v>2144408.2999999998</v>
      </c>
      <c r="H72" s="19">
        <v>2144408.2999999998</v>
      </c>
      <c r="I72" s="109">
        <v>2144408.2999999998</v>
      </c>
      <c r="J72" s="19">
        <v>2144408.2999999998</v>
      </c>
      <c r="K72" s="19">
        <v>2144408.2999999998</v>
      </c>
      <c r="L72" s="19">
        <v>18547873.199999999</v>
      </c>
      <c r="M72" s="19">
        <v>18547873.199999999</v>
      </c>
      <c r="N72" s="19">
        <v>18547873.199999999</v>
      </c>
      <c r="O72" s="19">
        <v>18547873.199999999</v>
      </c>
      <c r="P72" s="19">
        <v>18547873.199999999</v>
      </c>
      <c r="Q72" s="19">
        <v>18547873.199999999</v>
      </c>
      <c r="R72" s="19">
        <v>18547873.199999999</v>
      </c>
      <c r="T72" s="1"/>
    </row>
    <row r="73" spans="1:21" x14ac:dyDescent="0.25">
      <c r="A73" s="22" t="s">
        <v>636</v>
      </c>
      <c r="B73" s="12" t="s">
        <v>710</v>
      </c>
      <c r="C73" s="12"/>
      <c r="D73" s="12"/>
      <c r="E73" s="12"/>
      <c r="F73" s="19">
        <v>3141752.43</v>
      </c>
      <c r="G73" s="19">
        <v>3141752.43</v>
      </c>
      <c r="H73" s="19">
        <v>3141752.43</v>
      </c>
      <c r="I73" s="109">
        <v>3141752.43</v>
      </c>
      <c r="J73" s="19">
        <v>3141752.43</v>
      </c>
      <c r="K73" s="19">
        <v>3141752.43</v>
      </c>
      <c r="L73" s="19">
        <v>3141752.43</v>
      </c>
      <c r="M73" s="19">
        <v>3141752.43</v>
      </c>
      <c r="N73" s="19">
        <v>3141752.43</v>
      </c>
      <c r="O73" s="19">
        <v>3141752.43</v>
      </c>
      <c r="P73" s="19">
        <v>3141752.43</v>
      </c>
      <c r="Q73" s="19">
        <v>3141752.43</v>
      </c>
      <c r="R73" s="19">
        <v>3141752.43</v>
      </c>
      <c r="T73" s="1"/>
    </row>
    <row r="74" spans="1:21" x14ac:dyDescent="0.25">
      <c r="A74" s="22" t="s">
        <v>636</v>
      </c>
      <c r="B74" s="12" t="s">
        <v>712</v>
      </c>
      <c r="C74" s="12"/>
      <c r="D74" s="12"/>
      <c r="E74" s="12"/>
      <c r="F74" s="19">
        <v>784482.9</v>
      </c>
      <c r="G74" s="19">
        <v>834820.89</v>
      </c>
      <c r="H74" s="19">
        <v>834820.89</v>
      </c>
      <c r="I74" s="109">
        <v>838097.98</v>
      </c>
      <c r="J74" s="19">
        <v>838591.43</v>
      </c>
      <c r="K74" s="19">
        <v>838591.43</v>
      </c>
      <c r="L74" s="19">
        <v>881103.58000000007</v>
      </c>
      <c r="M74" s="19">
        <v>919022.67</v>
      </c>
      <c r="N74" s="19">
        <v>919022.67</v>
      </c>
      <c r="O74" s="19">
        <v>919022.67</v>
      </c>
      <c r="P74" s="19">
        <v>919022.67</v>
      </c>
      <c r="Q74" s="19">
        <v>919022.67</v>
      </c>
      <c r="R74" s="19">
        <v>1018463.26</v>
      </c>
      <c r="T74" s="1"/>
    </row>
    <row r="75" spans="1:21" x14ac:dyDescent="0.25">
      <c r="A75" s="22" t="s">
        <v>636</v>
      </c>
      <c r="B75" s="12" t="s">
        <v>713</v>
      </c>
      <c r="C75" s="12"/>
      <c r="D75" s="12"/>
      <c r="E75" s="12"/>
      <c r="F75" s="19">
        <v>5927510.9800000004</v>
      </c>
      <c r="G75" s="19">
        <v>5927510.9800000004</v>
      </c>
      <c r="H75" s="19">
        <v>5927510.9800000004</v>
      </c>
      <c r="I75" s="109">
        <v>5927510.9800000004</v>
      </c>
      <c r="J75" s="19">
        <v>5927510.9800000004</v>
      </c>
      <c r="K75" s="19">
        <v>5927510.9800000004</v>
      </c>
      <c r="L75" s="19">
        <v>6014501.4800000004</v>
      </c>
      <c r="M75" s="19">
        <v>6014501.4800000004</v>
      </c>
      <c r="N75" s="19">
        <v>6014501.4800000004</v>
      </c>
      <c r="O75" s="19">
        <v>6014501.4800000004</v>
      </c>
      <c r="P75" s="19">
        <v>6014501.4800000004</v>
      </c>
      <c r="Q75" s="19">
        <v>6014501.4800000004</v>
      </c>
      <c r="R75" s="19">
        <v>6014501.4800000004</v>
      </c>
      <c r="T75" s="1"/>
    </row>
    <row r="76" spans="1:21" x14ac:dyDescent="0.25">
      <c r="A76" s="22" t="s">
        <v>636</v>
      </c>
      <c r="B76" s="12" t="s">
        <v>717</v>
      </c>
      <c r="C76" s="12"/>
      <c r="D76" s="12"/>
      <c r="E76" s="12"/>
      <c r="F76" s="19">
        <v>7062446.6699999999</v>
      </c>
      <c r="G76" s="19">
        <v>7062453.5700000003</v>
      </c>
      <c r="H76" s="19">
        <v>7062453.5700000003</v>
      </c>
      <c r="I76" s="109">
        <v>7057304.9500000002</v>
      </c>
      <c r="J76" s="19">
        <v>7039275.3600000003</v>
      </c>
      <c r="K76" s="19">
        <v>7039275.3600000003</v>
      </c>
      <c r="L76" s="19">
        <v>7046840.1900000004</v>
      </c>
      <c r="M76" s="19">
        <v>7046840.1900000004</v>
      </c>
      <c r="N76" s="19">
        <v>7046840.1900000004</v>
      </c>
      <c r="O76" s="19">
        <v>6638907.8700000001</v>
      </c>
      <c r="P76" s="19">
        <v>6638907.8700000001</v>
      </c>
      <c r="Q76" s="19">
        <v>6638907.8700000001</v>
      </c>
      <c r="R76" s="19">
        <v>6638907.8700000001</v>
      </c>
      <c r="T76" s="1"/>
    </row>
    <row r="77" spans="1:21" x14ac:dyDescent="0.25">
      <c r="A77" s="22" t="s">
        <v>636</v>
      </c>
      <c r="B77" s="12" t="s">
        <v>719</v>
      </c>
      <c r="C77" s="12"/>
      <c r="D77" s="12"/>
      <c r="E77" s="12"/>
      <c r="F77" s="19">
        <v>2746548.69</v>
      </c>
      <c r="G77" s="19">
        <v>2746548.69</v>
      </c>
      <c r="H77" s="19">
        <v>2746548.69</v>
      </c>
      <c r="I77" s="109">
        <v>2746548.69</v>
      </c>
      <c r="J77" s="19">
        <v>2746548.69</v>
      </c>
      <c r="K77" s="19">
        <v>2746548.69</v>
      </c>
      <c r="L77" s="19">
        <v>2746548.69</v>
      </c>
      <c r="M77" s="19">
        <v>2746548.69</v>
      </c>
      <c r="N77" s="19">
        <v>2746548.69</v>
      </c>
      <c r="O77" s="19">
        <v>2746548.69</v>
      </c>
      <c r="P77" s="19">
        <v>2746548.69</v>
      </c>
      <c r="Q77" s="19">
        <v>2746548.69</v>
      </c>
      <c r="R77" s="19">
        <v>2746548.69</v>
      </c>
      <c r="T77" s="1"/>
    </row>
    <row r="78" spans="1:21" x14ac:dyDescent="0.25">
      <c r="A78" s="22" t="s">
        <v>636</v>
      </c>
      <c r="B78" s="12" t="s">
        <v>722</v>
      </c>
      <c r="C78" s="12"/>
      <c r="D78" s="12"/>
      <c r="E78" s="12"/>
      <c r="F78" s="19">
        <v>2341231.48</v>
      </c>
      <c r="G78" s="19">
        <v>2341231.48</v>
      </c>
      <c r="H78" s="19">
        <v>2341231.48</v>
      </c>
      <c r="I78" s="109">
        <v>2341231.48</v>
      </c>
      <c r="J78" s="19">
        <v>2340540.73</v>
      </c>
      <c r="K78" s="19">
        <v>2340540.73</v>
      </c>
      <c r="L78" s="19">
        <v>2340540.73</v>
      </c>
      <c r="M78" s="19">
        <v>2340540.73</v>
      </c>
      <c r="N78" s="19">
        <v>2336695.7999999998</v>
      </c>
      <c r="O78" s="19">
        <v>2336695.7999999998</v>
      </c>
      <c r="P78" s="19">
        <v>2336695.7999999998</v>
      </c>
      <c r="Q78" s="19">
        <v>2336695.7999999998</v>
      </c>
      <c r="R78" s="19">
        <v>2336695.7999999998</v>
      </c>
      <c r="S78" s="1"/>
      <c r="T78" s="1"/>
      <c r="U78" s="1"/>
    </row>
    <row r="79" spans="1:21" x14ac:dyDescent="0.25">
      <c r="A79" s="22" t="s">
        <v>636</v>
      </c>
      <c r="B79" s="12" t="s">
        <v>724</v>
      </c>
      <c r="C79" s="12"/>
      <c r="D79" s="12"/>
      <c r="E79" s="12"/>
      <c r="F79" s="19">
        <v>155624.42000000001</v>
      </c>
      <c r="G79" s="19">
        <v>155624.42000000001</v>
      </c>
      <c r="H79" s="19">
        <v>155624.42000000001</v>
      </c>
      <c r="I79" s="109">
        <v>155624.42000000001</v>
      </c>
      <c r="J79" s="19">
        <v>155624.42000000001</v>
      </c>
      <c r="K79" s="19">
        <v>155624.42000000001</v>
      </c>
      <c r="L79" s="19">
        <v>155624.42000000001</v>
      </c>
      <c r="M79" s="19">
        <v>155624.42000000001</v>
      </c>
      <c r="N79" s="19">
        <v>155624.42000000001</v>
      </c>
      <c r="O79" s="19">
        <v>155624.42000000001</v>
      </c>
      <c r="P79" s="19">
        <v>155624.42000000001</v>
      </c>
      <c r="Q79" s="19">
        <v>155624.42000000001</v>
      </c>
      <c r="R79" s="19">
        <v>155624.42000000001</v>
      </c>
      <c r="S79" s="1"/>
      <c r="T79" s="1"/>
      <c r="U79" s="1"/>
    </row>
    <row r="80" spans="1:21" x14ac:dyDescent="0.25">
      <c r="A80" s="62" t="s">
        <v>726</v>
      </c>
      <c r="B80" s="12"/>
      <c r="C80" s="12"/>
      <c r="D80" s="12"/>
      <c r="E80" s="12"/>
      <c r="F80" s="26">
        <v>0</v>
      </c>
      <c r="G80" s="26">
        <v>0</v>
      </c>
      <c r="H80" s="26">
        <v>0</v>
      </c>
      <c r="I80" s="111">
        <v>3916497.74</v>
      </c>
      <c r="J80" s="26">
        <v>-2779961.2</v>
      </c>
      <c r="K80" s="26">
        <v>-5559922.4000000004</v>
      </c>
      <c r="L80" s="26">
        <v>3168338.33</v>
      </c>
      <c r="M80" s="26">
        <v>214114.13</v>
      </c>
      <c r="N80" s="26">
        <v>5280000</v>
      </c>
      <c r="O80" s="26">
        <v>4896000</v>
      </c>
      <c r="P80" s="26">
        <v>2016000</v>
      </c>
      <c r="Q80" s="26">
        <v>2570500</v>
      </c>
      <c r="R80" s="26">
        <v>2716000</v>
      </c>
    </row>
    <row r="81" spans="1:21" x14ac:dyDescent="0.25">
      <c r="A81" s="63" t="s">
        <v>727</v>
      </c>
      <c r="B81" s="12" t="s">
        <v>640</v>
      </c>
      <c r="C81" s="12"/>
      <c r="D81" s="12"/>
      <c r="E81" s="12"/>
      <c r="F81" s="19"/>
      <c r="G81" s="19"/>
      <c r="H81" s="19"/>
      <c r="I81" s="19"/>
      <c r="J81" s="19"/>
      <c r="K81" s="19"/>
      <c r="L81" s="19">
        <v>151168.25</v>
      </c>
      <c r="M81" s="19">
        <v>151168.25</v>
      </c>
      <c r="N81" s="19">
        <v>151168.25</v>
      </c>
      <c r="O81" s="19">
        <v>151168.25</v>
      </c>
      <c r="P81" s="19">
        <v>151168.25</v>
      </c>
      <c r="Q81" s="19">
        <v>151168.25</v>
      </c>
      <c r="R81" s="19">
        <v>151168.25</v>
      </c>
      <c r="S81" s="1"/>
      <c r="T81" s="1"/>
      <c r="U81" s="1"/>
    </row>
    <row r="82" spans="1:21" x14ac:dyDescent="0.25">
      <c r="A82" s="63" t="s">
        <v>727</v>
      </c>
      <c r="B82" s="12" t="s">
        <v>760</v>
      </c>
      <c r="C82" s="12"/>
      <c r="D82" s="12"/>
      <c r="E82" s="12"/>
      <c r="F82" s="19"/>
      <c r="G82" s="19"/>
      <c r="H82" s="19"/>
      <c r="I82" s="19"/>
      <c r="J82" s="19"/>
      <c r="K82" s="19"/>
      <c r="L82" s="19">
        <v>43406.61</v>
      </c>
      <c r="M82" s="19">
        <v>43406.61</v>
      </c>
      <c r="N82" s="19">
        <v>43406.61</v>
      </c>
      <c r="O82" s="19">
        <v>43406.61</v>
      </c>
      <c r="P82" s="19">
        <v>43406.61</v>
      </c>
      <c r="Q82" s="19">
        <v>43406.61</v>
      </c>
      <c r="R82" s="19">
        <v>43406.61</v>
      </c>
      <c r="S82" s="1"/>
      <c r="T82" s="1"/>
      <c r="U82" s="1"/>
    </row>
    <row r="83" spans="1:21" x14ac:dyDescent="0.25">
      <c r="A83" s="63" t="s">
        <v>727</v>
      </c>
      <c r="B83" s="12" t="s">
        <v>761</v>
      </c>
      <c r="C83" s="12"/>
      <c r="D83" s="12"/>
      <c r="E83" s="12"/>
      <c r="F83" s="19"/>
      <c r="G83" s="19"/>
      <c r="H83" s="19"/>
      <c r="I83" s="19"/>
      <c r="J83" s="19"/>
      <c r="K83" s="19"/>
      <c r="L83" s="19">
        <v>465330.71</v>
      </c>
      <c r="M83" s="19">
        <v>465330.71</v>
      </c>
      <c r="N83" s="19">
        <v>465330.71</v>
      </c>
      <c r="O83" s="19">
        <v>465330.71</v>
      </c>
      <c r="P83" s="19">
        <v>465330.71</v>
      </c>
      <c r="Q83" s="19">
        <v>465330.71</v>
      </c>
      <c r="R83" s="19">
        <v>465330.71</v>
      </c>
      <c r="S83" s="1"/>
      <c r="T83" s="1"/>
      <c r="U83" s="1"/>
    </row>
    <row r="84" spans="1:21" x14ac:dyDescent="0.25">
      <c r="A84" s="63" t="s">
        <v>727</v>
      </c>
      <c r="B84" s="12" t="s">
        <v>762</v>
      </c>
      <c r="C84" s="12"/>
      <c r="D84" s="12"/>
      <c r="E84" s="12"/>
      <c r="F84" s="19"/>
      <c r="G84" s="19"/>
      <c r="H84" s="19"/>
      <c r="I84" s="19"/>
      <c r="J84" s="19"/>
      <c r="K84" s="19"/>
      <c r="L84" s="19">
        <v>685182.6</v>
      </c>
      <c r="M84" s="19">
        <v>685182.6</v>
      </c>
      <c r="N84" s="19">
        <v>685182.6</v>
      </c>
      <c r="O84" s="19">
        <v>685182.6</v>
      </c>
      <c r="P84" s="19">
        <v>685182.6</v>
      </c>
      <c r="Q84" s="19">
        <v>685182.6</v>
      </c>
      <c r="R84" s="19">
        <v>685182.6</v>
      </c>
      <c r="S84" s="1"/>
      <c r="T84" s="1"/>
      <c r="U84" s="1"/>
    </row>
    <row r="85" spans="1:21" x14ac:dyDescent="0.25">
      <c r="A85" s="63" t="s">
        <v>727</v>
      </c>
      <c r="B85" s="12" t="s">
        <v>763</v>
      </c>
      <c r="C85" s="12"/>
      <c r="D85" s="12"/>
      <c r="E85" s="12"/>
      <c r="F85" s="19"/>
      <c r="G85" s="19"/>
      <c r="H85" s="19"/>
      <c r="I85" s="19"/>
      <c r="J85" s="19"/>
      <c r="K85" s="19"/>
      <c r="L85" s="19">
        <v>5385099.4299999997</v>
      </c>
      <c r="M85" s="19">
        <v>5385099.4299999997</v>
      </c>
      <c r="N85" s="19">
        <v>5385099.4299999997</v>
      </c>
      <c r="O85" s="19">
        <v>5385099.4299999997</v>
      </c>
      <c r="P85" s="19">
        <v>5385099.4299999997</v>
      </c>
      <c r="Q85" s="19">
        <v>5385099.4299999997</v>
      </c>
      <c r="R85" s="19">
        <v>5385099.4299999997</v>
      </c>
      <c r="S85" s="1"/>
      <c r="T85" s="1"/>
      <c r="U85" s="1"/>
    </row>
    <row r="86" spans="1:21" x14ac:dyDescent="0.25">
      <c r="A86" s="63" t="s">
        <v>727</v>
      </c>
      <c r="B86" s="12" t="s">
        <v>764</v>
      </c>
      <c r="C86" s="12"/>
      <c r="D86" s="12"/>
      <c r="E86" s="12"/>
      <c r="F86" s="19"/>
      <c r="G86" s="19"/>
      <c r="H86" s="19"/>
      <c r="I86" s="19"/>
      <c r="J86" s="19"/>
      <c r="K86" s="19"/>
      <c r="L86" s="19">
        <v>4852.88</v>
      </c>
      <c r="M86" s="19">
        <v>4852.88</v>
      </c>
      <c r="N86" s="19">
        <v>4852.88</v>
      </c>
      <c r="O86" s="19">
        <v>4852.88</v>
      </c>
      <c r="P86" s="19">
        <v>4852.88</v>
      </c>
      <c r="Q86" s="19">
        <v>4852.88</v>
      </c>
      <c r="R86" s="19">
        <v>4852.88</v>
      </c>
      <c r="S86" s="1"/>
      <c r="T86" s="1"/>
      <c r="U86" s="1"/>
    </row>
    <row r="87" spans="1:21" x14ac:dyDescent="0.25">
      <c r="A87" s="63" t="s">
        <v>727</v>
      </c>
      <c r="B87" s="12" t="s">
        <v>728</v>
      </c>
      <c r="C87" s="12"/>
      <c r="D87" s="12"/>
      <c r="E87" s="12"/>
      <c r="F87" s="19">
        <v>611314.14</v>
      </c>
      <c r="G87" s="19">
        <v>611314.14</v>
      </c>
      <c r="H87" s="19">
        <v>611314.14</v>
      </c>
      <c r="I87" s="109">
        <v>611314.14</v>
      </c>
      <c r="J87" s="19">
        <v>611314.14</v>
      </c>
      <c r="K87" s="19">
        <v>611314.14</v>
      </c>
      <c r="L87" s="19">
        <v>611314.14</v>
      </c>
      <c r="M87" s="19">
        <v>611314.14</v>
      </c>
      <c r="N87" s="19">
        <v>611314.14</v>
      </c>
      <c r="O87" s="19">
        <v>611314.14</v>
      </c>
      <c r="P87" s="19">
        <v>611314.14</v>
      </c>
      <c r="Q87" s="19">
        <v>611314.14</v>
      </c>
      <c r="R87" s="19">
        <v>611314.14</v>
      </c>
      <c r="S87" s="1"/>
      <c r="T87" s="1"/>
      <c r="U87" s="1"/>
    </row>
    <row r="88" spans="1:21" x14ac:dyDescent="0.25">
      <c r="A88" s="63" t="s">
        <v>727</v>
      </c>
      <c r="B88" s="12" t="s">
        <v>765</v>
      </c>
      <c r="C88" s="12"/>
      <c r="D88" s="12"/>
      <c r="E88" s="12"/>
      <c r="F88" s="19"/>
      <c r="G88" s="19"/>
      <c r="H88" s="19"/>
      <c r="I88" s="19"/>
      <c r="J88" s="19"/>
      <c r="K88" s="19"/>
      <c r="L88" s="19">
        <v>27879</v>
      </c>
      <c r="M88" s="19">
        <v>27879</v>
      </c>
      <c r="N88" s="19">
        <v>27879</v>
      </c>
      <c r="O88" s="19">
        <v>27879</v>
      </c>
      <c r="P88" s="19">
        <v>27879</v>
      </c>
      <c r="Q88" s="19">
        <v>27879</v>
      </c>
      <c r="R88" s="19">
        <v>27879</v>
      </c>
      <c r="S88" s="1"/>
      <c r="T88" s="1"/>
      <c r="U88" s="1"/>
    </row>
    <row r="89" spans="1:21" x14ac:dyDescent="0.25">
      <c r="A89" s="22" t="s">
        <v>748</v>
      </c>
      <c r="B89" s="12" t="s">
        <v>659</v>
      </c>
      <c r="C89" s="12"/>
      <c r="D89" s="12"/>
      <c r="E89" s="12"/>
      <c r="F89" s="19"/>
      <c r="G89" s="19"/>
      <c r="H89" s="19"/>
      <c r="I89" s="109">
        <v>143926.45000000001</v>
      </c>
      <c r="J89" s="19"/>
      <c r="K89" s="19"/>
      <c r="L89" s="19"/>
      <c r="M89" s="19"/>
      <c r="N89" s="19"/>
      <c r="O89" s="19"/>
      <c r="P89" s="19"/>
      <c r="Q89" s="19"/>
      <c r="R89" s="19"/>
      <c r="S89" s="1"/>
      <c r="T89" s="1"/>
      <c r="U89" s="1"/>
    </row>
    <row r="90" spans="1:21" x14ac:dyDescent="0.25">
      <c r="A90" s="22" t="s">
        <v>748</v>
      </c>
      <c r="B90" s="12" t="s">
        <v>676</v>
      </c>
      <c r="C90" s="12"/>
      <c r="D90" s="12"/>
      <c r="E90" s="12"/>
      <c r="F90" s="19">
        <v>913702.72</v>
      </c>
      <c r="G90" s="19">
        <v>913702.72</v>
      </c>
      <c r="H90" s="19">
        <v>913702.72</v>
      </c>
      <c r="I90" s="109">
        <v>913702.72</v>
      </c>
      <c r="J90" s="19">
        <v>913702.72</v>
      </c>
      <c r="K90" s="19">
        <v>913702.72</v>
      </c>
      <c r="L90" s="19">
        <v>913702.72</v>
      </c>
      <c r="M90" s="19">
        <v>913702.72</v>
      </c>
      <c r="N90" s="19">
        <v>913702.72</v>
      </c>
      <c r="O90" s="19">
        <v>913702.72</v>
      </c>
      <c r="P90" s="19">
        <v>913702.72</v>
      </c>
      <c r="Q90" s="19">
        <v>913702.72</v>
      </c>
      <c r="R90" s="19">
        <v>913702.72</v>
      </c>
      <c r="S90" s="1"/>
      <c r="T90" s="1"/>
      <c r="U90" s="1"/>
    </row>
    <row r="91" spans="1:21" x14ac:dyDescent="0.25">
      <c r="A91" s="22" t="s">
        <v>748</v>
      </c>
      <c r="B91" s="12" t="s">
        <v>678</v>
      </c>
      <c r="C91" s="12"/>
      <c r="D91" s="12"/>
      <c r="E91" s="12"/>
      <c r="F91" s="19">
        <v>28025110.140000001</v>
      </c>
      <c r="G91" s="19">
        <v>23455649.940000001</v>
      </c>
      <c r="H91" s="19">
        <v>25340055.359999999</v>
      </c>
      <c r="I91" s="109">
        <v>26101051.629999999</v>
      </c>
      <c r="J91" s="19">
        <v>25443286.300000001</v>
      </c>
      <c r="K91" s="19">
        <v>24424665.25</v>
      </c>
      <c r="L91" s="19">
        <v>20218004.41</v>
      </c>
      <c r="M91" s="19">
        <v>21659333.559999999</v>
      </c>
      <c r="N91" s="19">
        <v>25003556.710000001</v>
      </c>
      <c r="O91" s="19">
        <v>27492814.579999998</v>
      </c>
      <c r="P91" s="19">
        <v>29349943.710000001</v>
      </c>
      <c r="Q91" s="19">
        <v>29216932.559999999</v>
      </c>
      <c r="R91" s="19">
        <v>29107151.48</v>
      </c>
      <c r="S91" s="1"/>
      <c r="T91" s="1"/>
      <c r="U91" s="1"/>
    </row>
    <row r="92" spans="1:21" x14ac:dyDescent="0.25">
      <c r="A92" s="22" t="s">
        <v>748</v>
      </c>
      <c r="B92" s="12" t="s">
        <v>680</v>
      </c>
      <c r="C92" s="12"/>
      <c r="D92" s="12"/>
      <c r="E92" s="12"/>
      <c r="F92" s="19">
        <v>7512231.4699999997</v>
      </c>
      <c r="G92" s="19">
        <v>9189318.8300000001</v>
      </c>
      <c r="H92" s="19">
        <v>8621726.7400000002</v>
      </c>
      <c r="I92" s="109">
        <v>8216218.7699999996</v>
      </c>
      <c r="J92" s="19">
        <v>7117400.1100000003</v>
      </c>
      <c r="K92" s="19">
        <v>7310901.9500000002</v>
      </c>
      <c r="L92" s="19">
        <v>5345756.37</v>
      </c>
      <c r="M92" s="19">
        <v>6206186.1699999999</v>
      </c>
      <c r="N92" s="19">
        <v>7251177.2699999996</v>
      </c>
      <c r="O92" s="19">
        <v>8030133.1600000001</v>
      </c>
      <c r="P92" s="19">
        <v>8434395</v>
      </c>
      <c r="Q92" s="19">
        <v>9113257.0800000001</v>
      </c>
      <c r="R92" s="19">
        <v>8836597.8900000006</v>
      </c>
      <c r="S92" s="1"/>
      <c r="T92" s="1"/>
      <c r="U92" s="1"/>
    </row>
    <row r="93" spans="1:21" x14ac:dyDescent="0.25">
      <c r="A93" s="22" t="s">
        <v>748</v>
      </c>
      <c r="B93" s="12" t="s">
        <v>681</v>
      </c>
      <c r="C93" s="12"/>
      <c r="D93" s="12"/>
      <c r="E93" s="12"/>
      <c r="F93" s="19">
        <v>6616.3</v>
      </c>
      <c r="G93" s="19">
        <v>4175.47</v>
      </c>
      <c r="H93" s="19">
        <v>125118.93000000001</v>
      </c>
      <c r="I93" s="109">
        <v>141265.95000000001</v>
      </c>
      <c r="J93" s="19">
        <v>162002.35</v>
      </c>
      <c r="K93" s="19">
        <v>60892.54</v>
      </c>
      <c r="L93" s="19">
        <v>55165.96</v>
      </c>
      <c r="M93" s="19">
        <v>53855.01</v>
      </c>
      <c r="N93" s="19">
        <v>75248.5</v>
      </c>
      <c r="O93" s="19">
        <v>106832.62</v>
      </c>
      <c r="P93" s="19">
        <v>111655.16</v>
      </c>
      <c r="Q93" s="19">
        <v>102832.11</v>
      </c>
      <c r="R93" s="19">
        <v>265940.2</v>
      </c>
      <c r="S93" s="1"/>
      <c r="T93" s="1"/>
      <c r="U93" s="1"/>
    </row>
    <row r="94" spans="1:21" x14ac:dyDescent="0.25">
      <c r="A94" s="22" t="s">
        <v>748</v>
      </c>
      <c r="B94" s="12" t="s">
        <v>684</v>
      </c>
      <c r="C94" s="12"/>
      <c r="D94" s="12"/>
      <c r="E94" s="12"/>
      <c r="F94" s="19">
        <v>1592071.3599999999</v>
      </c>
      <c r="G94" s="19">
        <v>2766273.81</v>
      </c>
      <c r="H94" s="19">
        <v>3197005.2</v>
      </c>
      <c r="I94" s="109">
        <v>4251419.95</v>
      </c>
      <c r="J94" s="19">
        <v>3721187.92</v>
      </c>
      <c r="K94" s="19">
        <v>3751661.43</v>
      </c>
      <c r="L94" s="19">
        <v>3772228.01</v>
      </c>
      <c r="M94" s="19">
        <v>3463315.18</v>
      </c>
      <c r="N94" s="19">
        <v>3370046.95</v>
      </c>
      <c r="O94" s="19">
        <v>2375002.71</v>
      </c>
      <c r="P94" s="19">
        <v>1889584.1</v>
      </c>
      <c r="Q94" s="19">
        <v>1905381.9500000002</v>
      </c>
      <c r="R94" s="19">
        <v>2428641.4500000002</v>
      </c>
      <c r="S94" s="1"/>
      <c r="T94" s="1"/>
      <c r="U94" s="1"/>
    </row>
    <row r="95" spans="1:21" x14ac:dyDescent="0.25">
      <c r="A95" s="22" t="s">
        <v>748</v>
      </c>
      <c r="B95" s="12" t="s">
        <v>686</v>
      </c>
      <c r="C95" s="12"/>
      <c r="D95" s="12"/>
      <c r="E95" s="12"/>
      <c r="F95" s="19">
        <v>601747.25</v>
      </c>
      <c r="G95" s="19">
        <v>420824.56</v>
      </c>
      <c r="H95" s="19">
        <v>380176.76</v>
      </c>
      <c r="I95" s="109">
        <v>333711.72000000003</v>
      </c>
      <c r="J95" s="19">
        <v>292369.28999999998</v>
      </c>
      <c r="K95" s="19">
        <v>305623.5</v>
      </c>
      <c r="L95" s="19">
        <v>346010.28</v>
      </c>
      <c r="M95" s="19">
        <v>405645.66000000003</v>
      </c>
      <c r="N95" s="19">
        <v>460553.37</v>
      </c>
      <c r="O95" s="19">
        <v>452762.15</v>
      </c>
      <c r="P95" s="19">
        <v>445349.54000000004</v>
      </c>
      <c r="Q95" s="19">
        <v>442363.44</v>
      </c>
      <c r="R95" s="19">
        <v>452013.53</v>
      </c>
      <c r="S95" s="1"/>
      <c r="T95" s="1"/>
      <c r="U95" s="1"/>
    </row>
    <row r="96" spans="1:21" x14ac:dyDescent="0.25">
      <c r="A96" s="22" t="s">
        <v>748</v>
      </c>
      <c r="B96" s="12" t="s">
        <v>687</v>
      </c>
      <c r="C96" s="12"/>
      <c r="D96" s="12"/>
      <c r="E96" s="12"/>
      <c r="F96" s="19">
        <v>29241113.640000001</v>
      </c>
      <c r="G96" s="19">
        <v>17854918.670000002</v>
      </c>
      <c r="H96" s="19">
        <v>18356441.260000002</v>
      </c>
      <c r="I96" s="109">
        <v>19679411.649999999</v>
      </c>
      <c r="J96" s="19">
        <v>21638170.289999999</v>
      </c>
      <c r="K96" s="19">
        <v>21650697.899999999</v>
      </c>
      <c r="L96" s="19">
        <v>21991736.690000001</v>
      </c>
      <c r="M96" s="19">
        <v>20756828.84</v>
      </c>
      <c r="N96" s="19">
        <v>21715163.140000001</v>
      </c>
      <c r="O96" s="19">
        <v>23199266.100000001</v>
      </c>
      <c r="P96" s="19">
        <v>23520358.420000002</v>
      </c>
      <c r="Q96" s="19">
        <v>23103349.210000001</v>
      </c>
      <c r="R96" s="19">
        <v>23987464.32</v>
      </c>
      <c r="S96" s="1"/>
      <c r="T96" s="1"/>
      <c r="U96" s="1"/>
    </row>
    <row r="97" spans="1:21" x14ac:dyDescent="0.25">
      <c r="A97" s="22" t="s">
        <v>748</v>
      </c>
      <c r="B97" s="12" t="s">
        <v>688</v>
      </c>
      <c r="C97" s="12"/>
      <c r="D97" s="12"/>
      <c r="E97" s="12"/>
      <c r="F97" s="19">
        <v>158836.56</v>
      </c>
      <c r="G97" s="19">
        <v>155047.31</v>
      </c>
      <c r="H97" s="19">
        <v>129010.32</v>
      </c>
      <c r="I97" s="109">
        <v>121192.52</v>
      </c>
      <c r="J97" s="19">
        <v>127048.8</v>
      </c>
      <c r="K97" s="19">
        <v>169813.58000000002</v>
      </c>
      <c r="L97" s="19">
        <v>147219.92000000001</v>
      </c>
      <c r="M97" s="19">
        <v>114875.3</v>
      </c>
      <c r="N97" s="19">
        <v>107812.36</v>
      </c>
      <c r="O97" s="19">
        <v>88998.94</v>
      </c>
      <c r="P97" s="19">
        <v>87298.81</v>
      </c>
      <c r="Q97" s="19">
        <v>154560.28</v>
      </c>
      <c r="R97" s="19">
        <v>181378.62</v>
      </c>
      <c r="S97" s="1"/>
      <c r="T97" s="1"/>
      <c r="U97" s="1"/>
    </row>
    <row r="98" spans="1:21" x14ac:dyDescent="0.25">
      <c r="A98" s="22" t="s">
        <v>748</v>
      </c>
      <c r="B98" s="12" t="s">
        <v>693</v>
      </c>
      <c r="C98" s="12"/>
      <c r="D98" s="12"/>
      <c r="E98" s="12"/>
      <c r="F98" s="19">
        <v>21028730.739999998</v>
      </c>
      <c r="G98" s="19">
        <v>4759026.57</v>
      </c>
      <c r="H98" s="19">
        <v>4168728.27</v>
      </c>
      <c r="I98" s="109">
        <v>3537929.87</v>
      </c>
      <c r="J98" s="19">
        <v>4598065.93</v>
      </c>
      <c r="K98" s="19">
        <v>5400158.79</v>
      </c>
      <c r="L98" s="19">
        <v>6165892.79</v>
      </c>
      <c r="M98" s="19">
        <v>7324661.1100000003</v>
      </c>
      <c r="N98" s="19">
        <v>6979016.6600000001</v>
      </c>
      <c r="O98" s="19">
        <v>6965418.0300000003</v>
      </c>
      <c r="P98" s="19">
        <v>7348739.6900000004</v>
      </c>
      <c r="Q98" s="19">
        <v>7744415.1500000004</v>
      </c>
      <c r="R98" s="19">
        <v>8059305.2800000003</v>
      </c>
      <c r="S98" s="1"/>
      <c r="T98" s="1"/>
      <c r="U98" s="1"/>
    </row>
    <row r="99" spans="1:21" x14ac:dyDescent="0.25">
      <c r="A99" s="22" t="s">
        <v>748</v>
      </c>
      <c r="B99" s="12" t="s">
        <v>694</v>
      </c>
      <c r="C99" s="12"/>
      <c r="D99" s="12"/>
      <c r="E99" s="12"/>
      <c r="F99" s="19"/>
      <c r="G99" s="19"/>
      <c r="H99" s="19"/>
      <c r="I99" s="109">
        <v>1785237.96</v>
      </c>
      <c r="J99" s="19">
        <v>1478319.72</v>
      </c>
      <c r="K99" s="19">
        <v>1496803.07</v>
      </c>
      <c r="L99" s="19">
        <v>1490193.8599999999</v>
      </c>
      <c r="M99" s="19">
        <v>1490193.8599999999</v>
      </c>
      <c r="N99" s="19">
        <v>2238113.5499999998</v>
      </c>
      <c r="O99" s="19">
        <v>2241848.1</v>
      </c>
      <c r="P99" s="19">
        <v>2244064.7000000002</v>
      </c>
      <c r="Q99" s="19">
        <v>2246245.8199999998</v>
      </c>
      <c r="R99" s="19"/>
      <c r="S99" s="1"/>
      <c r="T99" s="1"/>
      <c r="U99" s="1"/>
    </row>
    <row r="100" spans="1:21" x14ac:dyDescent="0.25">
      <c r="A100" s="22" t="s">
        <v>748</v>
      </c>
      <c r="B100" s="12" t="s">
        <v>695</v>
      </c>
      <c r="C100" s="12"/>
      <c r="D100" s="12"/>
      <c r="E100" s="12"/>
      <c r="F100" s="19"/>
      <c r="G100" s="19"/>
      <c r="H100" s="19"/>
      <c r="I100" s="109">
        <v>1052.1300000000001</v>
      </c>
      <c r="J100" s="19"/>
      <c r="K100" s="19"/>
      <c r="L100" s="19"/>
      <c r="M100" s="19"/>
      <c r="N100" s="19">
        <v>140.27000000000001</v>
      </c>
      <c r="O100" s="19"/>
      <c r="P100" s="19"/>
      <c r="Q100" s="19"/>
      <c r="R100" s="19"/>
      <c r="S100" s="1"/>
      <c r="T100" s="1"/>
      <c r="U100" s="1"/>
    </row>
    <row r="101" spans="1:21" x14ac:dyDescent="0.25">
      <c r="A101" s="22" t="s">
        <v>748</v>
      </c>
      <c r="B101" s="12" t="s">
        <v>697</v>
      </c>
      <c r="C101" s="12"/>
      <c r="D101" s="12"/>
      <c r="E101" s="12"/>
      <c r="F101" s="19">
        <v>2502311.12</v>
      </c>
      <c r="G101" s="19">
        <v>2737727.5300000003</v>
      </c>
      <c r="H101" s="19">
        <v>2731843.73</v>
      </c>
      <c r="I101" s="109">
        <v>3125835.85</v>
      </c>
      <c r="J101" s="19">
        <v>3172242.71</v>
      </c>
      <c r="K101" s="19">
        <v>3289265.59</v>
      </c>
      <c r="L101" s="19">
        <v>3306717.12</v>
      </c>
      <c r="M101" s="19">
        <v>3507361.58</v>
      </c>
      <c r="N101" s="19">
        <v>3553814.41</v>
      </c>
      <c r="O101" s="19">
        <v>3478602.13</v>
      </c>
      <c r="P101" s="19">
        <v>3893207.18</v>
      </c>
      <c r="Q101" s="19">
        <v>4123616.99</v>
      </c>
      <c r="R101" s="19">
        <v>4409945.0199999996</v>
      </c>
      <c r="S101" s="1"/>
      <c r="T101" s="1"/>
      <c r="U101" s="1"/>
    </row>
    <row r="102" spans="1:21" x14ac:dyDescent="0.25">
      <c r="A102" s="22" t="s">
        <v>748</v>
      </c>
      <c r="B102" s="12" t="s">
        <v>713</v>
      </c>
      <c r="C102" s="12"/>
      <c r="D102" s="12"/>
      <c r="E102" s="12"/>
      <c r="F102" s="19">
        <v>123365.32</v>
      </c>
      <c r="G102" s="19">
        <v>123365.32</v>
      </c>
      <c r="H102" s="19">
        <v>203755.14</v>
      </c>
      <c r="I102" s="109">
        <v>203755.14</v>
      </c>
      <c r="J102" s="19">
        <v>203755.14</v>
      </c>
      <c r="K102" s="19">
        <v>203755.14</v>
      </c>
      <c r="L102" s="19">
        <v>125463.68000000001</v>
      </c>
      <c r="M102" s="19">
        <v>125463.68000000001</v>
      </c>
      <c r="N102" s="19">
        <v>125463.68000000001</v>
      </c>
      <c r="O102" s="19">
        <v>125463.68000000001</v>
      </c>
      <c r="P102" s="19">
        <v>125463.68000000001</v>
      </c>
      <c r="Q102" s="19">
        <v>125463.68000000001</v>
      </c>
      <c r="R102" s="19">
        <v>125463.68000000001</v>
      </c>
      <c r="S102" s="1"/>
      <c r="T102" s="1"/>
      <c r="U102" s="1"/>
    </row>
    <row r="103" spans="1:21" x14ac:dyDescent="0.25">
      <c r="A103" s="22" t="s">
        <v>748</v>
      </c>
      <c r="B103" s="12" t="s">
        <v>717</v>
      </c>
      <c r="C103" s="12"/>
      <c r="D103" s="12"/>
      <c r="E103" s="12"/>
      <c r="F103" s="19">
        <v>59901.090000000004</v>
      </c>
      <c r="G103" s="19">
        <v>59901.090000000004</v>
      </c>
      <c r="H103" s="19">
        <v>59901.090000000004</v>
      </c>
      <c r="I103" s="109">
        <v>509829.66000000003</v>
      </c>
      <c r="J103" s="19">
        <v>510051.72000000003</v>
      </c>
      <c r="K103" s="19">
        <v>516561.78</v>
      </c>
      <c r="L103" s="19">
        <v>508996.95</v>
      </c>
      <c r="M103" s="19">
        <v>508996.95</v>
      </c>
      <c r="N103" s="19">
        <v>508996.95</v>
      </c>
      <c r="O103" s="19">
        <v>508996.95</v>
      </c>
      <c r="P103" s="19">
        <v>508996.95</v>
      </c>
      <c r="Q103" s="19">
        <v>508996.95</v>
      </c>
      <c r="R103" s="19">
        <v>508996.95</v>
      </c>
      <c r="S103" s="1"/>
      <c r="T103" s="1"/>
    </row>
    <row r="104" spans="1:21" x14ac:dyDescent="0.25">
      <c r="A104" s="22" t="s">
        <v>748</v>
      </c>
      <c r="B104" s="12" t="s">
        <v>719</v>
      </c>
      <c r="C104" s="12"/>
      <c r="D104" s="12"/>
      <c r="E104" s="12"/>
      <c r="F104" s="19">
        <v>4246.63</v>
      </c>
      <c r="G104" s="19">
        <v>4246.63</v>
      </c>
      <c r="H104" s="19">
        <v>4246.63</v>
      </c>
      <c r="I104" s="109">
        <v>4246.63</v>
      </c>
      <c r="J104" s="19">
        <v>4246.63</v>
      </c>
      <c r="K104" s="19">
        <v>4246.63</v>
      </c>
      <c r="L104" s="19">
        <v>4246.63</v>
      </c>
      <c r="M104" s="19">
        <v>4246.63</v>
      </c>
      <c r="N104" s="19">
        <v>4246.63</v>
      </c>
      <c r="O104" s="19">
        <v>4246.63</v>
      </c>
      <c r="P104" s="19">
        <v>4246.63</v>
      </c>
      <c r="Q104" s="19">
        <v>4246.63</v>
      </c>
      <c r="R104" s="19">
        <v>4246.63</v>
      </c>
      <c r="S104" s="1"/>
      <c r="T104" s="1"/>
    </row>
    <row r="105" spans="1:21" x14ac:dyDescent="0.25">
      <c r="A105" s="22" t="s">
        <v>748</v>
      </c>
      <c r="B105" s="12" t="s">
        <v>749</v>
      </c>
      <c r="C105" s="12"/>
      <c r="D105" s="12"/>
      <c r="E105" s="12"/>
      <c r="F105" s="19">
        <v>13707.25</v>
      </c>
      <c r="G105" s="19">
        <v>13707.25</v>
      </c>
      <c r="H105" s="19">
        <v>22639.45</v>
      </c>
      <c r="I105" s="109">
        <v>22639.45</v>
      </c>
      <c r="J105" s="19">
        <v>22639.45</v>
      </c>
      <c r="K105" s="19">
        <v>22639.45</v>
      </c>
      <c r="L105" s="19">
        <v>13940.41</v>
      </c>
      <c r="M105" s="19">
        <v>13940.41</v>
      </c>
      <c r="N105" s="19">
        <v>13940.41</v>
      </c>
      <c r="O105" s="19">
        <v>13940.41</v>
      </c>
      <c r="P105" s="19">
        <v>13940.41</v>
      </c>
      <c r="Q105" s="19">
        <v>13940.41</v>
      </c>
      <c r="R105" s="19">
        <v>13940.41</v>
      </c>
      <c r="S105" s="1"/>
      <c r="T105" s="1"/>
    </row>
    <row r="106" spans="1:21" x14ac:dyDescent="0.25">
      <c r="A106" s="22" t="s">
        <v>748</v>
      </c>
      <c r="B106" s="12" t="s">
        <v>722</v>
      </c>
      <c r="C106" s="12"/>
      <c r="D106" s="12"/>
      <c r="E106" s="12"/>
      <c r="F106" s="19">
        <v>1332454.27</v>
      </c>
      <c r="G106" s="19">
        <v>1368647.22</v>
      </c>
      <c r="H106" s="19">
        <v>1388413.02</v>
      </c>
      <c r="I106" s="109">
        <v>1286554.96</v>
      </c>
      <c r="J106" s="19">
        <v>237060.67</v>
      </c>
      <c r="K106" s="19">
        <v>264407.37</v>
      </c>
      <c r="L106" s="19">
        <v>268919.57</v>
      </c>
      <c r="M106" s="19">
        <v>268919.57</v>
      </c>
      <c r="N106" s="19">
        <v>268919.57</v>
      </c>
      <c r="O106" s="19">
        <v>268919.57</v>
      </c>
      <c r="P106" s="19">
        <v>268919.57</v>
      </c>
      <c r="Q106" s="19">
        <v>268919.57</v>
      </c>
      <c r="R106" s="19">
        <v>268919.57</v>
      </c>
      <c r="S106" s="1"/>
      <c r="T106" s="1"/>
    </row>
    <row r="107" spans="1:21" ht="14.4" x14ac:dyDescent="0.3">
      <c r="A107" s="14" t="s">
        <v>766</v>
      </c>
      <c r="B107" s="130" t="s">
        <v>774</v>
      </c>
      <c r="C107" s="130"/>
      <c r="H107" s="115">
        <v>-1156510.3500000001</v>
      </c>
      <c r="S107" s="1"/>
      <c r="T107" s="1"/>
    </row>
    <row r="108" spans="1:21" x14ac:dyDescent="0.25">
      <c r="A108" s="18" t="s">
        <v>729</v>
      </c>
      <c r="B108" s="12" t="s">
        <v>706</v>
      </c>
      <c r="C108" s="12"/>
      <c r="D108" s="12"/>
      <c r="E108" s="12"/>
      <c r="F108" s="19">
        <v>-9199045.8100000005</v>
      </c>
      <c r="G108" s="19">
        <v>-9201842.2899999991</v>
      </c>
      <c r="H108" s="19">
        <v>-9204639.7100000009</v>
      </c>
      <c r="I108" s="109">
        <v>-9941119.6899999995</v>
      </c>
      <c r="J108" s="19">
        <v>-9950641.4499999993</v>
      </c>
      <c r="K108" s="19">
        <v>-9960181.5399999991</v>
      </c>
      <c r="L108" s="19">
        <v>-9969740</v>
      </c>
      <c r="M108" s="19">
        <v>-9979316.9199999999</v>
      </c>
      <c r="N108" s="19">
        <v>-9988912.1699999999</v>
      </c>
      <c r="O108" s="19">
        <v>-9998525.9399999995</v>
      </c>
      <c r="P108" s="19">
        <v>-10008158.300000001</v>
      </c>
      <c r="Q108" s="19">
        <v>-10017809.24</v>
      </c>
      <c r="R108" s="19">
        <v>-10027478.74</v>
      </c>
      <c r="S108" s="1"/>
      <c r="T108" s="1"/>
    </row>
    <row r="109" spans="1:21" x14ac:dyDescent="0.25">
      <c r="A109" s="64" t="s">
        <v>730</v>
      </c>
      <c r="B109" s="12" t="s">
        <v>668</v>
      </c>
      <c r="C109" s="12"/>
      <c r="D109" s="12"/>
      <c r="E109" s="12"/>
      <c r="F109" s="19">
        <v>-3318671.79</v>
      </c>
      <c r="G109" s="19">
        <v>-3329842.23</v>
      </c>
      <c r="H109" s="19">
        <v>-3341050.26</v>
      </c>
      <c r="I109" s="109">
        <v>-1785083.86</v>
      </c>
      <c r="J109" s="19">
        <v>-1791852.3</v>
      </c>
      <c r="K109" s="19">
        <v>-1798646.41</v>
      </c>
      <c r="L109" s="19">
        <v>-2288478.7000000002</v>
      </c>
      <c r="M109" s="19">
        <v>-2297155.85</v>
      </c>
      <c r="N109" s="19">
        <v>-2305865.9</v>
      </c>
      <c r="O109" s="19">
        <v>-2434479.5699999998</v>
      </c>
      <c r="P109" s="19">
        <v>-2443710.2999999998</v>
      </c>
      <c r="Q109" s="19">
        <v>-2452976.04</v>
      </c>
      <c r="R109" s="19">
        <v>-2498922.7599999998</v>
      </c>
      <c r="S109" s="1"/>
      <c r="T109" s="1"/>
    </row>
    <row r="110" spans="1:21" x14ac:dyDescent="0.25">
      <c r="A110" s="18" t="s">
        <v>731</v>
      </c>
      <c r="B110" s="12" t="s">
        <v>706</v>
      </c>
      <c r="C110" s="12"/>
      <c r="D110" s="12"/>
      <c r="E110" s="12"/>
      <c r="F110" s="19">
        <v>31920.65</v>
      </c>
      <c r="G110" s="19">
        <v>31920.65</v>
      </c>
      <c r="H110" s="19">
        <v>31920.65</v>
      </c>
      <c r="I110" s="109">
        <v>84812.03</v>
      </c>
      <c r="J110" s="19">
        <v>84812.03</v>
      </c>
      <c r="K110" s="19">
        <v>84812.03</v>
      </c>
      <c r="L110" s="19">
        <v>84812.03</v>
      </c>
      <c r="M110" s="19">
        <v>84812.03</v>
      </c>
      <c r="N110" s="19">
        <v>84812.03</v>
      </c>
      <c r="O110" s="19">
        <v>84812.03</v>
      </c>
      <c r="P110" s="19">
        <v>84812.03</v>
      </c>
      <c r="Q110" s="19">
        <v>84812.03</v>
      </c>
      <c r="R110" s="19">
        <v>84812.03</v>
      </c>
      <c r="S110" s="1"/>
      <c r="T110" s="1"/>
    </row>
    <row r="111" spans="1:21" x14ac:dyDescent="0.25">
      <c r="A111" s="18" t="s">
        <v>732</v>
      </c>
      <c r="B111" s="88" t="s">
        <v>706</v>
      </c>
      <c r="C111" s="88"/>
      <c r="D111" s="88"/>
      <c r="E111" s="88"/>
      <c r="F111" s="19">
        <v>-31920.65</v>
      </c>
      <c r="G111" s="19">
        <v>-31920.65</v>
      </c>
      <c r="H111" s="19">
        <v>-31920.65</v>
      </c>
      <c r="I111" s="109">
        <v>-84812.03</v>
      </c>
      <c r="J111" s="19">
        <v>-84812.03</v>
      </c>
      <c r="K111" s="19">
        <v>-84812.03</v>
      </c>
      <c r="L111" s="19">
        <v>-84812.03</v>
      </c>
      <c r="M111" s="19">
        <v>-84812.03</v>
      </c>
      <c r="N111" s="19">
        <v>-84812.03</v>
      </c>
      <c r="O111" s="19">
        <v>-84812.03</v>
      </c>
      <c r="P111" s="19">
        <v>-84812.03</v>
      </c>
      <c r="Q111" s="19">
        <v>-84812.03</v>
      </c>
      <c r="R111" s="19">
        <v>-84812.03</v>
      </c>
      <c r="S111" s="1"/>
      <c r="T111" s="1"/>
    </row>
    <row r="112" spans="1:21" x14ac:dyDescent="0.25">
      <c r="A112" s="66">
        <v>11710002</v>
      </c>
      <c r="B112" s="29" t="s">
        <v>733</v>
      </c>
      <c r="C112" s="29"/>
      <c r="D112" s="29"/>
      <c r="E112" s="29"/>
      <c r="F112" s="26">
        <v>8654564.4700000007</v>
      </c>
      <c r="G112" s="26">
        <v>8654564.4700000007</v>
      </c>
      <c r="H112" s="26">
        <v>8654564.4700000007</v>
      </c>
      <c r="I112" s="26">
        <v>8654564.4700000007</v>
      </c>
      <c r="J112" s="26">
        <v>8654564.4700000007</v>
      </c>
      <c r="K112" s="26">
        <v>8654564.4700000007</v>
      </c>
      <c r="L112" s="26">
        <v>8654564.4700000007</v>
      </c>
      <c r="M112" s="26">
        <v>8654564.4700000007</v>
      </c>
      <c r="N112" s="26">
        <v>8654564.4700000007</v>
      </c>
      <c r="O112" s="26">
        <v>8654564.4700000007</v>
      </c>
      <c r="P112" s="26">
        <v>8654564.4700000007</v>
      </c>
      <c r="Q112" s="26">
        <v>8654564.4700000007</v>
      </c>
      <c r="R112" s="26">
        <v>8654564.4700000007</v>
      </c>
      <c r="S112" s="1"/>
      <c r="T112" s="1"/>
    </row>
    <row r="113" spans="1:20" x14ac:dyDescent="0.25">
      <c r="A113" s="22" t="s">
        <v>580</v>
      </c>
      <c r="B113" s="12" t="s">
        <v>581</v>
      </c>
      <c r="C113" s="12"/>
      <c r="D113" s="12"/>
      <c r="E113" s="12"/>
      <c r="F113" s="19">
        <v>219572.6</v>
      </c>
      <c r="G113" s="19">
        <v>219572.6</v>
      </c>
      <c r="H113" s="19">
        <v>219572.6</v>
      </c>
      <c r="I113" s="110">
        <v>219572.6</v>
      </c>
      <c r="J113" s="19">
        <v>212471.96</v>
      </c>
      <c r="K113" s="19">
        <v>212471.96</v>
      </c>
      <c r="L113" s="19">
        <v>212471.96</v>
      </c>
      <c r="M113" s="19">
        <v>212471.96</v>
      </c>
      <c r="N113" s="19">
        <v>212471.96</v>
      </c>
      <c r="O113" s="19">
        <v>212471.96</v>
      </c>
      <c r="P113" s="19">
        <v>212471.96</v>
      </c>
      <c r="Q113" s="19">
        <v>212471.96</v>
      </c>
      <c r="R113" s="26">
        <f t="shared" ref="R113:R144" si="0">R168*$T$3</f>
        <v>71836.769675999996</v>
      </c>
      <c r="S113" s="20" t="s">
        <v>734</v>
      </c>
      <c r="T113" s="1"/>
    </row>
    <row r="114" spans="1:20" x14ac:dyDescent="0.25">
      <c r="A114" s="22" t="s">
        <v>580</v>
      </c>
      <c r="B114" s="12" t="s">
        <v>582</v>
      </c>
      <c r="C114" s="12"/>
      <c r="D114" s="12"/>
      <c r="E114" s="12"/>
      <c r="F114" s="19">
        <v>389262869.31999999</v>
      </c>
      <c r="G114" s="19">
        <v>438821231.67000002</v>
      </c>
      <c r="H114" s="19">
        <v>449226022.75</v>
      </c>
      <c r="I114" s="110">
        <v>481842780.27999997</v>
      </c>
      <c r="J114" s="19">
        <v>479506935.76999998</v>
      </c>
      <c r="K114" s="19">
        <v>488281018.73000002</v>
      </c>
      <c r="L114" s="19">
        <v>502574465.48000002</v>
      </c>
      <c r="M114" s="19">
        <v>505362978.63</v>
      </c>
      <c r="N114" s="19">
        <v>506911207.49000001</v>
      </c>
      <c r="O114" s="19">
        <v>517274881.43000001</v>
      </c>
      <c r="P114" s="19">
        <v>518843399.07999998</v>
      </c>
      <c r="Q114" s="19">
        <v>519251719.27999997</v>
      </c>
      <c r="R114" s="26">
        <f t="shared" si="0"/>
        <v>175517101.27184102</v>
      </c>
      <c r="S114" s="20" t="s">
        <v>734</v>
      </c>
      <c r="T114" s="1"/>
    </row>
    <row r="115" spans="1:20" x14ac:dyDescent="0.25">
      <c r="A115" s="22" t="s">
        <v>580</v>
      </c>
      <c r="B115" s="12" t="s">
        <v>583</v>
      </c>
      <c r="C115" s="12"/>
      <c r="D115" s="12"/>
      <c r="E115" s="12"/>
      <c r="F115" s="19">
        <v>14082567.58</v>
      </c>
      <c r="G115" s="19">
        <v>14082567.58</v>
      </c>
      <c r="H115" s="19">
        <v>14082567.58</v>
      </c>
      <c r="I115" s="110">
        <v>14082567.58</v>
      </c>
      <c r="J115" s="19">
        <v>14082567.58</v>
      </c>
      <c r="K115" s="19">
        <v>14082567.58</v>
      </c>
      <c r="L115" s="19">
        <v>14082567.58</v>
      </c>
      <c r="M115" s="19">
        <v>14082567.58</v>
      </c>
      <c r="N115" s="19">
        <v>14082567.58</v>
      </c>
      <c r="O115" s="19">
        <v>14082567.58</v>
      </c>
      <c r="P115" s="19">
        <v>14082567.58</v>
      </c>
      <c r="Q115" s="19">
        <v>14082567.58</v>
      </c>
      <c r="R115" s="26">
        <f t="shared" si="0"/>
        <v>4761316.0987980003</v>
      </c>
      <c r="S115" s="20" t="s">
        <v>734</v>
      </c>
      <c r="T115" s="1"/>
    </row>
    <row r="116" spans="1:20" x14ac:dyDescent="0.25">
      <c r="A116" s="22" t="s">
        <v>580</v>
      </c>
      <c r="B116" s="12" t="s">
        <v>584</v>
      </c>
      <c r="C116" s="12"/>
      <c r="D116" s="12"/>
      <c r="E116" s="12"/>
      <c r="F116" s="19">
        <v>32023673.16</v>
      </c>
      <c r="G116" s="19">
        <v>32023673.16</v>
      </c>
      <c r="H116" s="19">
        <v>32023829.780000001</v>
      </c>
      <c r="I116" s="110">
        <v>32024456.300000001</v>
      </c>
      <c r="J116" s="19">
        <v>39386300.049999997</v>
      </c>
      <c r="K116" s="19">
        <v>39386775.75</v>
      </c>
      <c r="L116" s="19">
        <v>39394626.369999997</v>
      </c>
      <c r="M116" s="19">
        <v>39395412.619999997</v>
      </c>
      <c r="N116" s="19">
        <v>39396534.140000001</v>
      </c>
      <c r="O116" s="19">
        <v>39396923.549999997</v>
      </c>
      <c r="P116" s="19">
        <v>39400012.329999998</v>
      </c>
      <c r="Q116" s="19">
        <v>39400012.329999998</v>
      </c>
      <c r="R116" s="26">
        <f t="shared" si="0"/>
        <v>13321144.168772999</v>
      </c>
      <c r="S116" s="20" t="s">
        <v>734</v>
      </c>
      <c r="T116" s="1"/>
    </row>
    <row r="117" spans="1:20" x14ac:dyDescent="0.25">
      <c r="A117" s="22" t="s">
        <v>580</v>
      </c>
      <c r="B117" s="12" t="s">
        <v>585</v>
      </c>
      <c r="C117" s="12"/>
      <c r="D117" s="12"/>
      <c r="E117" s="12"/>
      <c r="F117" s="19">
        <v>26511757.68</v>
      </c>
      <c r="G117" s="19">
        <v>26511757.68</v>
      </c>
      <c r="H117" s="19">
        <v>26511757.68</v>
      </c>
      <c r="I117" s="110">
        <v>26511757.68</v>
      </c>
      <c r="J117" s="19">
        <v>26511757.68</v>
      </c>
      <c r="K117" s="19">
        <v>26511757.68</v>
      </c>
      <c r="L117" s="19">
        <v>26511757.68</v>
      </c>
      <c r="M117" s="19">
        <v>26511757.68</v>
      </c>
      <c r="N117" s="19">
        <v>26511757.68</v>
      </c>
      <c r="O117" s="19">
        <v>26511757.68</v>
      </c>
      <c r="P117" s="19">
        <v>26511757.68</v>
      </c>
      <c r="Q117" s="19">
        <v>26511757.68</v>
      </c>
      <c r="R117" s="26">
        <f t="shared" si="0"/>
        <v>8963625.2716080006</v>
      </c>
      <c r="S117" s="20" t="s">
        <v>734</v>
      </c>
      <c r="T117" s="1"/>
    </row>
    <row r="118" spans="1:20" x14ac:dyDescent="0.25">
      <c r="A118" s="22" t="s">
        <v>580</v>
      </c>
      <c r="B118" s="12" t="s">
        <v>586</v>
      </c>
      <c r="C118" s="12"/>
      <c r="D118" s="12"/>
      <c r="E118" s="12"/>
      <c r="F118" s="19">
        <v>18043764</v>
      </c>
      <c r="G118" s="19">
        <v>18043764</v>
      </c>
      <c r="H118" s="19">
        <v>18043764</v>
      </c>
      <c r="I118" s="110">
        <v>18043764</v>
      </c>
      <c r="J118" s="19">
        <v>18043764</v>
      </c>
      <c r="K118" s="19">
        <v>18043764</v>
      </c>
      <c r="L118" s="19">
        <v>18043764</v>
      </c>
      <c r="M118" s="19">
        <v>18043764</v>
      </c>
      <c r="N118" s="19">
        <v>18043764</v>
      </c>
      <c r="O118" s="19">
        <v>18043764</v>
      </c>
      <c r="P118" s="19">
        <v>18043764</v>
      </c>
      <c r="Q118" s="19">
        <v>18043764</v>
      </c>
      <c r="R118" s="26">
        <f t="shared" si="0"/>
        <v>6100596.6084000003</v>
      </c>
      <c r="S118" s="20" t="s">
        <v>734</v>
      </c>
      <c r="T118" s="1"/>
    </row>
    <row r="119" spans="1:20" x14ac:dyDescent="0.25">
      <c r="A119" s="22" t="s">
        <v>580</v>
      </c>
      <c r="B119" s="12" t="s">
        <v>587</v>
      </c>
      <c r="C119" s="12"/>
      <c r="D119" s="12"/>
      <c r="E119" s="12"/>
      <c r="F119" s="19">
        <v>21238.23</v>
      </c>
      <c r="G119" s="19">
        <v>21238.23</v>
      </c>
      <c r="H119" s="19">
        <v>21238.23</v>
      </c>
      <c r="I119" s="110">
        <v>21238.23</v>
      </c>
      <c r="J119" s="19">
        <v>21238.23</v>
      </c>
      <c r="K119" s="19">
        <v>21238.23</v>
      </c>
      <c r="L119" s="19">
        <v>21238.23</v>
      </c>
      <c r="M119" s="19">
        <v>21238.23</v>
      </c>
      <c r="N119" s="19">
        <v>21238.23</v>
      </c>
      <c r="O119" s="19">
        <v>21238.23</v>
      </c>
      <c r="P119" s="19">
        <v>21238.23</v>
      </c>
      <c r="Q119" s="19">
        <v>21238.23</v>
      </c>
      <c r="R119" s="26">
        <f t="shared" si="0"/>
        <v>7180.645563</v>
      </c>
      <c r="S119" s="20" t="s">
        <v>734</v>
      </c>
      <c r="T119" s="1"/>
    </row>
    <row r="120" spans="1:20" x14ac:dyDescent="0.25">
      <c r="A120" s="22" t="s">
        <v>580</v>
      </c>
      <c r="B120" s="12" t="s">
        <v>588</v>
      </c>
      <c r="C120" s="12"/>
      <c r="D120" s="12"/>
      <c r="E120" s="12"/>
      <c r="F120" s="19">
        <v>4732297.46</v>
      </c>
      <c r="G120" s="19">
        <v>4732297.46</v>
      </c>
      <c r="H120" s="19">
        <v>4732297.46</v>
      </c>
      <c r="I120" s="110">
        <v>4732297.46</v>
      </c>
      <c r="J120" s="19">
        <v>4732297.46</v>
      </c>
      <c r="K120" s="19">
        <v>4732297.46</v>
      </c>
      <c r="L120" s="19">
        <v>4732297.46</v>
      </c>
      <c r="M120" s="19">
        <v>4732297.46</v>
      </c>
      <c r="N120" s="19">
        <v>4732297.46</v>
      </c>
      <c r="O120" s="19">
        <v>4732297.46</v>
      </c>
      <c r="P120" s="19">
        <v>4732297.46</v>
      </c>
      <c r="Q120" s="19">
        <v>4732297.46</v>
      </c>
      <c r="R120" s="26">
        <f t="shared" si="0"/>
        <v>1599989.771226</v>
      </c>
      <c r="S120" s="20" t="s">
        <v>734</v>
      </c>
      <c r="T120" s="1"/>
    </row>
    <row r="121" spans="1:20" x14ac:dyDescent="0.25">
      <c r="A121" s="22" t="s">
        <v>580</v>
      </c>
      <c r="B121" s="12" t="s">
        <v>589</v>
      </c>
      <c r="C121" s="12"/>
      <c r="D121" s="12"/>
      <c r="E121" s="12"/>
      <c r="F121" s="19">
        <v>967387.93</v>
      </c>
      <c r="G121" s="19">
        <v>967387.93</v>
      </c>
      <c r="H121" s="19">
        <v>967387.93</v>
      </c>
      <c r="I121" s="110">
        <v>967387.93</v>
      </c>
      <c r="J121" s="19">
        <v>967387.93</v>
      </c>
      <c r="K121" s="19">
        <v>967387.93</v>
      </c>
      <c r="L121" s="19">
        <v>967387.93</v>
      </c>
      <c r="M121" s="19">
        <v>967387.93</v>
      </c>
      <c r="N121" s="19">
        <v>967387.93</v>
      </c>
      <c r="O121" s="19">
        <v>967387.93</v>
      </c>
      <c r="P121" s="19">
        <v>967387.93</v>
      </c>
      <c r="Q121" s="19">
        <v>967387.93</v>
      </c>
      <c r="R121" s="26">
        <f t="shared" si="0"/>
        <v>327073.85913300002</v>
      </c>
      <c r="S121" s="20" t="s">
        <v>734</v>
      </c>
      <c r="T121" s="1"/>
    </row>
    <row r="122" spans="1:20" x14ac:dyDescent="0.25">
      <c r="A122" s="22" t="s">
        <v>580</v>
      </c>
      <c r="B122" s="12" t="s">
        <v>590</v>
      </c>
      <c r="C122" s="12"/>
      <c r="D122" s="12"/>
      <c r="E122" s="12"/>
      <c r="F122" s="19">
        <v>2967835.25</v>
      </c>
      <c r="G122" s="19">
        <v>2967835.25</v>
      </c>
      <c r="H122" s="19">
        <v>2967835.25</v>
      </c>
      <c r="I122" s="110">
        <v>2967835.25</v>
      </c>
      <c r="J122" s="19">
        <v>2967835.25</v>
      </c>
      <c r="K122" s="19">
        <v>2967835.25</v>
      </c>
      <c r="L122" s="19">
        <v>2967835.25</v>
      </c>
      <c r="M122" s="19">
        <v>2967835.25</v>
      </c>
      <c r="N122" s="19">
        <v>2967835.25</v>
      </c>
      <c r="O122" s="19">
        <v>2967835.25</v>
      </c>
      <c r="P122" s="19">
        <v>2967835.25</v>
      </c>
      <c r="Q122" s="19">
        <v>2967835.25</v>
      </c>
      <c r="R122" s="26">
        <f t="shared" si="0"/>
        <v>1003425.0980250001</v>
      </c>
      <c r="S122" s="20" t="s">
        <v>734</v>
      </c>
      <c r="T122" s="1"/>
    </row>
    <row r="123" spans="1:20" x14ac:dyDescent="0.25">
      <c r="A123" s="22" t="s">
        <v>580</v>
      </c>
      <c r="B123" s="12" t="s">
        <v>591</v>
      </c>
      <c r="C123" s="12"/>
      <c r="D123" s="12"/>
      <c r="E123" s="12"/>
      <c r="F123" s="19">
        <v>3458656.34</v>
      </c>
      <c r="G123" s="19">
        <v>3458656.34</v>
      </c>
      <c r="H123" s="19">
        <v>3458656.34</v>
      </c>
      <c r="I123" s="110">
        <v>3458656.34</v>
      </c>
      <c r="J123" s="19">
        <v>3458656.34</v>
      </c>
      <c r="K123" s="19">
        <v>3458656.34</v>
      </c>
      <c r="L123" s="19">
        <v>3458656.34</v>
      </c>
      <c r="M123" s="19">
        <v>3458656.34</v>
      </c>
      <c r="N123" s="19">
        <v>3458656.34</v>
      </c>
      <c r="O123" s="19">
        <v>3458656.34</v>
      </c>
      <c r="P123" s="19">
        <v>3458656.34</v>
      </c>
      <c r="Q123" s="19">
        <v>3458656.34</v>
      </c>
      <c r="R123" s="26">
        <f t="shared" si="0"/>
        <v>1169371.7085539999</v>
      </c>
      <c r="S123" s="20" t="s">
        <v>734</v>
      </c>
      <c r="T123" s="1"/>
    </row>
    <row r="124" spans="1:20" x14ac:dyDescent="0.25">
      <c r="A124" s="22" t="s">
        <v>580</v>
      </c>
      <c r="B124" s="12" t="s">
        <v>592</v>
      </c>
      <c r="C124" s="12"/>
      <c r="D124" s="12"/>
      <c r="E124" s="12"/>
      <c r="F124" s="19">
        <v>5740928.2599999998</v>
      </c>
      <c r="G124" s="19">
        <v>5740928.2599999998</v>
      </c>
      <c r="H124" s="19">
        <v>5740928.2599999998</v>
      </c>
      <c r="I124" s="110">
        <v>5740928.2599999998</v>
      </c>
      <c r="J124" s="19">
        <v>5740928.2599999998</v>
      </c>
      <c r="K124" s="19">
        <v>5740928.2599999998</v>
      </c>
      <c r="L124" s="19">
        <v>5740928.2599999998</v>
      </c>
      <c r="M124" s="19">
        <v>5740928.2599999998</v>
      </c>
      <c r="N124" s="19">
        <v>5740928.2599999998</v>
      </c>
      <c r="O124" s="19">
        <v>5740928.2599999998</v>
      </c>
      <c r="P124" s="19">
        <v>5740928.2599999998</v>
      </c>
      <c r="Q124" s="19">
        <v>5740928.2599999998</v>
      </c>
      <c r="R124" s="26">
        <f t="shared" si="0"/>
        <v>1941007.8447060001</v>
      </c>
      <c r="S124" s="20" t="s">
        <v>734</v>
      </c>
      <c r="T124" s="1"/>
    </row>
    <row r="125" spans="1:20" x14ac:dyDescent="0.25">
      <c r="A125" s="22" t="s">
        <v>580</v>
      </c>
      <c r="B125" s="12" t="s">
        <v>593</v>
      </c>
      <c r="C125" s="12"/>
      <c r="D125" s="12"/>
      <c r="E125" s="12"/>
      <c r="F125" s="19">
        <v>1407437.77</v>
      </c>
      <c r="G125" s="19">
        <v>1407437.77</v>
      </c>
      <c r="H125" s="19">
        <v>1407437.77</v>
      </c>
      <c r="I125" s="110">
        <v>1407437.77</v>
      </c>
      <c r="J125" s="19">
        <v>1407437.77</v>
      </c>
      <c r="K125" s="19">
        <v>1407437.77</v>
      </c>
      <c r="L125" s="19">
        <v>1407437.77</v>
      </c>
      <c r="M125" s="19">
        <v>1407437.77</v>
      </c>
      <c r="N125" s="19">
        <v>1407437.77</v>
      </c>
      <c r="O125" s="19">
        <v>1407437.77</v>
      </c>
      <c r="P125" s="19">
        <v>1407437.77</v>
      </c>
      <c r="Q125" s="19">
        <v>1407437.77</v>
      </c>
      <c r="R125" s="26">
        <f t="shared" si="0"/>
        <v>475854.71003700001</v>
      </c>
      <c r="S125" s="20" t="s">
        <v>734</v>
      </c>
      <c r="T125" s="1"/>
    </row>
    <row r="126" spans="1:20" x14ac:dyDescent="0.25">
      <c r="A126" s="22" t="s">
        <v>580</v>
      </c>
      <c r="B126" s="12" t="s">
        <v>594</v>
      </c>
      <c r="C126" s="12"/>
      <c r="D126" s="12"/>
      <c r="E126" s="12"/>
      <c r="F126" s="19">
        <v>26452100.73</v>
      </c>
      <c r="G126" s="19">
        <v>26424893.489999998</v>
      </c>
      <c r="H126" s="19">
        <v>26439048</v>
      </c>
      <c r="I126" s="110">
        <v>26439048</v>
      </c>
      <c r="J126" s="19">
        <v>26439048</v>
      </c>
      <c r="K126" s="19">
        <v>26439048</v>
      </c>
      <c r="L126" s="19">
        <v>26439048</v>
      </c>
      <c r="M126" s="19">
        <v>26439048</v>
      </c>
      <c r="N126" s="19">
        <v>26439048</v>
      </c>
      <c r="O126" s="19">
        <v>26439048</v>
      </c>
      <c r="P126" s="19">
        <v>26439048</v>
      </c>
      <c r="Q126" s="19">
        <v>26439048</v>
      </c>
      <c r="R126" s="26">
        <f t="shared" si="0"/>
        <v>8939042.128800001</v>
      </c>
      <c r="S126" s="20" t="s">
        <v>734</v>
      </c>
      <c r="T126" s="1"/>
    </row>
    <row r="127" spans="1:20" x14ac:dyDescent="0.25">
      <c r="A127" s="22" t="s">
        <v>580</v>
      </c>
      <c r="B127" s="12" t="s">
        <v>595</v>
      </c>
      <c r="C127" s="12"/>
      <c r="D127" s="12"/>
      <c r="E127" s="12"/>
      <c r="F127" s="19">
        <v>7638806.3300000001</v>
      </c>
      <c r="G127" s="19">
        <v>7638806.3300000001</v>
      </c>
      <c r="H127" s="19">
        <v>7638806.3300000001</v>
      </c>
      <c r="I127" s="110">
        <v>7638806.3300000001</v>
      </c>
      <c r="J127" s="19">
        <v>7638806.3300000001</v>
      </c>
      <c r="K127" s="19">
        <v>7638806.3300000001</v>
      </c>
      <c r="L127" s="19">
        <v>7638806.3300000001</v>
      </c>
      <c r="M127" s="19">
        <v>7638806.3300000001</v>
      </c>
      <c r="N127" s="19">
        <v>7638806.3300000001</v>
      </c>
      <c r="O127" s="19">
        <v>7638806.3300000001</v>
      </c>
      <c r="P127" s="19">
        <v>7638806.3300000001</v>
      </c>
      <c r="Q127" s="19">
        <v>7638806.3300000001</v>
      </c>
      <c r="R127" s="26">
        <f t="shared" si="0"/>
        <v>2582680.4201730001</v>
      </c>
      <c r="S127" s="20" t="s">
        <v>734</v>
      </c>
      <c r="T127" s="1"/>
    </row>
    <row r="128" spans="1:20" x14ac:dyDescent="0.25">
      <c r="A128" s="22" t="s">
        <v>580</v>
      </c>
      <c r="B128" s="12" t="s">
        <v>596</v>
      </c>
      <c r="C128" s="12"/>
      <c r="D128" s="12"/>
      <c r="E128" s="12"/>
      <c r="F128" s="19">
        <v>49334580.229999997</v>
      </c>
      <c r="G128" s="19">
        <v>49334580.229999997</v>
      </c>
      <c r="H128" s="19">
        <v>49458098.399999999</v>
      </c>
      <c r="I128" s="110">
        <v>49458098.399999999</v>
      </c>
      <c r="J128" s="19">
        <v>51333506.130000003</v>
      </c>
      <c r="K128" s="19">
        <v>51333506.130000003</v>
      </c>
      <c r="L128" s="19">
        <v>51397429.350000001</v>
      </c>
      <c r="M128" s="19">
        <v>51397707.619999997</v>
      </c>
      <c r="N128" s="19">
        <v>51397707.619999997</v>
      </c>
      <c r="O128" s="19">
        <v>51397816.060000002</v>
      </c>
      <c r="P128" s="19">
        <v>51397816.060000002</v>
      </c>
      <c r="Q128" s="19">
        <v>51397816.060000002</v>
      </c>
      <c r="R128" s="26">
        <f t="shared" si="0"/>
        <v>17377601.609886002</v>
      </c>
      <c r="S128" s="20" t="s">
        <v>734</v>
      </c>
      <c r="T128" s="1"/>
    </row>
    <row r="129" spans="1:20" x14ac:dyDescent="0.25">
      <c r="A129" s="22" t="s">
        <v>580</v>
      </c>
      <c r="B129" s="12" t="s">
        <v>597</v>
      </c>
      <c r="C129" s="12"/>
      <c r="D129" s="12"/>
      <c r="E129" s="12"/>
      <c r="F129" s="19">
        <v>1174682.7</v>
      </c>
      <c r="G129" s="19">
        <v>1174682.7</v>
      </c>
      <c r="H129" s="19">
        <v>1174682.7</v>
      </c>
      <c r="I129" s="110">
        <v>1174682.7</v>
      </c>
      <c r="J129" s="19">
        <v>1174682.7</v>
      </c>
      <c r="K129" s="19">
        <v>1174682.7</v>
      </c>
      <c r="L129" s="19">
        <v>1174682.7</v>
      </c>
      <c r="M129" s="19">
        <v>1174682.7</v>
      </c>
      <c r="N129" s="19">
        <v>1174682.7</v>
      </c>
      <c r="O129" s="19">
        <v>1174682.7</v>
      </c>
      <c r="P129" s="19">
        <v>1174682.7</v>
      </c>
      <c r="Q129" s="19">
        <v>1174682.7</v>
      </c>
      <c r="R129" s="26">
        <f t="shared" si="0"/>
        <v>397160.22087000002</v>
      </c>
      <c r="S129" s="20" t="s">
        <v>734</v>
      </c>
      <c r="T129" s="1"/>
    </row>
    <row r="130" spans="1:20" x14ac:dyDescent="0.25">
      <c r="A130" s="22" t="s">
        <v>580</v>
      </c>
      <c r="B130" s="12" t="s">
        <v>598</v>
      </c>
      <c r="C130" s="12"/>
      <c r="D130" s="12"/>
      <c r="E130" s="12"/>
      <c r="F130" s="19">
        <v>8876072.7899999991</v>
      </c>
      <c r="G130" s="19">
        <v>8876072.7899999991</v>
      </c>
      <c r="H130" s="19">
        <v>8876072.7899999991</v>
      </c>
      <c r="I130" s="110">
        <v>8876072.7899999991</v>
      </c>
      <c r="J130" s="19">
        <v>8876072.7899999991</v>
      </c>
      <c r="K130" s="19">
        <v>8876072.7899999991</v>
      </c>
      <c r="L130" s="19">
        <v>8876072.7899999991</v>
      </c>
      <c r="M130" s="19">
        <v>8876072.7899999991</v>
      </c>
      <c r="N130" s="19">
        <v>8876072.7899999991</v>
      </c>
      <c r="O130" s="19">
        <v>8876072.7899999991</v>
      </c>
      <c r="P130" s="19">
        <v>8876072.7899999991</v>
      </c>
      <c r="Q130" s="19">
        <v>8876072.7899999991</v>
      </c>
      <c r="R130" s="26">
        <f t="shared" si="0"/>
        <v>3001000.2102989997</v>
      </c>
      <c r="S130" s="20" t="s">
        <v>734</v>
      </c>
      <c r="T130" s="1"/>
    </row>
    <row r="131" spans="1:20" x14ac:dyDescent="0.25">
      <c r="A131" s="22" t="s">
        <v>580</v>
      </c>
      <c r="B131" s="12" t="s">
        <v>599</v>
      </c>
      <c r="C131" s="12"/>
      <c r="D131" s="12"/>
      <c r="E131" s="12"/>
      <c r="F131" s="19">
        <v>369061.48</v>
      </c>
      <c r="G131" s="19">
        <v>369061.48</v>
      </c>
      <c r="H131" s="19">
        <v>369061.48</v>
      </c>
      <c r="I131" s="110">
        <v>369061.48</v>
      </c>
      <c r="J131" s="19">
        <v>369061.48</v>
      </c>
      <c r="K131" s="19">
        <v>369061.48</v>
      </c>
      <c r="L131" s="19">
        <v>369061.48</v>
      </c>
      <c r="M131" s="19">
        <v>369061.48</v>
      </c>
      <c r="N131" s="19">
        <v>369061.48</v>
      </c>
      <c r="O131" s="19">
        <v>369061.48</v>
      </c>
      <c r="P131" s="19">
        <v>369061.48</v>
      </c>
      <c r="Q131" s="19">
        <v>369061.48</v>
      </c>
      <c r="R131" s="26">
        <f t="shared" si="0"/>
        <v>124779.686388</v>
      </c>
      <c r="S131" s="20" t="s">
        <v>734</v>
      </c>
      <c r="T131" s="1"/>
    </row>
    <row r="132" spans="1:20" x14ac:dyDescent="0.25">
      <c r="A132" s="22" t="s">
        <v>580</v>
      </c>
      <c r="B132" s="12" t="s">
        <v>600</v>
      </c>
      <c r="C132" s="12"/>
      <c r="D132" s="12"/>
      <c r="E132" s="12"/>
      <c r="F132" s="19">
        <v>112871.34</v>
      </c>
      <c r="G132" s="19">
        <v>112871.34</v>
      </c>
      <c r="H132" s="19">
        <v>112871.34</v>
      </c>
      <c r="I132" s="110">
        <v>112871.34</v>
      </c>
      <c r="J132" s="19">
        <v>112871.34</v>
      </c>
      <c r="K132" s="19">
        <v>112871.34</v>
      </c>
      <c r="L132" s="19">
        <v>112871.34</v>
      </c>
      <c r="M132" s="19">
        <v>112871.34</v>
      </c>
      <c r="N132" s="19">
        <v>112871.34</v>
      </c>
      <c r="O132" s="19">
        <v>112871.34</v>
      </c>
      <c r="P132" s="19">
        <v>112871.34</v>
      </c>
      <c r="Q132" s="19">
        <v>112871.34</v>
      </c>
      <c r="R132" s="26">
        <f t="shared" si="0"/>
        <v>38161.800053999999</v>
      </c>
      <c r="S132" s="20" t="s">
        <v>734</v>
      </c>
      <c r="T132" s="1"/>
    </row>
    <row r="133" spans="1:20" x14ac:dyDescent="0.25">
      <c r="A133" s="22" t="s">
        <v>580</v>
      </c>
      <c r="B133" s="12" t="s">
        <v>602</v>
      </c>
      <c r="C133" s="12"/>
      <c r="D133" s="12"/>
      <c r="E133" s="12"/>
      <c r="F133" s="19">
        <v>22904035.100000001</v>
      </c>
      <c r="G133" s="19">
        <v>22904035.100000001</v>
      </c>
      <c r="H133" s="19">
        <v>22904035.100000001</v>
      </c>
      <c r="I133" s="110">
        <v>22904035.100000001</v>
      </c>
      <c r="J133" s="19">
        <v>22904035.100000001</v>
      </c>
      <c r="K133" s="19">
        <v>22904035.100000001</v>
      </c>
      <c r="L133" s="19">
        <v>22904035.100000001</v>
      </c>
      <c r="M133" s="19">
        <v>22904035.100000001</v>
      </c>
      <c r="N133" s="19">
        <v>22904035.100000001</v>
      </c>
      <c r="O133" s="19">
        <v>22904035.100000001</v>
      </c>
      <c r="P133" s="19">
        <v>22904035.100000001</v>
      </c>
      <c r="Q133" s="19">
        <v>22904035.100000001</v>
      </c>
      <c r="R133" s="26">
        <f t="shared" si="0"/>
        <v>7743854.267310001</v>
      </c>
      <c r="S133" s="20" t="s">
        <v>734</v>
      </c>
      <c r="T133" s="1"/>
    </row>
    <row r="134" spans="1:20" x14ac:dyDescent="0.25">
      <c r="A134" s="22" t="s">
        <v>580</v>
      </c>
      <c r="B134" s="12" t="s">
        <v>603</v>
      </c>
      <c r="C134" s="12"/>
      <c r="D134" s="12"/>
      <c r="E134" s="12"/>
      <c r="F134" s="19">
        <v>3420931.98</v>
      </c>
      <c r="G134" s="19">
        <v>3420931.98</v>
      </c>
      <c r="H134" s="19">
        <v>3420931.98</v>
      </c>
      <c r="I134" s="110">
        <v>3420931.98</v>
      </c>
      <c r="J134" s="19">
        <v>3420931.98</v>
      </c>
      <c r="K134" s="19">
        <v>3420931.98</v>
      </c>
      <c r="L134" s="19">
        <v>3420931.98</v>
      </c>
      <c r="M134" s="19">
        <v>3420931.98</v>
      </c>
      <c r="N134" s="19">
        <v>3420931.98</v>
      </c>
      <c r="O134" s="19">
        <v>3420931.98</v>
      </c>
      <c r="P134" s="19">
        <v>3420931.98</v>
      </c>
      <c r="Q134" s="19">
        <v>3420931.98</v>
      </c>
      <c r="R134" s="26">
        <f t="shared" si="0"/>
        <v>1156617.102438</v>
      </c>
      <c r="S134" s="20" t="s">
        <v>734</v>
      </c>
      <c r="T134" s="1"/>
    </row>
    <row r="135" spans="1:20" x14ac:dyDescent="0.25">
      <c r="A135" s="22" t="s">
        <v>580</v>
      </c>
      <c r="B135" s="12" t="s">
        <v>604</v>
      </c>
      <c r="C135" s="12"/>
      <c r="D135" s="12"/>
      <c r="E135" s="12"/>
      <c r="F135" s="19">
        <v>23949415.620000001</v>
      </c>
      <c r="G135" s="19">
        <v>23949415.620000001</v>
      </c>
      <c r="H135" s="19">
        <v>23949415.620000001</v>
      </c>
      <c r="I135" s="110">
        <v>23949415.620000001</v>
      </c>
      <c r="J135" s="19">
        <v>23833744.890000001</v>
      </c>
      <c r="K135" s="19">
        <v>23833744.890000001</v>
      </c>
      <c r="L135" s="19">
        <v>23833744.890000001</v>
      </c>
      <c r="M135" s="19">
        <v>23833744.890000001</v>
      </c>
      <c r="N135" s="19">
        <v>28180735.77</v>
      </c>
      <c r="O135" s="19">
        <v>28131817.98</v>
      </c>
      <c r="P135" s="19">
        <v>26597009.719999999</v>
      </c>
      <c r="Q135" s="19">
        <v>26597009.719999999</v>
      </c>
      <c r="R135" s="26">
        <f t="shared" si="0"/>
        <v>8992448.9863319993</v>
      </c>
      <c r="S135" s="20" t="s">
        <v>734</v>
      </c>
      <c r="T135" s="1"/>
    </row>
    <row r="136" spans="1:20" x14ac:dyDescent="0.25">
      <c r="A136" s="22" t="s">
        <v>580</v>
      </c>
      <c r="B136" s="12" t="s">
        <v>606</v>
      </c>
      <c r="C136" s="12"/>
      <c r="D136" s="12"/>
      <c r="E136" s="12"/>
      <c r="F136" s="19">
        <v>91415746.379999995</v>
      </c>
      <c r="G136" s="19">
        <v>93449469.150000006</v>
      </c>
      <c r="H136" s="19">
        <v>93419115.560000002</v>
      </c>
      <c r="I136" s="110">
        <v>105829493.8</v>
      </c>
      <c r="J136" s="19">
        <v>101873365.17</v>
      </c>
      <c r="K136" s="19">
        <v>102237332.28</v>
      </c>
      <c r="L136" s="19">
        <v>101721448.51000001</v>
      </c>
      <c r="M136" s="19">
        <v>99957745.719999999</v>
      </c>
      <c r="N136" s="19">
        <v>99709494.200000003</v>
      </c>
      <c r="O136" s="19">
        <v>99725515.790000007</v>
      </c>
      <c r="P136" s="19">
        <v>99542176.180000007</v>
      </c>
      <c r="Q136" s="19">
        <v>99760159.379999995</v>
      </c>
      <c r="R136" s="26">
        <f t="shared" si="0"/>
        <v>33715372.572000004</v>
      </c>
      <c r="S136" s="20" t="s">
        <v>734</v>
      </c>
      <c r="T136" s="1"/>
    </row>
    <row r="137" spans="1:20" x14ac:dyDescent="0.25">
      <c r="A137" s="22" t="s">
        <v>580</v>
      </c>
      <c r="B137" s="12" t="s">
        <v>607</v>
      </c>
      <c r="C137" s="12"/>
      <c r="D137" s="12"/>
      <c r="E137" s="12"/>
      <c r="F137" s="19">
        <v>3901819.67</v>
      </c>
      <c r="G137" s="19">
        <v>3901819.67</v>
      </c>
      <c r="H137" s="19">
        <v>3901819.67</v>
      </c>
      <c r="I137" s="110">
        <v>3901819.67</v>
      </c>
      <c r="J137" s="19">
        <v>3901819.67</v>
      </c>
      <c r="K137" s="19">
        <v>3901819.67</v>
      </c>
      <c r="L137" s="19">
        <v>3901819.67</v>
      </c>
      <c r="M137" s="19">
        <v>3901819.67</v>
      </c>
      <c r="N137" s="19">
        <v>3901819.67</v>
      </c>
      <c r="O137" s="19">
        <v>3901819.67</v>
      </c>
      <c r="P137" s="19">
        <v>3901819.67</v>
      </c>
      <c r="Q137" s="19">
        <v>3901819.67</v>
      </c>
      <c r="R137" s="26">
        <f t="shared" si="0"/>
        <v>1319205.230427</v>
      </c>
      <c r="S137" s="20" t="s">
        <v>734</v>
      </c>
      <c r="T137" s="1"/>
    </row>
    <row r="138" spans="1:20" x14ac:dyDescent="0.25">
      <c r="A138" s="22" t="s">
        <v>580</v>
      </c>
      <c r="B138" s="12" t="s">
        <v>609</v>
      </c>
      <c r="C138" s="12"/>
      <c r="D138" s="12"/>
      <c r="E138" s="12"/>
      <c r="F138" s="19">
        <v>1509234.08</v>
      </c>
      <c r="G138" s="19">
        <v>1509234.08</v>
      </c>
      <c r="H138" s="19">
        <v>1509234.08</v>
      </c>
      <c r="I138" s="110">
        <v>1509234.08</v>
      </c>
      <c r="J138" s="19">
        <v>1509234.08</v>
      </c>
      <c r="K138" s="19">
        <v>1509234.08</v>
      </c>
      <c r="L138" s="19">
        <v>1509234.08</v>
      </c>
      <c r="M138" s="19">
        <v>1509234.08</v>
      </c>
      <c r="N138" s="19">
        <v>1509234.08</v>
      </c>
      <c r="O138" s="19">
        <v>1509234.08</v>
      </c>
      <c r="P138" s="19">
        <v>1509234.08</v>
      </c>
      <c r="Q138" s="19">
        <v>1509234.08</v>
      </c>
      <c r="R138" s="26">
        <f t="shared" si="0"/>
        <v>510272.04244800005</v>
      </c>
      <c r="S138" s="20" t="s">
        <v>734</v>
      </c>
      <c r="T138" s="1"/>
    </row>
    <row r="139" spans="1:20" x14ac:dyDescent="0.25">
      <c r="A139" s="22" t="s">
        <v>580</v>
      </c>
      <c r="B139" s="12" t="s">
        <v>610</v>
      </c>
      <c r="C139" s="12"/>
      <c r="D139" s="12"/>
      <c r="E139" s="12"/>
      <c r="F139" s="19">
        <v>832657.21</v>
      </c>
      <c r="G139" s="19">
        <v>832657.21</v>
      </c>
      <c r="H139" s="19">
        <v>832657.21</v>
      </c>
      <c r="I139" s="110">
        <v>832657.21</v>
      </c>
      <c r="J139" s="19">
        <v>832657.21</v>
      </c>
      <c r="K139" s="19">
        <v>832657.21</v>
      </c>
      <c r="L139" s="19">
        <v>832657.21</v>
      </c>
      <c r="M139" s="19">
        <v>832657.21</v>
      </c>
      <c r="N139" s="19">
        <v>832657.21</v>
      </c>
      <c r="O139" s="19">
        <v>832657.21</v>
      </c>
      <c r="P139" s="19">
        <v>832657.21</v>
      </c>
      <c r="Q139" s="19">
        <v>832657.21</v>
      </c>
      <c r="R139" s="26">
        <f t="shared" si="0"/>
        <v>281521.40270099998</v>
      </c>
      <c r="S139" s="20" t="s">
        <v>734</v>
      </c>
      <c r="T139" s="1"/>
    </row>
    <row r="140" spans="1:20" x14ac:dyDescent="0.25">
      <c r="A140" s="22" t="s">
        <v>580</v>
      </c>
      <c r="B140" s="12" t="s">
        <v>611</v>
      </c>
      <c r="C140" s="12"/>
      <c r="D140" s="12"/>
      <c r="E140" s="12"/>
      <c r="F140" s="19">
        <v>92575.77</v>
      </c>
      <c r="G140" s="19">
        <v>92575.77</v>
      </c>
      <c r="H140" s="19">
        <v>92575.77</v>
      </c>
      <c r="I140" s="110">
        <v>92575.77</v>
      </c>
      <c r="J140" s="19">
        <v>92575.77</v>
      </c>
      <c r="K140" s="19">
        <v>92575.77</v>
      </c>
      <c r="L140" s="19">
        <v>92575.77</v>
      </c>
      <c r="M140" s="19">
        <v>92575.77</v>
      </c>
      <c r="N140" s="19">
        <v>92575.77</v>
      </c>
      <c r="O140" s="19">
        <v>92575.77</v>
      </c>
      <c r="P140" s="19">
        <v>92575.77</v>
      </c>
      <c r="Q140" s="19">
        <v>92575.77</v>
      </c>
      <c r="R140" s="26">
        <f t="shared" si="0"/>
        <v>31299.867837000002</v>
      </c>
      <c r="S140" s="20" t="s">
        <v>734</v>
      </c>
      <c r="T140" s="1"/>
    </row>
    <row r="141" spans="1:20" x14ac:dyDescent="0.25">
      <c r="A141" s="22" t="s">
        <v>580</v>
      </c>
      <c r="B141" s="12" t="s">
        <v>613</v>
      </c>
      <c r="C141" s="12"/>
      <c r="D141" s="12"/>
      <c r="E141" s="12"/>
      <c r="F141" s="19">
        <v>1515058.23</v>
      </c>
      <c r="G141" s="19">
        <v>1515058.23</v>
      </c>
      <c r="H141" s="19">
        <v>1515058.23</v>
      </c>
      <c r="I141" s="110">
        <v>1515058.23</v>
      </c>
      <c r="J141" s="19">
        <v>1515058.23</v>
      </c>
      <c r="K141" s="19">
        <v>1515058.23</v>
      </c>
      <c r="L141" s="19">
        <v>1515058.23</v>
      </c>
      <c r="M141" s="19">
        <v>1515058.23</v>
      </c>
      <c r="N141" s="19">
        <v>1515058.23</v>
      </c>
      <c r="O141" s="19">
        <v>1515058.23</v>
      </c>
      <c r="P141" s="19">
        <v>1515058.23</v>
      </c>
      <c r="Q141" s="19">
        <v>1515058.23</v>
      </c>
      <c r="R141" s="26">
        <f t="shared" si="0"/>
        <v>512241.18756300001</v>
      </c>
      <c r="S141" s="20" t="s">
        <v>734</v>
      </c>
      <c r="T141" s="1"/>
    </row>
    <row r="142" spans="1:20" x14ac:dyDescent="0.25">
      <c r="A142" s="22" t="s">
        <v>580</v>
      </c>
      <c r="B142" s="12" t="s">
        <v>615</v>
      </c>
      <c r="C142" s="12"/>
      <c r="D142" s="12"/>
      <c r="E142" s="12"/>
      <c r="F142" s="19">
        <v>709297.1</v>
      </c>
      <c r="G142" s="19">
        <v>709297.1</v>
      </c>
      <c r="H142" s="19">
        <v>709297.1</v>
      </c>
      <c r="I142" s="110">
        <v>709297.1</v>
      </c>
      <c r="J142" s="19">
        <v>709297.1</v>
      </c>
      <c r="K142" s="19">
        <v>709297.1</v>
      </c>
      <c r="L142" s="19">
        <v>709297.1</v>
      </c>
      <c r="M142" s="19">
        <v>709297.1</v>
      </c>
      <c r="N142" s="19">
        <v>709297.1</v>
      </c>
      <c r="O142" s="19">
        <v>709297.1</v>
      </c>
      <c r="P142" s="19">
        <v>709297.1</v>
      </c>
      <c r="Q142" s="19">
        <v>709297.1</v>
      </c>
      <c r="R142" s="26">
        <f t="shared" si="0"/>
        <v>239813.34951</v>
      </c>
      <c r="S142" s="20" t="s">
        <v>734</v>
      </c>
      <c r="T142" s="1"/>
    </row>
    <row r="143" spans="1:20" x14ac:dyDescent="0.25">
      <c r="A143" s="22" t="s">
        <v>580</v>
      </c>
      <c r="B143" s="12" t="s">
        <v>616</v>
      </c>
      <c r="C143" s="12"/>
      <c r="D143" s="12"/>
      <c r="E143" s="12"/>
      <c r="F143" s="19">
        <v>68625504.719999999</v>
      </c>
      <c r="G143" s="19">
        <v>68622281.260000005</v>
      </c>
      <c r="H143" s="19">
        <v>68619112.760000005</v>
      </c>
      <c r="I143" s="110">
        <v>68540718.280000001</v>
      </c>
      <c r="J143" s="19">
        <v>68383451.769999996</v>
      </c>
      <c r="K143" s="19">
        <v>67831319.969999999</v>
      </c>
      <c r="L143" s="19">
        <v>67738776.290000007</v>
      </c>
      <c r="M143" s="19">
        <v>67702417.400000006</v>
      </c>
      <c r="N143" s="19">
        <v>68052928.239999995</v>
      </c>
      <c r="O143" s="19">
        <v>68055059.230000004</v>
      </c>
      <c r="P143" s="19">
        <v>68057883.859999999</v>
      </c>
      <c r="Q143" s="19">
        <v>68058622.189999998</v>
      </c>
      <c r="R143" s="26">
        <f t="shared" si="0"/>
        <v>23010767.905377001</v>
      </c>
      <c r="S143" s="20" t="s">
        <v>734</v>
      </c>
      <c r="T143" s="1"/>
    </row>
    <row r="144" spans="1:20" x14ac:dyDescent="0.25">
      <c r="A144" s="22" t="s">
        <v>580</v>
      </c>
      <c r="B144" s="12" t="s">
        <v>618</v>
      </c>
      <c r="C144" s="12"/>
      <c r="D144" s="12"/>
      <c r="E144" s="12"/>
      <c r="F144" s="19">
        <v>11872524.41</v>
      </c>
      <c r="G144" s="19">
        <v>11872524.41</v>
      </c>
      <c r="H144" s="19">
        <v>11872524.41</v>
      </c>
      <c r="I144" s="110">
        <v>11872524.41</v>
      </c>
      <c r="J144" s="19">
        <v>11872524.41</v>
      </c>
      <c r="K144" s="19">
        <v>11872524.41</v>
      </c>
      <c r="L144" s="19">
        <v>11872524.41</v>
      </c>
      <c r="M144" s="19">
        <v>11872524.41</v>
      </c>
      <c r="N144" s="19">
        <v>11872551.67</v>
      </c>
      <c r="O144" s="19">
        <v>11872551.67</v>
      </c>
      <c r="P144" s="19">
        <v>11872551.67</v>
      </c>
      <c r="Q144" s="19">
        <v>11872551.67</v>
      </c>
      <c r="R144" s="26">
        <f t="shared" si="0"/>
        <v>4014109.7196269999</v>
      </c>
      <c r="S144" s="20" t="s">
        <v>734</v>
      </c>
      <c r="T144" s="1"/>
    </row>
    <row r="145" spans="1:20" x14ac:dyDescent="0.25">
      <c r="A145" s="22" t="s">
        <v>580</v>
      </c>
      <c r="B145" s="12" t="s">
        <v>619</v>
      </c>
      <c r="C145" s="12"/>
      <c r="D145" s="12"/>
      <c r="E145" s="12"/>
      <c r="F145" s="19">
        <v>1057959.6200000001</v>
      </c>
      <c r="G145" s="19">
        <v>1057959.6200000001</v>
      </c>
      <c r="H145" s="19">
        <v>1057959.6200000001</v>
      </c>
      <c r="I145" s="110">
        <v>1057959.6200000001</v>
      </c>
      <c r="J145" s="19">
        <v>1057959.6200000001</v>
      </c>
      <c r="K145" s="19">
        <v>1057959.6200000001</v>
      </c>
      <c r="L145" s="19">
        <v>1057959.6200000001</v>
      </c>
      <c r="M145" s="19">
        <v>1057959.6200000001</v>
      </c>
      <c r="N145" s="19">
        <v>1057959.6200000001</v>
      </c>
      <c r="O145" s="19">
        <v>1057959.6200000001</v>
      </c>
      <c r="P145" s="19">
        <v>1057959.6200000001</v>
      </c>
      <c r="Q145" s="19">
        <v>1057959.6200000001</v>
      </c>
      <c r="R145" s="26">
        <f t="shared" ref="R145:R163" si="1">R200*$T$3</f>
        <v>357696.14752200007</v>
      </c>
      <c r="S145" s="20" t="s">
        <v>734</v>
      </c>
      <c r="T145" s="1"/>
    </row>
    <row r="146" spans="1:20" x14ac:dyDescent="0.25">
      <c r="A146" s="22" t="s">
        <v>580</v>
      </c>
      <c r="B146" s="12" t="s">
        <v>635</v>
      </c>
      <c r="C146" s="12"/>
      <c r="D146" s="12"/>
      <c r="E146" s="12"/>
      <c r="F146" s="19"/>
      <c r="G146" s="19"/>
      <c r="H146" s="19"/>
      <c r="I146" s="110">
        <v>501176.74</v>
      </c>
      <c r="J146" s="19">
        <v>501176.74</v>
      </c>
      <c r="K146" s="19">
        <v>501176.74</v>
      </c>
      <c r="L146" s="19">
        <v>501176.74</v>
      </c>
      <c r="M146" s="19">
        <v>501176.74</v>
      </c>
      <c r="N146" s="19">
        <v>501176.74</v>
      </c>
      <c r="O146" s="19">
        <v>501176.74</v>
      </c>
      <c r="P146" s="19">
        <v>501176.74</v>
      </c>
      <c r="Q146" s="19">
        <v>501176.74</v>
      </c>
      <c r="R146" s="26">
        <f t="shared" si="1"/>
        <v>169447.855794</v>
      </c>
      <c r="S146" s="20" t="s">
        <v>734</v>
      </c>
      <c r="T146" s="1"/>
    </row>
    <row r="147" spans="1:20" x14ac:dyDescent="0.25">
      <c r="A147" s="22" t="s">
        <v>747</v>
      </c>
      <c r="B147" s="12" t="s">
        <v>581</v>
      </c>
      <c r="C147" s="12"/>
      <c r="D147" s="12"/>
      <c r="E147" s="12"/>
      <c r="F147" s="19"/>
      <c r="G147" s="19"/>
      <c r="H147" s="19"/>
      <c r="I147" s="19"/>
      <c r="J147" s="19">
        <v>2182047.7799999998</v>
      </c>
      <c r="K147" s="19"/>
      <c r="L147" s="19"/>
      <c r="M147" s="19"/>
      <c r="N147" s="19"/>
      <c r="O147" s="19"/>
      <c r="P147" s="19"/>
      <c r="Q147" s="19"/>
      <c r="R147" s="26">
        <f t="shared" si="1"/>
        <v>0</v>
      </c>
      <c r="S147" s="20" t="s">
        <v>734</v>
      </c>
      <c r="T147" s="1"/>
    </row>
    <row r="148" spans="1:20" x14ac:dyDescent="0.25">
      <c r="A148" s="22" t="s">
        <v>747</v>
      </c>
      <c r="B148" s="12" t="s">
        <v>595</v>
      </c>
      <c r="C148" s="12"/>
      <c r="D148" s="12"/>
      <c r="E148" s="12"/>
      <c r="F148" s="19">
        <v>897753.51</v>
      </c>
      <c r="G148" s="19">
        <v>897753.51</v>
      </c>
      <c r="H148" s="19">
        <v>897753.51</v>
      </c>
      <c r="I148" s="112">
        <v>897753.51</v>
      </c>
      <c r="J148" s="19">
        <v>897753.51</v>
      </c>
      <c r="K148" s="19">
        <v>897753.51</v>
      </c>
      <c r="L148" s="19">
        <v>897753.51</v>
      </c>
      <c r="M148" s="19">
        <v>897753.51</v>
      </c>
      <c r="N148" s="19">
        <v>897753.51</v>
      </c>
      <c r="O148" s="19">
        <v>897753.51</v>
      </c>
      <c r="P148" s="19">
        <v>897753.51</v>
      </c>
      <c r="Q148" s="19">
        <v>897753.51</v>
      </c>
      <c r="R148" s="26">
        <f t="shared" si="1"/>
        <v>303530.46173099999</v>
      </c>
      <c r="S148" s="20" t="s">
        <v>734</v>
      </c>
      <c r="T148" s="1"/>
    </row>
    <row r="149" spans="1:20" x14ac:dyDescent="0.25">
      <c r="A149" s="22" t="s">
        <v>747</v>
      </c>
      <c r="B149" s="12" t="s">
        <v>596</v>
      </c>
      <c r="C149" s="12"/>
      <c r="D149" s="12"/>
      <c r="E149" s="12"/>
      <c r="F149" s="19">
        <v>9129210.0399999991</v>
      </c>
      <c r="G149" s="19">
        <v>9322070.3499999996</v>
      </c>
      <c r="H149" s="19">
        <v>9375060.9000000004</v>
      </c>
      <c r="I149" s="113">
        <v>14259310.310000001</v>
      </c>
      <c r="J149" s="19">
        <v>14846687.119999999</v>
      </c>
      <c r="K149" s="19">
        <v>14607979.75</v>
      </c>
      <c r="L149" s="19">
        <v>14658438.68</v>
      </c>
      <c r="M149" s="19">
        <v>14704117.039999999</v>
      </c>
      <c r="N149" s="19">
        <v>14673612.5</v>
      </c>
      <c r="O149" s="19">
        <v>14685849.109999999</v>
      </c>
      <c r="P149" s="19">
        <v>14686337.199999999</v>
      </c>
      <c r="Q149" s="19">
        <v>14687816.09</v>
      </c>
      <c r="R149" s="26">
        <f t="shared" si="1"/>
        <v>4966624.8286199998</v>
      </c>
      <c r="S149" s="20" t="s">
        <v>734</v>
      </c>
      <c r="T149" s="1"/>
    </row>
    <row r="150" spans="1:20" x14ac:dyDescent="0.25">
      <c r="A150" s="22" t="s">
        <v>747</v>
      </c>
      <c r="B150" s="12" t="s">
        <v>604</v>
      </c>
      <c r="C150" s="12"/>
      <c r="D150" s="12"/>
      <c r="E150" s="12"/>
      <c r="F150" s="19"/>
      <c r="G150" s="19"/>
      <c r="H150" s="19"/>
      <c r="I150" s="113">
        <v>4345234.7699999996</v>
      </c>
      <c r="J150" s="19">
        <v>5527871.7400000002</v>
      </c>
      <c r="K150" s="19">
        <v>5528156.9199999999</v>
      </c>
      <c r="L150" s="19">
        <v>5558515.7000000002</v>
      </c>
      <c r="M150" s="19">
        <v>5558609.1600000001</v>
      </c>
      <c r="N150" s="19">
        <v>1211618.28</v>
      </c>
      <c r="O150" s="19">
        <v>1211618.28</v>
      </c>
      <c r="P150" s="19">
        <v>1211618.28</v>
      </c>
      <c r="Q150" s="19">
        <v>1211618.28</v>
      </c>
      <c r="R150" s="26">
        <f t="shared" si="1"/>
        <v>409648.14046800003</v>
      </c>
      <c r="S150" s="20" t="s">
        <v>734</v>
      </c>
      <c r="T150" s="1"/>
    </row>
    <row r="151" spans="1:20" x14ac:dyDescent="0.25">
      <c r="A151" s="22" t="s">
        <v>747</v>
      </c>
      <c r="B151" s="12" t="s">
        <v>606</v>
      </c>
      <c r="C151" s="12"/>
      <c r="D151" s="12"/>
      <c r="E151" s="12"/>
      <c r="F151" s="19">
        <v>362.34000000000003</v>
      </c>
      <c r="G151" s="19">
        <v>362.34000000000003</v>
      </c>
      <c r="H151" s="19">
        <v>362.34000000000003</v>
      </c>
      <c r="I151" s="113">
        <v>362.34000000000003</v>
      </c>
      <c r="J151" s="19">
        <v>362.34000000000003</v>
      </c>
      <c r="K151" s="19">
        <v>362.34000000000003</v>
      </c>
      <c r="L151" s="19">
        <v>362.34000000000003</v>
      </c>
      <c r="M151" s="19">
        <v>362.34000000000003</v>
      </c>
      <c r="N151" s="19">
        <v>362.34000000000003</v>
      </c>
      <c r="O151" s="19">
        <v>13814.98</v>
      </c>
      <c r="P151" s="19">
        <v>13814.98</v>
      </c>
      <c r="Q151" s="19">
        <v>33479.770000000004</v>
      </c>
      <c r="R151" s="26">
        <f t="shared" si="1"/>
        <v>11319.510237000002</v>
      </c>
      <c r="S151" s="20" t="s">
        <v>734</v>
      </c>
      <c r="T151" s="1"/>
    </row>
    <row r="152" spans="1:20" x14ac:dyDescent="0.25">
      <c r="A152" s="22" t="s">
        <v>747</v>
      </c>
      <c r="B152" s="12" t="s">
        <v>607</v>
      </c>
      <c r="C152" s="12"/>
      <c r="D152" s="12"/>
      <c r="E152" s="12"/>
      <c r="F152" s="19">
        <v>4140.63</v>
      </c>
      <c r="G152" s="19">
        <v>4140.63</v>
      </c>
      <c r="H152" s="19">
        <v>154905.05000000002</v>
      </c>
      <c r="I152" s="113">
        <v>154905.04</v>
      </c>
      <c r="J152" s="19">
        <v>542440.77</v>
      </c>
      <c r="K152" s="19">
        <v>542440.77</v>
      </c>
      <c r="L152" s="19">
        <v>542440.77</v>
      </c>
      <c r="M152" s="19">
        <v>542440.77</v>
      </c>
      <c r="N152" s="19">
        <v>542440.77</v>
      </c>
      <c r="O152" s="19">
        <v>542440.77</v>
      </c>
      <c r="P152" s="19">
        <v>542440.77</v>
      </c>
      <c r="Q152" s="19">
        <v>542440.77</v>
      </c>
      <c r="R152" s="26">
        <f t="shared" si="1"/>
        <v>183399.22433700002</v>
      </c>
      <c r="S152" s="20" t="s">
        <v>734</v>
      </c>
      <c r="T152" s="1"/>
    </row>
    <row r="153" spans="1:20" x14ac:dyDescent="0.25">
      <c r="A153" s="22" t="s">
        <v>747</v>
      </c>
      <c r="B153" s="12" t="s">
        <v>615</v>
      </c>
      <c r="C153" s="12"/>
      <c r="D153" s="12"/>
      <c r="E153" s="12"/>
      <c r="F153" s="19">
        <v>460.08</v>
      </c>
      <c r="G153" s="19">
        <v>460.08</v>
      </c>
      <c r="H153" s="19">
        <v>17211.689999999999</v>
      </c>
      <c r="I153" s="113">
        <v>17211.689999999999</v>
      </c>
      <c r="J153" s="19">
        <v>60271.22</v>
      </c>
      <c r="K153" s="19">
        <v>60271.22</v>
      </c>
      <c r="L153" s="19">
        <v>60271.22</v>
      </c>
      <c r="M153" s="19">
        <v>60271.22</v>
      </c>
      <c r="N153" s="19">
        <v>60271.22</v>
      </c>
      <c r="O153" s="19">
        <v>60271.22</v>
      </c>
      <c r="P153" s="19">
        <v>60271.22</v>
      </c>
      <c r="Q153" s="19">
        <v>60271.22</v>
      </c>
      <c r="R153" s="26">
        <f t="shared" si="1"/>
        <v>20377.699482</v>
      </c>
      <c r="S153" s="20" t="s">
        <v>734</v>
      </c>
      <c r="T153" s="1"/>
    </row>
    <row r="154" spans="1:20" x14ac:dyDescent="0.25">
      <c r="A154" s="22" t="s">
        <v>747</v>
      </c>
      <c r="B154" s="12" t="s">
        <v>616</v>
      </c>
      <c r="C154" s="12"/>
      <c r="D154" s="12"/>
      <c r="E154" s="12"/>
      <c r="F154" s="19">
        <v>462460.11</v>
      </c>
      <c r="G154" s="19">
        <v>468647.24</v>
      </c>
      <c r="H154" s="19">
        <v>489297.44</v>
      </c>
      <c r="I154" s="114">
        <v>2510060.5499999998</v>
      </c>
      <c r="J154" s="19">
        <v>5758661.1799999997</v>
      </c>
      <c r="K154" s="19">
        <v>5807614.0800000001</v>
      </c>
      <c r="L154" s="19">
        <v>6291159.1500000004</v>
      </c>
      <c r="M154" s="19">
        <v>6322840.3600000003</v>
      </c>
      <c r="N154" s="19">
        <v>5914743.1799999997</v>
      </c>
      <c r="O154" s="19">
        <v>5738392.9800000004</v>
      </c>
      <c r="P154" s="19">
        <v>5751504.3300000001</v>
      </c>
      <c r="Q154" s="19">
        <v>5797967.8399999999</v>
      </c>
      <c r="R154" s="26">
        <f t="shared" si="1"/>
        <v>1974174.0752580001</v>
      </c>
      <c r="S154" s="20" t="s">
        <v>734</v>
      </c>
      <c r="T154" s="1"/>
    </row>
    <row r="155" spans="1:20" x14ac:dyDescent="0.25">
      <c r="A155" s="63" t="s">
        <v>767</v>
      </c>
      <c r="B155" s="29" t="s">
        <v>768</v>
      </c>
      <c r="C155" s="29"/>
      <c r="D155" s="29"/>
      <c r="E155" s="29"/>
      <c r="F155" s="19"/>
      <c r="G155" s="19"/>
      <c r="H155" s="19"/>
      <c r="I155" s="110">
        <v>17124090.309999999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26">
        <f t="shared" si="1"/>
        <v>0</v>
      </c>
      <c r="S155" s="20" t="s">
        <v>734</v>
      </c>
      <c r="T155" s="1"/>
    </row>
    <row r="156" spans="1:20" x14ac:dyDescent="0.25">
      <c r="A156" s="22" t="s">
        <v>769</v>
      </c>
      <c r="B156" s="12" t="s">
        <v>582</v>
      </c>
      <c r="C156" s="12"/>
      <c r="D156" s="12"/>
      <c r="E156" s="12"/>
      <c r="F156" s="19"/>
      <c r="G156" s="19"/>
      <c r="H156" s="19"/>
      <c r="I156" s="110">
        <v>352116.26</v>
      </c>
      <c r="J156" s="19"/>
      <c r="K156" s="19"/>
      <c r="L156" s="19"/>
      <c r="M156" s="19"/>
      <c r="N156" s="19"/>
      <c r="O156" s="19"/>
      <c r="P156" s="19"/>
      <c r="Q156" s="19"/>
      <c r="R156" s="26">
        <f t="shared" si="1"/>
        <v>0</v>
      </c>
      <c r="S156" s="20" t="s">
        <v>734</v>
      </c>
      <c r="T156" s="1"/>
    </row>
    <row r="157" spans="1:20" x14ac:dyDescent="0.25">
      <c r="A157" s="18" t="s">
        <v>572</v>
      </c>
      <c r="B157" s="11" t="s">
        <v>573</v>
      </c>
      <c r="C157" s="11"/>
      <c r="D157" s="11"/>
      <c r="E157" s="11"/>
      <c r="F157" s="26">
        <v>-2620617.5</v>
      </c>
      <c r="G157" s="26">
        <v>-2515796.7999999998</v>
      </c>
      <c r="H157" s="26">
        <v>-2410976.1</v>
      </c>
      <c r="I157" s="108">
        <v>-2306155.4</v>
      </c>
      <c r="J157" s="26">
        <v>-2201334.7000000002</v>
      </c>
      <c r="K157" s="26">
        <v>-2096514</v>
      </c>
      <c r="L157" s="26">
        <v>-1991693.3</v>
      </c>
      <c r="M157" s="26">
        <v>-1886872.6</v>
      </c>
      <c r="N157" s="26">
        <v>-1782051.9</v>
      </c>
      <c r="O157" s="26">
        <v>-1677231.2</v>
      </c>
      <c r="P157" s="26">
        <v>-5839103.5999999996</v>
      </c>
      <c r="Q157" s="26">
        <v>-5734282.9000000004</v>
      </c>
      <c r="R157" s="26">
        <f t="shared" si="1"/>
        <v>-1903321.1698200002</v>
      </c>
      <c r="S157" s="20" t="s">
        <v>734</v>
      </c>
      <c r="T157" s="1"/>
    </row>
    <row r="158" spans="1:20" x14ac:dyDescent="0.25">
      <c r="A158" s="18" t="s">
        <v>577</v>
      </c>
      <c r="B158" s="11" t="s">
        <v>573</v>
      </c>
      <c r="C158" s="11"/>
      <c r="D158" s="11"/>
      <c r="E158" s="11"/>
      <c r="F158" s="26">
        <v>-378773.88</v>
      </c>
      <c r="G158" s="26">
        <v>-367295.9</v>
      </c>
      <c r="H158" s="26">
        <v>-355817.92</v>
      </c>
      <c r="I158" s="26">
        <v>-344339.94</v>
      </c>
      <c r="J158" s="26">
        <v>-332861.96000000002</v>
      </c>
      <c r="K158" s="26">
        <v>-321383.98</v>
      </c>
      <c r="L158" s="26">
        <v>-309906</v>
      </c>
      <c r="M158" s="26">
        <v>-298428.02</v>
      </c>
      <c r="N158" s="26">
        <v>-286950.03999999998</v>
      </c>
      <c r="O158" s="26">
        <v>-275472.06</v>
      </c>
      <c r="P158" s="26">
        <v>-263994.08</v>
      </c>
      <c r="Q158" s="26">
        <v>-252516.1</v>
      </c>
      <c r="R158" s="26">
        <f t="shared" si="1"/>
        <v>-81494.988372000007</v>
      </c>
      <c r="S158" s="20" t="s">
        <v>734</v>
      </c>
      <c r="T158" s="1"/>
    </row>
    <row r="159" spans="1:20" x14ac:dyDescent="0.25">
      <c r="A159" s="18" t="s">
        <v>578</v>
      </c>
      <c r="B159" s="11" t="s">
        <v>573</v>
      </c>
      <c r="C159" s="11"/>
      <c r="D159" s="11"/>
      <c r="E159" s="11"/>
      <c r="F159" s="26">
        <v>-96546.48</v>
      </c>
      <c r="G159" s="26">
        <v>-96546.48</v>
      </c>
      <c r="H159" s="26">
        <v>-96546.48</v>
      </c>
      <c r="I159" s="26">
        <v>-96546.48</v>
      </c>
      <c r="J159" s="26">
        <v>-96546.48</v>
      </c>
      <c r="K159" s="26">
        <v>-96546.48</v>
      </c>
      <c r="L159" s="26">
        <v>-96546.48</v>
      </c>
      <c r="M159" s="26">
        <v>-96546.48</v>
      </c>
      <c r="N159" s="26">
        <v>-96546.48</v>
      </c>
      <c r="O159" s="26">
        <v>-96546.48</v>
      </c>
      <c r="P159" s="26">
        <v>-96546.48</v>
      </c>
      <c r="Q159" s="26">
        <v>-96546.48</v>
      </c>
      <c r="R159" s="26">
        <f t="shared" si="1"/>
        <v>-32642.364888</v>
      </c>
      <c r="S159" s="20" t="s">
        <v>734</v>
      </c>
      <c r="T159" s="1"/>
    </row>
    <row r="160" spans="1:20" x14ac:dyDescent="0.25">
      <c r="A160" s="18" t="s">
        <v>579</v>
      </c>
      <c r="B160" s="11" t="s">
        <v>573</v>
      </c>
      <c r="C160" s="11"/>
      <c r="D160" s="11"/>
      <c r="E160" s="11"/>
      <c r="F160" s="26">
        <v>-498823.12</v>
      </c>
      <c r="G160" s="26">
        <v>-490777.58</v>
      </c>
      <c r="H160" s="26">
        <v>-482732.04</v>
      </c>
      <c r="I160" s="26">
        <v>-474686.5</v>
      </c>
      <c r="J160" s="26">
        <v>-466640.96</v>
      </c>
      <c r="K160" s="26">
        <v>-458595.42</v>
      </c>
      <c r="L160" s="26">
        <v>-450549.88</v>
      </c>
      <c r="M160" s="26">
        <v>-442504.34</v>
      </c>
      <c r="N160" s="26">
        <v>-434458.8</v>
      </c>
      <c r="O160" s="26">
        <v>-426413.26</v>
      </c>
      <c r="P160" s="26">
        <v>-418367.72</v>
      </c>
      <c r="Q160" s="26">
        <v>-410322.18</v>
      </c>
      <c r="R160" s="26">
        <f t="shared" si="1"/>
        <v>-136009.73198400001</v>
      </c>
      <c r="S160" s="20" t="s">
        <v>734</v>
      </c>
      <c r="T160" s="1"/>
    </row>
    <row r="161" spans="1:21" x14ac:dyDescent="0.25">
      <c r="A161" s="18" t="s">
        <v>743</v>
      </c>
      <c r="B161" s="11" t="s">
        <v>573</v>
      </c>
      <c r="C161" s="11"/>
      <c r="D161" s="11"/>
      <c r="E161" s="11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>
        <v>-1095483.55</v>
      </c>
      <c r="Q161" s="26">
        <v>-1095483.55</v>
      </c>
      <c r="R161" s="26">
        <f t="shared" si="1"/>
        <v>-779307.31410000008</v>
      </c>
      <c r="S161" s="20" t="s">
        <v>734</v>
      </c>
      <c r="T161" s="1"/>
    </row>
    <row r="162" spans="1:21" x14ac:dyDescent="0.25">
      <c r="A162" s="18" t="s">
        <v>744</v>
      </c>
      <c r="B162" s="21" t="s">
        <v>573</v>
      </c>
      <c r="C162" s="21"/>
      <c r="D162" s="21"/>
      <c r="E162" s="21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>
        <v>-471230</v>
      </c>
      <c r="Q162" s="26">
        <v>-471230</v>
      </c>
      <c r="R162" s="26">
        <f t="shared" si="1"/>
        <v>-296487.63925200002</v>
      </c>
      <c r="S162" s="20" t="s">
        <v>734</v>
      </c>
      <c r="T162" s="1"/>
    </row>
    <row r="163" spans="1:21" x14ac:dyDescent="0.25">
      <c r="A163" s="18" t="s">
        <v>740</v>
      </c>
      <c r="B163" s="16" t="s">
        <v>741</v>
      </c>
      <c r="C163" s="16"/>
      <c r="D163" s="16"/>
      <c r="E163" s="16"/>
      <c r="F163" s="19"/>
      <c r="G163" s="19"/>
      <c r="H163" s="19"/>
      <c r="I163" s="110">
        <v>-501176.74</v>
      </c>
      <c r="J163" s="19">
        <v>-502844.83</v>
      </c>
      <c r="K163" s="19">
        <v>-504518.46</v>
      </c>
      <c r="L163" s="19">
        <v>-506197.67</v>
      </c>
      <c r="M163" s="19">
        <v>-507882.47</v>
      </c>
      <c r="N163" s="19">
        <v>-509572.88</v>
      </c>
      <c r="O163" s="19">
        <v>-511268.91</v>
      </c>
      <c r="P163" s="19">
        <v>-512970.59</v>
      </c>
      <c r="Q163" s="19">
        <v>-514677.93</v>
      </c>
      <c r="R163" s="28">
        <f t="shared" si="1"/>
        <v>-174591.780195</v>
      </c>
      <c r="S163" s="20" t="s">
        <v>734</v>
      </c>
      <c r="T163" s="1"/>
    </row>
    <row r="164" spans="1:21" x14ac:dyDescent="0.25">
      <c r="A164" s="131" t="s">
        <v>775</v>
      </c>
      <c r="B164" s="130"/>
      <c r="C164" s="130"/>
      <c r="D164" s="130"/>
      <c r="E164" s="130"/>
      <c r="F164" s="130">
        <f>-SUM(F113:F163)*0.6559</f>
        <v>-545777372.24612021</v>
      </c>
      <c r="G164" s="130">
        <f>-SUM(G113:G163)*0.6559</f>
        <v>-579808773.96999228</v>
      </c>
      <c r="H164" s="130">
        <f>-SUM(H113:H163)*0.6559</f>
        <v>-586941423.64430332</v>
      </c>
      <c r="I164" s="130">
        <f>-SUM(I113:I163)*0.6619</f>
        <v>-641158938.59329498</v>
      </c>
      <c r="J164" s="130">
        <f t="shared" ref="J164:O164" si="2">-SUM(J113:J163)*0.6619</f>
        <v>-636487888.76168799</v>
      </c>
      <c r="K164" s="130">
        <f t="shared" si="2"/>
        <v>-640682711.44531906</v>
      </c>
      <c r="L164" s="130">
        <f t="shared" si="2"/>
        <v>-650243076.51888621</v>
      </c>
      <c r="M164" s="130">
        <f t="shared" si="2"/>
        <v>-651030491.58332205</v>
      </c>
      <c r="N164" s="130">
        <f t="shared" si="2"/>
        <v>-651914584.16551721</v>
      </c>
      <c r="O164" s="130">
        <f t="shared" si="2"/>
        <v>-658735724.33497512</v>
      </c>
      <c r="R164" s="26">
        <f>SUM(R5:R163)</f>
        <v>4483037859.8412161</v>
      </c>
      <c r="S164" s="1"/>
      <c r="T164" s="1"/>
      <c r="U164" s="20"/>
    </row>
    <row r="165" spans="1:21" x14ac:dyDescent="0.25">
      <c r="A165" s="132" t="s">
        <v>776</v>
      </c>
      <c r="B165" s="128"/>
      <c r="C165" s="128">
        <f>+C166</f>
        <v>4096795055.9521918</v>
      </c>
      <c r="D165" s="128">
        <f>+D166</f>
        <v>4110643856.3615484</v>
      </c>
      <c r="E165" s="128">
        <f>+E166</f>
        <v>4130517424.6456175</v>
      </c>
      <c r="F165" s="129">
        <f t="shared" ref="F165:H165" si="3">+SUM(F5:F164)</f>
        <v>4179063118.9038801</v>
      </c>
      <c r="G165" s="129">
        <f t="shared" si="3"/>
        <v>4226713191.5200076</v>
      </c>
      <c r="H165" s="129">
        <f t="shared" si="3"/>
        <v>4244727017.5256958</v>
      </c>
      <c r="I165" s="129">
        <f>+SUM(I5:I164)</f>
        <v>4302096882.536706</v>
      </c>
      <c r="J165" s="129">
        <f t="shared" ref="J165:O165" si="4">+SUM(J5:J164)</f>
        <v>4313590807.7283134</v>
      </c>
      <c r="K165" s="129">
        <f t="shared" si="4"/>
        <v>4325267080.1846838</v>
      </c>
      <c r="L165" s="129">
        <f t="shared" si="4"/>
        <v>4358036727.631115</v>
      </c>
      <c r="M165" s="129">
        <f t="shared" si="4"/>
        <v>4373729801.5866795</v>
      </c>
      <c r="N165" s="129">
        <f t="shared" si="4"/>
        <v>4397569649.0044842</v>
      </c>
      <c r="O165" s="129">
        <f t="shared" si="4"/>
        <v>4425336944.0450239</v>
      </c>
      <c r="P165" s="19"/>
      <c r="Q165" s="33" t="s">
        <v>736</v>
      </c>
      <c r="R165" s="83">
        <v>4483037860</v>
      </c>
      <c r="S165" s="74"/>
      <c r="T165" s="75"/>
      <c r="U165" s="20"/>
    </row>
    <row r="166" spans="1:21" x14ac:dyDescent="0.25">
      <c r="A166" s="132" t="s">
        <v>777</v>
      </c>
      <c r="B166" s="128"/>
      <c r="C166" s="128">
        <v>4096795055.9521918</v>
      </c>
      <c r="D166" s="128">
        <v>4110643856.3615484</v>
      </c>
      <c r="E166" s="128">
        <v>4130517424.6456175</v>
      </c>
      <c r="F166" s="129">
        <v>4179063119</v>
      </c>
      <c r="G166" s="129">
        <v>4226713192</v>
      </c>
      <c r="H166" s="129">
        <v>4245883528</v>
      </c>
      <c r="I166" s="129">
        <v>4300940372</v>
      </c>
      <c r="J166" s="19"/>
      <c r="K166" s="19"/>
      <c r="L166" s="19"/>
      <c r="M166" s="19"/>
      <c r="N166" s="133" t="s">
        <v>778</v>
      </c>
      <c r="O166" s="134">
        <f>+(C165+O165+SUM(D165:N165)*2)/24</f>
        <v>4268585129.802278</v>
      </c>
      <c r="P166" s="137" t="s">
        <v>780</v>
      </c>
      <c r="Q166" s="33" t="s">
        <v>632</v>
      </c>
      <c r="R166" s="83">
        <f>R165-R164</f>
        <v>0.15878391265869141</v>
      </c>
      <c r="S166" s="74"/>
      <c r="T166" s="75"/>
      <c r="U166" s="20"/>
    </row>
    <row r="167" spans="1:21" x14ac:dyDescent="0.25">
      <c r="A167" s="124" t="s">
        <v>633</v>
      </c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</row>
    <row r="168" spans="1:21" x14ac:dyDescent="0.25">
      <c r="A168" s="85" t="s">
        <v>580</v>
      </c>
      <c r="B168" s="86" t="s">
        <v>581</v>
      </c>
      <c r="C168" s="86"/>
      <c r="D168" s="86"/>
      <c r="E168" s="86"/>
      <c r="F168" s="87">
        <v>219572.6</v>
      </c>
      <c r="G168" s="87">
        <v>219572.6</v>
      </c>
      <c r="H168" s="87">
        <v>219572.6</v>
      </c>
      <c r="I168" s="87">
        <v>219572.6</v>
      </c>
      <c r="J168" s="87">
        <v>212471.96</v>
      </c>
      <c r="K168" s="87">
        <v>212471.96</v>
      </c>
      <c r="L168" s="87">
        <v>212471.96</v>
      </c>
      <c r="M168" s="87">
        <v>212471.96</v>
      </c>
      <c r="N168" s="87">
        <v>212471.96</v>
      </c>
      <c r="O168" s="87">
        <v>212471.96</v>
      </c>
      <c r="P168" s="87">
        <v>212471.96</v>
      </c>
      <c r="Q168" s="87">
        <v>212471.96</v>
      </c>
      <c r="R168" s="87">
        <v>212471.96</v>
      </c>
    </row>
    <row r="169" spans="1:21" x14ac:dyDescent="0.25">
      <c r="A169" s="85" t="s">
        <v>580</v>
      </c>
      <c r="B169" s="86" t="s">
        <v>582</v>
      </c>
      <c r="C169" s="86"/>
      <c r="D169" s="86"/>
      <c r="E169" s="86"/>
      <c r="F169" s="87">
        <v>389262869.31999999</v>
      </c>
      <c r="G169" s="87">
        <v>438821231.67000002</v>
      </c>
      <c r="H169" s="87">
        <v>449226022.75</v>
      </c>
      <c r="I169" s="87">
        <v>481842780.27999997</v>
      </c>
      <c r="J169" s="87">
        <v>479506935.76999998</v>
      </c>
      <c r="K169" s="87">
        <v>488281018.73000002</v>
      </c>
      <c r="L169" s="87">
        <v>502574465.48000002</v>
      </c>
      <c r="M169" s="87">
        <v>505362978.63</v>
      </c>
      <c r="N169" s="87">
        <v>506911207.49000001</v>
      </c>
      <c r="O169" s="87">
        <v>517274881.43000001</v>
      </c>
      <c r="P169" s="87">
        <v>518843399.07999998</v>
      </c>
      <c r="Q169" s="87">
        <v>519251719.27999997</v>
      </c>
      <c r="R169" s="87">
        <v>519127776.61000001</v>
      </c>
    </row>
    <row r="170" spans="1:21" x14ac:dyDescent="0.25">
      <c r="A170" s="85" t="s">
        <v>580</v>
      </c>
      <c r="B170" s="86" t="s">
        <v>583</v>
      </c>
      <c r="C170" s="86"/>
      <c r="D170" s="86"/>
      <c r="E170" s="86"/>
      <c r="F170" s="87">
        <v>14082567.58</v>
      </c>
      <c r="G170" s="87">
        <v>14082567.58</v>
      </c>
      <c r="H170" s="87">
        <v>14082567.58</v>
      </c>
      <c r="I170" s="87">
        <v>14082567.58</v>
      </c>
      <c r="J170" s="87">
        <v>14082567.58</v>
      </c>
      <c r="K170" s="87">
        <v>14082567.58</v>
      </c>
      <c r="L170" s="87">
        <v>14082567.58</v>
      </c>
      <c r="M170" s="87">
        <v>14082567.58</v>
      </c>
      <c r="N170" s="87">
        <v>14082567.58</v>
      </c>
      <c r="O170" s="87">
        <v>14082567.58</v>
      </c>
      <c r="P170" s="87">
        <v>14082567.58</v>
      </c>
      <c r="Q170" s="87">
        <v>14082567.58</v>
      </c>
      <c r="R170" s="87">
        <v>14082567.58</v>
      </c>
    </row>
    <row r="171" spans="1:21" x14ac:dyDescent="0.25">
      <c r="A171" s="85" t="s">
        <v>580</v>
      </c>
      <c r="B171" s="86" t="s">
        <v>584</v>
      </c>
      <c r="C171" s="86"/>
      <c r="D171" s="86"/>
      <c r="E171" s="86"/>
      <c r="F171" s="87">
        <v>32023673.16</v>
      </c>
      <c r="G171" s="87">
        <v>32023673.16</v>
      </c>
      <c r="H171" s="87">
        <v>32023829.780000001</v>
      </c>
      <c r="I171" s="87">
        <v>32024456.300000001</v>
      </c>
      <c r="J171" s="87">
        <v>39386300.049999997</v>
      </c>
      <c r="K171" s="87">
        <v>39386775.75</v>
      </c>
      <c r="L171" s="87">
        <v>39394626.369999997</v>
      </c>
      <c r="M171" s="87">
        <v>39395412.619999997</v>
      </c>
      <c r="N171" s="87">
        <v>39396534.140000001</v>
      </c>
      <c r="O171" s="87">
        <v>39396923.549999997</v>
      </c>
      <c r="P171" s="87">
        <v>39400012.329999998</v>
      </c>
      <c r="Q171" s="87">
        <v>39400012.329999998</v>
      </c>
      <c r="R171" s="87">
        <v>39400012.329999998</v>
      </c>
    </row>
    <row r="172" spans="1:21" x14ac:dyDescent="0.25">
      <c r="A172" s="85" t="s">
        <v>580</v>
      </c>
      <c r="B172" s="86" t="s">
        <v>585</v>
      </c>
      <c r="C172" s="86"/>
      <c r="D172" s="86"/>
      <c r="E172" s="86"/>
      <c r="F172" s="87">
        <v>26511757.68</v>
      </c>
      <c r="G172" s="87">
        <v>26511757.68</v>
      </c>
      <c r="H172" s="87">
        <v>26511757.68</v>
      </c>
      <c r="I172" s="87">
        <v>26511757.68</v>
      </c>
      <c r="J172" s="87">
        <v>26511757.68</v>
      </c>
      <c r="K172" s="87">
        <v>26511757.68</v>
      </c>
      <c r="L172" s="87">
        <v>26511757.68</v>
      </c>
      <c r="M172" s="87">
        <v>26511757.68</v>
      </c>
      <c r="N172" s="87">
        <v>26511757.68</v>
      </c>
      <c r="O172" s="87">
        <v>26511757.68</v>
      </c>
      <c r="P172" s="87">
        <v>26511757.68</v>
      </c>
      <c r="Q172" s="87">
        <v>26511757.68</v>
      </c>
      <c r="R172" s="87">
        <v>26511757.68</v>
      </c>
    </row>
    <row r="173" spans="1:21" x14ac:dyDescent="0.25">
      <c r="A173" s="85" t="s">
        <v>580</v>
      </c>
      <c r="B173" s="86" t="s">
        <v>586</v>
      </c>
      <c r="C173" s="86"/>
      <c r="D173" s="86"/>
      <c r="E173" s="86"/>
      <c r="F173" s="87">
        <v>18043764</v>
      </c>
      <c r="G173" s="87">
        <v>18043764</v>
      </c>
      <c r="H173" s="87">
        <v>18043764</v>
      </c>
      <c r="I173" s="87">
        <v>18043764</v>
      </c>
      <c r="J173" s="87">
        <v>18043764</v>
      </c>
      <c r="K173" s="87">
        <v>18043764</v>
      </c>
      <c r="L173" s="87">
        <v>18043764</v>
      </c>
      <c r="M173" s="87">
        <v>18043764</v>
      </c>
      <c r="N173" s="87">
        <v>18043764</v>
      </c>
      <c r="O173" s="87">
        <v>18043764</v>
      </c>
      <c r="P173" s="87">
        <v>18043764</v>
      </c>
      <c r="Q173" s="87">
        <v>18043764</v>
      </c>
      <c r="R173" s="87">
        <v>18043764</v>
      </c>
    </row>
    <row r="174" spans="1:21" x14ac:dyDescent="0.25">
      <c r="A174" s="85" t="s">
        <v>580</v>
      </c>
      <c r="B174" s="86" t="s">
        <v>587</v>
      </c>
      <c r="C174" s="86"/>
      <c r="D174" s="86"/>
      <c r="E174" s="86"/>
      <c r="F174" s="87">
        <v>21238.23</v>
      </c>
      <c r="G174" s="87">
        <v>21238.23</v>
      </c>
      <c r="H174" s="87">
        <v>21238.23</v>
      </c>
      <c r="I174" s="87">
        <v>21238.23</v>
      </c>
      <c r="J174" s="87">
        <v>21238.23</v>
      </c>
      <c r="K174" s="87">
        <v>21238.23</v>
      </c>
      <c r="L174" s="87">
        <v>21238.23</v>
      </c>
      <c r="M174" s="87">
        <v>21238.23</v>
      </c>
      <c r="N174" s="87">
        <v>21238.23</v>
      </c>
      <c r="O174" s="87">
        <v>21238.23</v>
      </c>
      <c r="P174" s="87">
        <v>21238.23</v>
      </c>
      <c r="Q174" s="87">
        <v>21238.23</v>
      </c>
      <c r="R174" s="87">
        <v>21238.23</v>
      </c>
    </row>
    <row r="175" spans="1:21" x14ac:dyDescent="0.25">
      <c r="A175" s="85" t="s">
        <v>580</v>
      </c>
      <c r="B175" s="86" t="s">
        <v>588</v>
      </c>
      <c r="C175" s="86"/>
      <c r="D175" s="86"/>
      <c r="E175" s="86"/>
      <c r="F175" s="87">
        <v>4732297.46</v>
      </c>
      <c r="G175" s="87">
        <v>4732297.46</v>
      </c>
      <c r="H175" s="87">
        <v>4732297.46</v>
      </c>
      <c r="I175" s="87">
        <v>4732297.46</v>
      </c>
      <c r="J175" s="87">
        <v>4732297.46</v>
      </c>
      <c r="K175" s="87">
        <v>4732297.46</v>
      </c>
      <c r="L175" s="87">
        <v>4732297.46</v>
      </c>
      <c r="M175" s="87">
        <v>4732297.46</v>
      </c>
      <c r="N175" s="87">
        <v>4732297.46</v>
      </c>
      <c r="O175" s="87">
        <v>4732297.46</v>
      </c>
      <c r="P175" s="87">
        <v>4732297.46</v>
      </c>
      <c r="Q175" s="87">
        <v>4732297.46</v>
      </c>
      <c r="R175" s="87">
        <v>4732297.46</v>
      </c>
    </row>
    <row r="176" spans="1:21" x14ac:dyDescent="0.25">
      <c r="A176" s="85" t="s">
        <v>580</v>
      </c>
      <c r="B176" s="86" t="s">
        <v>589</v>
      </c>
      <c r="C176" s="86"/>
      <c r="D176" s="86"/>
      <c r="E176" s="86"/>
      <c r="F176" s="87">
        <v>967387.93</v>
      </c>
      <c r="G176" s="87">
        <v>967387.93</v>
      </c>
      <c r="H176" s="87">
        <v>967387.93</v>
      </c>
      <c r="I176" s="87">
        <v>967387.93</v>
      </c>
      <c r="J176" s="87">
        <v>967387.93</v>
      </c>
      <c r="K176" s="87">
        <v>967387.93</v>
      </c>
      <c r="L176" s="87">
        <v>967387.93</v>
      </c>
      <c r="M176" s="87">
        <v>967387.93</v>
      </c>
      <c r="N176" s="87">
        <v>967387.93</v>
      </c>
      <c r="O176" s="87">
        <v>967387.93</v>
      </c>
      <c r="P176" s="87">
        <v>967387.93</v>
      </c>
      <c r="Q176" s="87">
        <v>967387.93</v>
      </c>
      <c r="R176" s="87">
        <v>967387.93</v>
      </c>
    </row>
    <row r="177" spans="1:18" x14ac:dyDescent="0.25">
      <c r="A177" s="85" t="s">
        <v>580</v>
      </c>
      <c r="B177" s="86" t="s">
        <v>590</v>
      </c>
      <c r="C177" s="86"/>
      <c r="D177" s="86"/>
      <c r="E177" s="86"/>
      <c r="F177" s="87">
        <v>2967835.25</v>
      </c>
      <c r="G177" s="87">
        <v>2967835.25</v>
      </c>
      <c r="H177" s="87">
        <v>2967835.25</v>
      </c>
      <c r="I177" s="87">
        <v>2967835.25</v>
      </c>
      <c r="J177" s="87">
        <v>2967835.25</v>
      </c>
      <c r="K177" s="87">
        <v>2967835.25</v>
      </c>
      <c r="L177" s="87">
        <v>2967835.25</v>
      </c>
      <c r="M177" s="87">
        <v>2967835.25</v>
      </c>
      <c r="N177" s="87">
        <v>2967835.25</v>
      </c>
      <c r="O177" s="87">
        <v>2967835.25</v>
      </c>
      <c r="P177" s="87">
        <v>2967835.25</v>
      </c>
      <c r="Q177" s="87">
        <v>2967835.25</v>
      </c>
      <c r="R177" s="87">
        <v>2967835.25</v>
      </c>
    </row>
    <row r="178" spans="1:18" x14ac:dyDescent="0.25">
      <c r="A178" s="85" t="s">
        <v>580</v>
      </c>
      <c r="B178" s="86" t="s">
        <v>591</v>
      </c>
      <c r="C178" s="86"/>
      <c r="D178" s="86"/>
      <c r="E178" s="86"/>
      <c r="F178" s="87">
        <v>3458656.34</v>
      </c>
      <c r="G178" s="87">
        <v>3458656.34</v>
      </c>
      <c r="H178" s="87">
        <v>3458656.34</v>
      </c>
      <c r="I178" s="87">
        <v>3458656.34</v>
      </c>
      <c r="J178" s="87">
        <v>3458656.34</v>
      </c>
      <c r="K178" s="87">
        <v>3458656.34</v>
      </c>
      <c r="L178" s="87">
        <v>3458656.34</v>
      </c>
      <c r="M178" s="87">
        <v>3458656.34</v>
      </c>
      <c r="N178" s="87">
        <v>3458656.34</v>
      </c>
      <c r="O178" s="87">
        <v>3458656.34</v>
      </c>
      <c r="P178" s="87">
        <v>3458656.34</v>
      </c>
      <c r="Q178" s="87">
        <v>3458656.34</v>
      </c>
      <c r="R178" s="87">
        <v>3458656.34</v>
      </c>
    </row>
    <row r="179" spans="1:18" x14ac:dyDescent="0.25">
      <c r="A179" s="85" t="s">
        <v>580</v>
      </c>
      <c r="B179" s="86" t="s">
        <v>592</v>
      </c>
      <c r="C179" s="86"/>
      <c r="D179" s="86"/>
      <c r="E179" s="86"/>
      <c r="F179" s="87">
        <v>5740928.2599999998</v>
      </c>
      <c r="G179" s="87">
        <v>5740928.2599999998</v>
      </c>
      <c r="H179" s="87">
        <v>5740928.2599999998</v>
      </c>
      <c r="I179" s="87">
        <v>5740928.2599999998</v>
      </c>
      <c r="J179" s="87">
        <v>5740928.2599999998</v>
      </c>
      <c r="K179" s="87">
        <v>5740928.2599999998</v>
      </c>
      <c r="L179" s="87">
        <v>5740928.2599999998</v>
      </c>
      <c r="M179" s="87">
        <v>5740928.2599999998</v>
      </c>
      <c r="N179" s="87">
        <v>5740928.2599999998</v>
      </c>
      <c r="O179" s="87">
        <v>5740928.2599999998</v>
      </c>
      <c r="P179" s="87">
        <v>5740928.2599999998</v>
      </c>
      <c r="Q179" s="87">
        <v>5740928.2599999998</v>
      </c>
      <c r="R179" s="87">
        <v>5740928.2599999998</v>
      </c>
    </row>
    <row r="180" spans="1:18" x14ac:dyDescent="0.25">
      <c r="A180" s="85" t="s">
        <v>580</v>
      </c>
      <c r="B180" s="86" t="s">
        <v>593</v>
      </c>
      <c r="C180" s="86"/>
      <c r="D180" s="86"/>
      <c r="E180" s="86"/>
      <c r="F180" s="87">
        <v>1407437.77</v>
      </c>
      <c r="G180" s="87">
        <v>1407437.77</v>
      </c>
      <c r="H180" s="87">
        <v>1407437.77</v>
      </c>
      <c r="I180" s="87">
        <v>1407437.77</v>
      </c>
      <c r="J180" s="87">
        <v>1407437.77</v>
      </c>
      <c r="K180" s="87">
        <v>1407437.77</v>
      </c>
      <c r="L180" s="87">
        <v>1407437.77</v>
      </c>
      <c r="M180" s="87">
        <v>1407437.77</v>
      </c>
      <c r="N180" s="87">
        <v>1407437.77</v>
      </c>
      <c r="O180" s="87">
        <v>1407437.77</v>
      </c>
      <c r="P180" s="87">
        <v>1407437.77</v>
      </c>
      <c r="Q180" s="87">
        <v>1407437.77</v>
      </c>
      <c r="R180" s="87">
        <v>1407437.77</v>
      </c>
    </row>
    <row r="181" spans="1:18" x14ac:dyDescent="0.25">
      <c r="A181" s="85" t="s">
        <v>580</v>
      </c>
      <c r="B181" s="86" t="s">
        <v>594</v>
      </c>
      <c r="C181" s="86"/>
      <c r="D181" s="86"/>
      <c r="E181" s="86"/>
      <c r="F181" s="87">
        <v>26452100.73</v>
      </c>
      <c r="G181" s="87">
        <v>26424893.489999998</v>
      </c>
      <c r="H181" s="87">
        <v>26439048</v>
      </c>
      <c r="I181" s="87">
        <v>26439048</v>
      </c>
      <c r="J181" s="87">
        <v>26439048</v>
      </c>
      <c r="K181" s="87">
        <v>26439048</v>
      </c>
      <c r="L181" s="87">
        <v>26439048</v>
      </c>
      <c r="M181" s="87">
        <v>26439048</v>
      </c>
      <c r="N181" s="87">
        <v>26439048</v>
      </c>
      <c r="O181" s="87">
        <v>26439048</v>
      </c>
      <c r="P181" s="87">
        <v>26439048</v>
      </c>
      <c r="Q181" s="87">
        <v>26439048</v>
      </c>
      <c r="R181" s="87">
        <v>26439048</v>
      </c>
    </row>
    <row r="182" spans="1:18" x14ac:dyDescent="0.25">
      <c r="A182" s="85" t="s">
        <v>580</v>
      </c>
      <c r="B182" s="86" t="s">
        <v>595</v>
      </c>
      <c r="C182" s="86"/>
      <c r="D182" s="86"/>
      <c r="E182" s="86"/>
      <c r="F182" s="87">
        <v>7638806.3300000001</v>
      </c>
      <c r="G182" s="87">
        <v>7638806.3300000001</v>
      </c>
      <c r="H182" s="87">
        <v>7638806.3300000001</v>
      </c>
      <c r="I182" s="87">
        <v>7638806.3300000001</v>
      </c>
      <c r="J182" s="87">
        <v>7638806.3300000001</v>
      </c>
      <c r="K182" s="87">
        <v>7638806.3300000001</v>
      </c>
      <c r="L182" s="87">
        <v>7638806.3300000001</v>
      </c>
      <c r="M182" s="87">
        <v>7638806.3300000001</v>
      </c>
      <c r="N182" s="87">
        <v>7638806.3300000001</v>
      </c>
      <c r="O182" s="87">
        <v>7638806.3300000001</v>
      </c>
      <c r="P182" s="87">
        <v>7638806.3300000001</v>
      </c>
      <c r="Q182" s="87">
        <v>7638806.3300000001</v>
      </c>
      <c r="R182" s="87">
        <v>7638806.3300000001</v>
      </c>
    </row>
    <row r="183" spans="1:18" x14ac:dyDescent="0.25">
      <c r="A183" s="85" t="s">
        <v>580</v>
      </c>
      <c r="B183" s="86" t="s">
        <v>596</v>
      </c>
      <c r="C183" s="86"/>
      <c r="D183" s="86"/>
      <c r="E183" s="86"/>
      <c r="F183" s="87">
        <v>49334580.229999997</v>
      </c>
      <c r="G183" s="87">
        <v>49334580.229999997</v>
      </c>
      <c r="H183" s="87">
        <v>49458098.399999999</v>
      </c>
      <c r="I183" s="87">
        <v>49458098.399999999</v>
      </c>
      <c r="J183" s="87">
        <v>51333506.130000003</v>
      </c>
      <c r="K183" s="87">
        <v>51333506.130000003</v>
      </c>
      <c r="L183" s="87">
        <v>51397429.350000001</v>
      </c>
      <c r="M183" s="87">
        <v>51397707.619999997</v>
      </c>
      <c r="N183" s="87">
        <v>51397707.619999997</v>
      </c>
      <c r="O183" s="87">
        <v>51397816.060000002</v>
      </c>
      <c r="P183" s="87">
        <v>51397816.060000002</v>
      </c>
      <c r="Q183" s="87">
        <v>51397816.060000002</v>
      </c>
      <c r="R183" s="87">
        <v>51397816.060000002</v>
      </c>
    </row>
    <row r="184" spans="1:18" x14ac:dyDescent="0.25">
      <c r="A184" s="85" t="s">
        <v>580</v>
      </c>
      <c r="B184" s="86" t="s">
        <v>597</v>
      </c>
      <c r="C184" s="86"/>
      <c r="D184" s="86"/>
      <c r="E184" s="86"/>
      <c r="F184" s="87">
        <v>1174682.7</v>
      </c>
      <c r="G184" s="87">
        <v>1174682.7</v>
      </c>
      <c r="H184" s="87">
        <v>1174682.7</v>
      </c>
      <c r="I184" s="87">
        <v>1174682.7</v>
      </c>
      <c r="J184" s="87">
        <v>1174682.7</v>
      </c>
      <c r="K184" s="87">
        <v>1174682.7</v>
      </c>
      <c r="L184" s="87">
        <v>1174682.7</v>
      </c>
      <c r="M184" s="87">
        <v>1174682.7</v>
      </c>
      <c r="N184" s="87">
        <v>1174682.7</v>
      </c>
      <c r="O184" s="87">
        <v>1174682.7</v>
      </c>
      <c r="P184" s="87">
        <v>1174682.7</v>
      </c>
      <c r="Q184" s="87">
        <v>1174682.7</v>
      </c>
      <c r="R184" s="87">
        <v>1174682.7</v>
      </c>
    </row>
    <row r="185" spans="1:18" x14ac:dyDescent="0.25">
      <c r="A185" s="85" t="s">
        <v>580</v>
      </c>
      <c r="B185" s="86" t="s">
        <v>598</v>
      </c>
      <c r="C185" s="86"/>
      <c r="D185" s="86"/>
      <c r="E185" s="86"/>
      <c r="F185" s="87">
        <v>8876072.7899999991</v>
      </c>
      <c r="G185" s="87">
        <v>8876072.7899999991</v>
      </c>
      <c r="H185" s="87">
        <v>8876072.7899999991</v>
      </c>
      <c r="I185" s="87">
        <v>8876072.7899999991</v>
      </c>
      <c r="J185" s="87">
        <v>8876072.7899999991</v>
      </c>
      <c r="K185" s="87">
        <v>8876072.7899999991</v>
      </c>
      <c r="L185" s="87">
        <v>8876072.7899999991</v>
      </c>
      <c r="M185" s="87">
        <v>8876072.7899999991</v>
      </c>
      <c r="N185" s="87">
        <v>8876072.7899999991</v>
      </c>
      <c r="O185" s="87">
        <v>8876072.7899999991</v>
      </c>
      <c r="P185" s="87">
        <v>8876072.7899999991</v>
      </c>
      <c r="Q185" s="87">
        <v>8876072.7899999991</v>
      </c>
      <c r="R185" s="87">
        <v>8876072.7899999991</v>
      </c>
    </row>
    <row r="186" spans="1:18" x14ac:dyDescent="0.25">
      <c r="A186" s="85" t="s">
        <v>580</v>
      </c>
      <c r="B186" s="86" t="s">
        <v>599</v>
      </c>
      <c r="C186" s="86"/>
      <c r="D186" s="86"/>
      <c r="E186" s="86"/>
      <c r="F186" s="87">
        <v>369061.48</v>
      </c>
      <c r="G186" s="87">
        <v>369061.48</v>
      </c>
      <c r="H186" s="87">
        <v>369061.48</v>
      </c>
      <c r="I186" s="87">
        <v>369061.48</v>
      </c>
      <c r="J186" s="87">
        <v>369061.48</v>
      </c>
      <c r="K186" s="87">
        <v>369061.48</v>
      </c>
      <c r="L186" s="87">
        <v>369061.48</v>
      </c>
      <c r="M186" s="87">
        <v>369061.48</v>
      </c>
      <c r="N186" s="87">
        <v>369061.48</v>
      </c>
      <c r="O186" s="87">
        <v>369061.48</v>
      </c>
      <c r="P186" s="87">
        <v>369061.48</v>
      </c>
      <c r="Q186" s="87">
        <v>369061.48</v>
      </c>
      <c r="R186" s="87">
        <v>369061.48</v>
      </c>
    </row>
    <row r="187" spans="1:18" x14ac:dyDescent="0.25">
      <c r="A187" s="85" t="s">
        <v>580</v>
      </c>
      <c r="B187" s="86" t="s">
        <v>600</v>
      </c>
      <c r="C187" s="86"/>
      <c r="D187" s="86"/>
      <c r="E187" s="86"/>
      <c r="F187" s="87">
        <v>112871.34</v>
      </c>
      <c r="G187" s="87">
        <v>112871.34</v>
      </c>
      <c r="H187" s="87">
        <v>112871.34</v>
      </c>
      <c r="I187" s="87">
        <v>112871.34</v>
      </c>
      <c r="J187" s="87">
        <v>112871.34</v>
      </c>
      <c r="K187" s="87">
        <v>112871.34</v>
      </c>
      <c r="L187" s="87">
        <v>112871.34</v>
      </c>
      <c r="M187" s="87">
        <v>112871.34</v>
      </c>
      <c r="N187" s="87">
        <v>112871.34</v>
      </c>
      <c r="O187" s="87">
        <v>112871.34</v>
      </c>
      <c r="P187" s="87">
        <v>112871.34</v>
      </c>
      <c r="Q187" s="87">
        <v>112871.34</v>
      </c>
      <c r="R187" s="87">
        <v>112871.34</v>
      </c>
    </row>
    <row r="188" spans="1:18" x14ac:dyDescent="0.25">
      <c r="A188" s="85" t="s">
        <v>580</v>
      </c>
      <c r="B188" s="86" t="s">
        <v>602</v>
      </c>
      <c r="C188" s="86"/>
      <c r="D188" s="86"/>
      <c r="E188" s="86"/>
      <c r="F188" s="87">
        <v>22904035.100000001</v>
      </c>
      <c r="G188" s="87">
        <v>22904035.100000001</v>
      </c>
      <c r="H188" s="87">
        <v>22904035.100000001</v>
      </c>
      <c r="I188" s="87">
        <v>22904035.100000001</v>
      </c>
      <c r="J188" s="87">
        <v>22904035.100000001</v>
      </c>
      <c r="K188" s="87">
        <v>22904035.100000001</v>
      </c>
      <c r="L188" s="87">
        <v>22904035.100000001</v>
      </c>
      <c r="M188" s="87">
        <v>22904035.100000001</v>
      </c>
      <c r="N188" s="87">
        <v>22904035.100000001</v>
      </c>
      <c r="O188" s="87">
        <v>22904035.100000001</v>
      </c>
      <c r="P188" s="87">
        <v>22904035.100000001</v>
      </c>
      <c r="Q188" s="87">
        <v>22904035.100000001</v>
      </c>
      <c r="R188" s="87">
        <v>22904035.100000001</v>
      </c>
    </row>
    <row r="189" spans="1:18" x14ac:dyDescent="0.25">
      <c r="A189" s="85" t="s">
        <v>580</v>
      </c>
      <c r="B189" s="86" t="s">
        <v>603</v>
      </c>
      <c r="C189" s="86"/>
      <c r="D189" s="86"/>
      <c r="E189" s="86"/>
      <c r="F189" s="87">
        <v>3420931.98</v>
      </c>
      <c r="G189" s="87">
        <v>3420931.98</v>
      </c>
      <c r="H189" s="87">
        <v>3420931.98</v>
      </c>
      <c r="I189" s="87">
        <v>3420931.98</v>
      </c>
      <c r="J189" s="87">
        <v>3420931.98</v>
      </c>
      <c r="K189" s="87">
        <v>3420931.98</v>
      </c>
      <c r="L189" s="87">
        <v>3420931.98</v>
      </c>
      <c r="M189" s="87">
        <v>3420931.98</v>
      </c>
      <c r="N189" s="87">
        <v>3420931.98</v>
      </c>
      <c r="O189" s="87">
        <v>3420931.98</v>
      </c>
      <c r="P189" s="87">
        <v>3420931.98</v>
      </c>
      <c r="Q189" s="87">
        <v>3420931.98</v>
      </c>
      <c r="R189" s="87">
        <v>3420931.98</v>
      </c>
    </row>
    <row r="190" spans="1:18" x14ac:dyDescent="0.25">
      <c r="A190" s="85" t="s">
        <v>580</v>
      </c>
      <c r="B190" s="86" t="s">
        <v>604</v>
      </c>
      <c r="C190" s="86"/>
      <c r="D190" s="86"/>
      <c r="E190" s="86"/>
      <c r="F190" s="87">
        <v>23949415.620000001</v>
      </c>
      <c r="G190" s="87">
        <v>23949415.620000001</v>
      </c>
      <c r="H190" s="87">
        <v>23949415.620000001</v>
      </c>
      <c r="I190" s="87">
        <v>23949415.620000001</v>
      </c>
      <c r="J190" s="87">
        <v>23833744.890000001</v>
      </c>
      <c r="K190" s="87">
        <v>23833744.890000001</v>
      </c>
      <c r="L190" s="87">
        <v>23833744.890000001</v>
      </c>
      <c r="M190" s="87">
        <v>23833744.890000001</v>
      </c>
      <c r="N190" s="87">
        <v>28180735.77</v>
      </c>
      <c r="O190" s="87">
        <v>28131817.98</v>
      </c>
      <c r="P190" s="87">
        <v>26597009.719999999</v>
      </c>
      <c r="Q190" s="87">
        <v>26597009.719999999</v>
      </c>
      <c r="R190" s="87">
        <v>26597009.719999999</v>
      </c>
    </row>
    <row r="191" spans="1:18" x14ac:dyDescent="0.25">
      <c r="A191" s="85" t="s">
        <v>580</v>
      </c>
      <c r="B191" s="86" t="s">
        <v>606</v>
      </c>
      <c r="C191" s="86"/>
      <c r="D191" s="86"/>
      <c r="E191" s="86"/>
      <c r="F191" s="87">
        <v>91415746.379999995</v>
      </c>
      <c r="G191" s="87">
        <v>93449469.150000006</v>
      </c>
      <c r="H191" s="87">
        <v>93419115.560000002</v>
      </c>
      <c r="I191" s="87">
        <v>105829493.8</v>
      </c>
      <c r="J191" s="87">
        <v>101873365.17</v>
      </c>
      <c r="K191" s="87">
        <v>102237332.28</v>
      </c>
      <c r="L191" s="87">
        <v>101721448.51000001</v>
      </c>
      <c r="M191" s="87">
        <v>99957745.719999999</v>
      </c>
      <c r="N191" s="87">
        <v>99709494.200000003</v>
      </c>
      <c r="O191" s="87">
        <v>99725515.790000007</v>
      </c>
      <c r="P191" s="87">
        <v>99542176.180000007</v>
      </c>
      <c r="Q191" s="87">
        <v>99760159.379999995</v>
      </c>
      <c r="R191" s="87">
        <v>99720120</v>
      </c>
    </row>
    <row r="192" spans="1:18" x14ac:dyDescent="0.25">
      <c r="A192" s="85" t="s">
        <v>580</v>
      </c>
      <c r="B192" s="86" t="s">
        <v>607</v>
      </c>
      <c r="C192" s="86"/>
      <c r="D192" s="86"/>
      <c r="E192" s="86"/>
      <c r="F192" s="87">
        <v>3901819.67</v>
      </c>
      <c r="G192" s="87">
        <v>3901819.67</v>
      </c>
      <c r="H192" s="87">
        <v>3901819.67</v>
      </c>
      <c r="I192" s="87">
        <v>3901819.67</v>
      </c>
      <c r="J192" s="87">
        <v>3901819.67</v>
      </c>
      <c r="K192" s="87">
        <v>3901819.67</v>
      </c>
      <c r="L192" s="87">
        <v>3901819.67</v>
      </c>
      <c r="M192" s="87">
        <v>3901819.67</v>
      </c>
      <c r="N192" s="87">
        <v>3901819.67</v>
      </c>
      <c r="O192" s="87">
        <v>3901819.67</v>
      </c>
      <c r="P192" s="87">
        <v>3901819.67</v>
      </c>
      <c r="Q192" s="87">
        <v>3901819.67</v>
      </c>
      <c r="R192" s="87">
        <v>3901819.67</v>
      </c>
    </row>
    <row r="193" spans="1:18" x14ac:dyDescent="0.25">
      <c r="A193" s="85" t="s">
        <v>580</v>
      </c>
      <c r="B193" s="86" t="s">
        <v>609</v>
      </c>
      <c r="C193" s="86"/>
      <c r="D193" s="86"/>
      <c r="E193" s="86"/>
      <c r="F193" s="87">
        <v>1509234.08</v>
      </c>
      <c r="G193" s="87">
        <v>1509234.08</v>
      </c>
      <c r="H193" s="87">
        <v>1509234.08</v>
      </c>
      <c r="I193" s="87">
        <v>1509234.08</v>
      </c>
      <c r="J193" s="87">
        <v>1509234.08</v>
      </c>
      <c r="K193" s="87">
        <v>1509234.08</v>
      </c>
      <c r="L193" s="87">
        <v>1509234.08</v>
      </c>
      <c r="M193" s="87">
        <v>1509234.08</v>
      </c>
      <c r="N193" s="87">
        <v>1509234.08</v>
      </c>
      <c r="O193" s="87">
        <v>1509234.08</v>
      </c>
      <c r="P193" s="87">
        <v>1509234.08</v>
      </c>
      <c r="Q193" s="87">
        <v>1509234.08</v>
      </c>
      <c r="R193" s="87">
        <v>1509234.08</v>
      </c>
    </row>
    <row r="194" spans="1:18" x14ac:dyDescent="0.25">
      <c r="A194" s="85" t="s">
        <v>580</v>
      </c>
      <c r="B194" s="86" t="s">
        <v>610</v>
      </c>
      <c r="C194" s="86"/>
      <c r="D194" s="86"/>
      <c r="E194" s="86"/>
      <c r="F194" s="87">
        <v>832657.21</v>
      </c>
      <c r="G194" s="87">
        <v>832657.21</v>
      </c>
      <c r="H194" s="87">
        <v>832657.21</v>
      </c>
      <c r="I194" s="87">
        <v>832657.21</v>
      </c>
      <c r="J194" s="87">
        <v>832657.21</v>
      </c>
      <c r="K194" s="87">
        <v>832657.21</v>
      </c>
      <c r="L194" s="87">
        <v>832657.21</v>
      </c>
      <c r="M194" s="87">
        <v>832657.21</v>
      </c>
      <c r="N194" s="87">
        <v>832657.21</v>
      </c>
      <c r="O194" s="87">
        <v>832657.21</v>
      </c>
      <c r="P194" s="87">
        <v>832657.21</v>
      </c>
      <c r="Q194" s="87">
        <v>832657.21</v>
      </c>
      <c r="R194" s="87">
        <v>832657.21</v>
      </c>
    </row>
    <row r="195" spans="1:18" x14ac:dyDescent="0.25">
      <c r="A195" s="85" t="s">
        <v>580</v>
      </c>
      <c r="B195" s="86" t="s">
        <v>611</v>
      </c>
      <c r="C195" s="86"/>
      <c r="D195" s="86"/>
      <c r="E195" s="86"/>
      <c r="F195" s="87">
        <v>92575.77</v>
      </c>
      <c r="G195" s="87">
        <v>92575.77</v>
      </c>
      <c r="H195" s="87">
        <v>92575.77</v>
      </c>
      <c r="I195" s="87">
        <v>92575.77</v>
      </c>
      <c r="J195" s="87">
        <v>92575.77</v>
      </c>
      <c r="K195" s="87">
        <v>92575.77</v>
      </c>
      <c r="L195" s="87">
        <v>92575.77</v>
      </c>
      <c r="M195" s="87">
        <v>92575.77</v>
      </c>
      <c r="N195" s="87">
        <v>92575.77</v>
      </c>
      <c r="O195" s="87">
        <v>92575.77</v>
      </c>
      <c r="P195" s="87">
        <v>92575.77</v>
      </c>
      <c r="Q195" s="87">
        <v>92575.77</v>
      </c>
      <c r="R195" s="87">
        <v>92575.77</v>
      </c>
    </row>
    <row r="196" spans="1:18" x14ac:dyDescent="0.25">
      <c r="A196" s="85" t="s">
        <v>580</v>
      </c>
      <c r="B196" s="86" t="s">
        <v>613</v>
      </c>
      <c r="C196" s="86"/>
      <c r="D196" s="86"/>
      <c r="E196" s="86"/>
      <c r="F196" s="87">
        <v>1515058.23</v>
      </c>
      <c r="G196" s="87">
        <v>1515058.23</v>
      </c>
      <c r="H196" s="87">
        <v>1515058.23</v>
      </c>
      <c r="I196" s="87">
        <v>1515058.23</v>
      </c>
      <c r="J196" s="87">
        <v>1515058.23</v>
      </c>
      <c r="K196" s="87">
        <v>1515058.23</v>
      </c>
      <c r="L196" s="87">
        <v>1515058.23</v>
      </c>
      <c r="M196" s="87">
        <v>1515058.23</v>
      </c>
      <c r="N196" s="87">
        <v>1515058.23</v>
      </c>
      <c r="O196" s="87">
        <v>1515058.23</v>
      </c>
      <c r="P196" s="87">
        <v>1515058.23</v>
      </c>
      <c r="Q196" s="87">
        <v>1515058.23</v>
      </c>
      <c r="R196" s="87">
        <v>1515058.23</v>
      </c>
    </row>
    <row r="197" spans="1:18" x14ac:dyDescent="0.25">
      <c r="A197" s="85" t="s">
        <v>580</v>
      </c>
      <c r="B197" s="86" t="s">
        <v>615</v>
      </c>
      <c r="C197" s="86"/>
      <c r="D197" s="86"/>
      <c r="E197" s="86"/>
      <c r="F197" s="87">
        <v>709297.1</v>
      </c>
      <c r="G197" s="87">
        <v>709297.1</v>
      </c>
      <c r="H197" s="87">
        <v>709297.1</v>
      </c>
      <c r="I197" s="87">
        <v>709297.1</v>
      </c>
      <c r="J197" s="87">
        <v>709297.1</v>
      </c>
      <c r="K197" s="87">
        <v>709297.1</v>
      </c>
      <c r="L197" s="87">
        <v>709297.1</v>
      </c>
      <c r="M197" s="87">
        <v>709297.1</v>
      </c>
      <c r="N197" s="87">
        <v>709297.1</v>
      </c>
      <c r="O197" s="87">
        <v>709297.1</v>
      </c>
      <c r="P197" s="87">
        <v>709297.1</v>
      </c>
      <c r="Q197" s="87">
        <v>709297.1</v>
      </c>
      <c r="R197" s="87">
        <v>709297.1</v>
      </c>
    </row>
    <row r="198" spans="1:18" x14ac:dyDescent="0.25">
      <c r="A198" s="85" t="s">
        <v>580</v>
      </c>
      <c r="B198" s="86" t="s">
        <v>616</v>
      </c>
      <c r="C198" s="86"/>
      <c r="D198" s="86"/>
      <c r="E198" s="86"/>
      <c r="F198" s="87">
        <v>68625504.719999999</v>
      </c>
      <c r="G198" s="87">
        <v>68622281.260000005</v>
      </c>
      <c r="H198" s="87">
        <v>68619112.760000005</v>
      </c>
      <c r="I198" s="87">
        <v>68540718.280000001</v>
      </c>
      <c r="J198" s="87">
        <v>68383451.769999996</v>
      </c>
      <c r="K198" s="87">
        <v>67831319.969999999</v>
      </c>
      <c r="L198" s="87">
        <v>67738776.290000007</v>
      </c>
      <c r="M198" s="87">
        <v>67702417.400000006</v>
      </c>
      <c r="N198" s="87">
        <v>68052928.239999995</v>
      </c>
      <c r="O198" s="87">
        <v>68055059.230000004</v>
      </c>
      <c r="P198" s="87">
        <v>68057883.859999999</v>
      </c>
      <c r="Q198" s="87">
        <v>68058622.189999998</v>
      </c>
      <c r="R198" s="87">
        <v>68059059.170000002</v>
      </c>
    </row>
    <row r="199" spans="1:18" x14ac:dyDescent="0.25">
      <c r="A199" s="85" t="s">
        <v>580</v>
      </c>
      <c r="B199" s="86" t="s">
        <v>618</v>
      </c>
      <c r="C199" s="86"/>
      <c r="D199" s="86"/>
      <c r="E199" s="86"/>
      <c r="F199" s="87">
        <v>11872524.41</v>
      </c>
      <c r="G199" s="87">
        <v>11872524.41</v>
      </c>
      <c r="H199" s="87">
        <v>11872524.41</v>
      </c>
      <c r="I199" s="87">
        <v>11872524.41</v>
      </c>
      <c r="J199" s="87">
        <v>11872524.41</v>
      </c>
      <c r="K199" s="87">
        <v>11872524.41</v>
      </c>
      <c r="L199" s="87">
        <v>11872524.41</v>
      </c>
      <c r="M199" s="87">
        <v>11872524.41</v>
      </c>
      <c r="N199" s="87">
        <v>11872551.67</v>
      </c>
      <c r="O199" s="87">
        <v>11872551.67</v>
      </c>
      <c r="P199" s="87">
        <v>11872551.67</v>
      </c>
      <c r="Q199" s="87">
        <v>11872551.67</v>
      </c>
      <c r="R199" s="87">
        <v>11872551.67</v>
      </c>
    </row>
    <row r="200" spans="1:18" x14ac:dyDescent="0.25">
      <c r="A200" s="85" t="s">
        <v>580</v>
      </c>
      <c r="B200" s="86" t="s">
        <v>619</v>
      </c>
      <c r="C200" s="86"/>
      <c r="D200" s="86"/>
      <c r="E200" s="86"/>
      <c r="F200" s="87">
        <v>1057959.6200000001</v>
      </c>
      <c r="G200" s="87">
        <v>1057959.6200000001</v>
      </c>
      <c r="H200" s="87">
        <v>1057959.6200000001</v>
      </c>
      <c r="I200" s="87">
        <v>1057959.6200000001</v>
      </c>
      <c r="J200" s="87">
        <v>1057959.6200000001</v>
      </c>
      <c r="K200" s="87">
        <v>1057959.6200000001</v>
      </c>
      <c r="L200" s="87">
        <v>1057959.6200000001</v>
      </c>
      <c r="M200" s="87">
        <v>1057959.6200000001</v>
      </c>
      <c r="N200" s="87">
        <v>1057959.6200000001</v>
      </c>
      <c r="O200" s="87">
        <v>1057959.6200000001</v>
      </c>
      <c r="P200" s="87">
        <v>1057959.6200000001</v>
      </c>
      <c r="Q200" s="87">
        <v>1057959.6200000001</v>
      </c>
      <c r="R200" s="87">
        <v>1057959.6200000001</v>
      </c>
    </row>
    <row r="201" spans="1:18" x14ac:dyDescent="0.25">
      <c r="A201" s="85" t="s">
        <v>580</v>
      </c>
      <c r="B201" s="86" t="s">
        <v>635</v>
      </c>
      <c r="C201" s="86"/>
      <c r="D201" s="86"/>
      <c r="E201" s="86"/>
      <c r="F201" s="87"/>
      <c r="G201" s="87"/>
      <c r="H201" s="87"/>
      <c r="I201" s="116">
        <v>501176.74</v>
      </c>
      <c r="J201" s="87">
        <v>501176.74</v>
      </c>
      <c r="K201" s="87">
        <v>501176.74</v>
      </c>
      <c r="L201" s="87">
        <v>501176.74</v>
      </c>
      <c r="M201" s="87">
        <v>501176.74</v>
      </c>
      <c r="N201" s="87">
        <v>501176.74</v>
      </c>
      <c r="O201" s="87">
        <v>501176.74</v>
      </c>
      <c r="P201" s="87">
        <v>501176.74</v>
      </c>
      <c r="Q201" s="87">
        <v>501176.74</v>
      </c>
      <c r="R201" s="87">
        <v>501176.74</v>
      </c>
    </row>
    <row r="202" spans="1:18" x14ac:dyDescent="0.25">
      <c r="A202" s="85" t="s">
        <v>747</v>
      </c>
      <c r="B202" s="86" t="s">
        <v>581</v>
      </c>
      <c r="C202" s="86"/>
      <c r="D202" s="86"/>
      <c r="E202" s="86"/>
      <c r="F202" s="87"/>
      <c r="G202" s="87"/>
      <c r="H202" s="87"/>
      <c r="I202" s="87"/>
      <c r="J202" s="87">
        <v>2182047.7799999998</v>
      </c>
      <c r="K202" s="87"/>
      <c r="L202" s="87"/>
      <c r="M202" s="87"/>
      <c r="N202" s="87"/>
      <c r="O202" s="87"/>
      <c r="P202" s="87"/>
      <c r="Q202" s="87"/>
      <c r="R202" s="87"/>
    </row>
    <row r="203" spans="1:18" x14ac:dyDescent="0.25">
      <c r="A203" s="85" t="s">
        <v>747</v>
      </c>
      <c r="B203" s="86" t="s">
        <v>595</v>
      </c>
      <c r="C203" s="86"/>
      <c r="D203" s="86"/>
      <c r="E203" s="86"/>
      <c r="F203" s="87">
        <v>897753.51</v>
      </c>
      <c r="G203" s="87">
        <v>897753.51</v>
      </c>
      <c r="H203" s="87">
        <v>897753.51</v>
      </c>
      <c r="I203" s="87">
        <v>897753.51</v>
      </c>
      <c r="J203" s="87">
        <v>897753.51</v>
      </c>
      <c r="K203" s="87">
        <v>897753.51</v>
      </c>
      <c r="L203" s="87">
        <v>897753.51</v>
      </c>
      <c r="M203" s="87">
        <v>897753.51</v>
      </c>
      <c r="N203" s="87">
        <v>897753.51</v>
      </c>
      <c r="O203" s="87">
        <v>897753.51</v>
      </c>
      <c r="P203" s="87">
        <v>897753.51</v>
      </c>
      <c r="Q203" s="87">
        <v>897753.51</v>
      </c>
      <c r="R203" s="87">
        <v>897753.51</v>
      </c>
    </row>
    <row r="204" spans="1:18" x14ac:dyDescent="0.25">
      <c r="A204" s="85" t="s">
        <v>747</v>
      </c>
      <c r="B204" s="86" t="s">
        <v>596</v>
      </c>
      <c r="C204" s="86"/>
      <c r="D204" s="86"/>
      <c r="E204" s="86"/>
      <c r="F204" s="87">
        <v>9129210.0399999991</v>
      </c>
      <c r="G204" s="87">
        <v>9322070.3499999996</v>
      </c>
      <c r="H204" s="87">
        <v>9375060.9000000004</v>
      </c>
      <c r="I204" s="87">
        <v>14259310.310000001</v>
      </c>
      <c r="J204" s="87">
        <v>14846687.119999999</v>
      </c>
      <c r="K204" s="87">
        <v>14607979.75</v>
      </c>
      <c r="L204" s="87">
        <v>14658438.68</v>
      </c>
      <c r="M204" s="87">
        <v>14704117.039999999</v>
      </c>
      <c r="N204" s="87">
        <v>14673612.5</v>
      </c>
      <c r="O204" s="87">
        <v>14685849.109999999</v>
      </c>
      <c r="P204" s="87">
        <v>14686337.199999999</v>
      </c>
      <c r="Q204" s="87">
        <v>14687816.09</v>
      </c>
      <c r="R204" s="87">
        <v>14689810.199999999</v>
      </c>
    </row>
    <row r="205" spans="1:18" x14ac:dyDescent="0.25">
      <c r="A205" s="85" t="s">
        <v>747</v>
      </c>
      <c r="B205" s="86" t="s">
        <v>604</v>
      </c>
      <c r="C205" s="86"/>
      <c r="D205" s="86"/>
      <c r="E205" s="86"/>
      <c r="F205" s="87"/>
      <c r="G205" s="87"/>
      <c r="H205" s="87"/>
      <c r="I205" s="87">
        <v>4345234.7699999996</v>
      </c>
      <c r="J205" s="87">
        <v>5527871.7400000002</v>
      </c>
      <c r="K205" s="87">
        <v>5528156.9199999999</v>
      </c>
      <c r="L205" s="87">
        <v>5558515.7000000002</v>
      </c>
      <c r="M205" s="87">
        <v>5558609.1600000001</v>
      </c>
      <c r="N205" s="87">
        <v>1211618.28</v>
      </c>
      <c r="O205" s="87">
        <v>1211618.28</v>
      </c>
      <c r="P205" s="87">
        <v>1211618.28</v>
      </c>
      <c r="Q205" s="87">
        <v>1211618.28</v>
      </c>
      <c r="R205" s="87">
        <v>1211618.28</v>
      </c>
    </row>
    <row r="206" spans="1:18" x14ac:dyDescent="0.25">
      <c r="A206" s="85" t="s">
        <v>747</v>
      </c>
      <c r="B206" s="86" t="s">
        <v>606</v>
      </c>
      <c r="C206" s="86"/>
      <c r="D206" s="86"/>
      <c r="E206" s="86"/>
      <c r="F206" s="87">
        <v>362.34000000000003</v>
      </c>
      <c r="G206" s="87">
        <v>362.34000000000003</v>
      </c>
      <c r="H206" s="87">
        <v>362.34000000000003</v>
      </c>
      <c r="I206" s="87">
        <v>362.34000000000003</v>
      </c>
      <c r="J206" s="87">
        <v>362.34000000000003</v>
      </c>
      <c r="K206" s="87">
        <v>362.34000000000003</v>
      </c>
      <c r="L206" s="87">
        <v>362.34000000000003</v>
      </c>
      <c r="M206" s="87">
        <v>362.34000000000003</v>
      </c>
      <c r="N206" s="87">
        <v>362.34000000000003</v>
      </c>
      <c r="O206" s="87">
        <v>13814.98</v>
      </c>
      <c r="P206" s="87">
        <v>13814.98</v>
      </c>
      <c r="Q206" s="87">
        <v>33479.770000000004</v>
      </c>
      <c r="R206" s="87">
        <v>33479.770000000004</v>
      </c>
    </row>
    <row r="207" spans="1:18" x14ac:dyDescent="0.25">
      <c r="A207" s="85" t="s">
        <v>747</v>
      </c>
      <c r="B207" s="86" t="s">
        <v>607</v>
      </c>
      <c r="C207" s="86"/>
      <c r="D207" s="86"/>
      <c r="E207" s="86"/>
      <c r="F207" s="87">
        <v>4140.63</v>
      </c>
      <c r="G207" s="87">
        <v>4140.63</v>
      </c>
      <c r="H207" s="87">
        <v>154905.05000000002</v>
      </c>
      <c r="I207" s="87">
        <v>154905.04</v>
      </c>
      <c r="J207" s="87">
        <v>542440.77</v>
      </c>
      <c r="K207" s="87">
        <v>542440.77</v>
      </c>
      <c r="L207" s="87">
        <v>542440.77</v>
      </c>
      <c r="M207" s="87">
        <v>542440.77</v>
      </c>
      <c r="N207" s="87">
        <v>542440.77</v>
      </c>
      <c r="O207" s="87">
        <v>542440.77</v>
      </c>
      <c r="P207" s="87">
        <v>542440.77</v>
      </c>
      <c r="Q207" s="87">
        <v>542440.77</v>
      </c>
      <c r="R207" s="87">
        <v>542440.77</v>
      </c>
    </row>
    <row r="208" spans="1:18" x14ac:dyDescent="0.25">
      <c r="A208" s="85" t="s">
        <v>747</v>
      </c>
      <c r="B208" s="86" t="s">
        <v>615</v>
      </c>
      <c r="C208" s="86"/>
      <c r="D208" s="86"/>
      <c r="E208" s="86"/>
      <c r="F208" s="87">
        <v>460.08</v>
      </c>
      <c r="G208" s="87">
        <v>460.08</v>
      </c>
      <c r="H208" s="87">
        <v>17211.689999999999</v>
      </c>
      <c r="I208" s="87">
        <v>17211.689999999999</v>
      </c>
      <c r="J208" s="87">
        <v>60271.22</v>
      </c>
      <c r="K208" s="87">
        <v>60271.22</v>
      </c>
      <c r="L208" s="87">
        <v>60271.22</v>
      </c>
      <c r="M208" s="87">
        <v>60271.22</v>
      </c>
      <c r="N208" s="87">
        <v>60271.22</v>
      </c>
      <c r="O208" s="87">
        <v>60271.22</v>
      </c>
      <c r="P208" s="87">
        <v>60271.22</v>
      </c>
      <c r="Q208" s="87">
        <v>60271.22</v>
      </c>
      <c r="R208" s="87">
        <v>60271.22</v>
      </c>
    </row>
    <row r="209" spans="1:20" x14ac:dyDescent="0.25">
      <c r="A209" s="85" t="s">
        <v>747</v>
      </c>
      <c r="B209" s="86" t="s">
        <v>616</v>
      </c>
      <c r="C209" s="86"/>
      <c r="D209" s="86"/>
      <c r="E209" s="86"/>
      <c r="F209" s="87">
        <v>462460.11</v>
      </c>
      <c r="G209" s="87">
        <v>468647.24</v>
      </c>
      <c r="H209" s="87">
        <v>489297.44</v>
      </c>
      <c r="I209" s="87">
        <v>2510060.5499999998</v>
      </c>
      <c r="J209" s="87">
        <v>5758661.1799999997</v>
      </c>
      <c r="K209" s="87">
        <v>5807614.0800000001</v>
      </c>
      <c r="L209" s="87">
        <v>6291159.1500000004</v>
      </c>
      <c r="M209" s="87">
        <v>6322840.3600000003</v>
      </c>
      <c r="N209" s="87">
        <v>5914743.1799999997</v>
      </c>
      <c r="O209" s="87">
        <v>5738392.9800000004</v>
      </c>
      <c r="P209" s="87">
        <v>5751504.3300000001</v>
      </c>
      <c r="Q209" s="87">
        <v>5797967.8399999999</v>
      </c>
      <c r="R209" s="87">
        <v>5839024.1799999997</v>
      </c>
    </row>
    <row r="210" spans="1:20" x14ac:dyDescent="0.25">
      <c r="A210" s="90" t="s">
        <v>767</v>
      </c>
      <c r="B210" s="91" t="s">
        <v>768</v>
      </c>
      <c r="C210" s="91"/>
      <c r="D210" s="91"/>
      <c r="E210" s="91"/>
      <c r="F210" s="87"/>
      <c r="G210" s="87"/>
      <c r="H210" s="87"/>
      <c r="I210" s="87">
        <v>17124090.309999999</v>
      </c>
      <c r="J210" s="87">
        <v>0</v>
      </c>
      <c r="K210" s="87">
        <v>0</v>
      </c>
      <c r="L210" s="87">
        <v>0</v>
      </c>
      <c r="M210" s="87">
        <v>0</v>
      </c>
      <c r="N210" s="87">
        <v>0</v>
      </c>
      <c r="O210" s="87">
        <v>0</v>
      </c>
      <c r="P210" s="87">
        <v>0</v>
      </c>
      <c r="Q210" s="87">
        <v>0</v>
      </c>
      <c r="R210" s="87">
        <v>0</v>
      </c>
    </row>
    <row r="211" spans="1:20" x14ac:dyDescent="0.25">
      <c r="A211" s="85" t="s">
        <v>769</v>
      </c>
      <c r="B211" s="86" t="s">
        <v>582</v>
      </c>
      <c r="C211" s="86"/>
      <c r="D211" s="86"/>
      <c r="E211" s="86"/>
      <c r="F211" s="87"/>
      <c r="G211" s="87"/>
      <c r="H211" s="87"/>
      <c r="I211" s="87">
        <v>352116.26</v>
      </c>
      <c r="J211" s="87"/>
      <c r="K211" s="87"/>
      <c r="L211" s="87"/>
      <c r="M211" s="87"/>
      <c r="N211" s="87"/>
      <c r="O211" s="87"/>
      <c r="P211" s="87"/>
      <c r="Q211" s="87"/>
      <c r="R211" s="87"/>
    </row>
    <row r="212" spans="1:20" x14ac:dyDescent="0.25">
      <c r="A212" s="92" t="s">
        <v>572</v>
      </c>
      <c r="B212" s="93" t="s">
        <v>573</v>
      </c>
      <c r="C212" s="93"/>
      <c r="D212" s="93"/>
      <c r="E212" s="93"/>
      <c r="F212" s="89">
        <v>-2620617.5</v>
      </c>
      <c r="G212" s="89">
        <v>-2515796.7999999998</v>
      </c>
      <c r="H212" s="89">
        <v>-2410976.1</v>
      </c>
      <c r="I212" s="89">
        <v>-2306155.4</v>
      </c>
      <c r="J212" s="89">
        <v>-2201334.7000000002</v>
      </c>
      <c r="K212" s="89">
        <v>-2096514</v>
      </c>
      <c r="L212" s="89">
        <v>-1991693.3</v>
      </c>
      <c r="M212" s="89">
        <v>-1886872.6</v>
      </c>
      <c r="N212" s="89">
        <v>-1782051.9</v>
      </c>
      <c r="O212" s="89">
        <v>-1677231.2</v>
      </c>
      <c r="P212" s="89">
        <v>-5839103.5999999996</v>
      </c>
      <c r="Q212" s="89">
        <v>-5734282.9000000004</v>
      </c>
      <c r="R212" s="89">
        <v>-5629462.2000000002</v>
      </c>
    </row>
    <row r="213" spans="1:20" x14ac:dyDescent="0.25">
      <c r="A213" s="92" t="s">
        <v>577</v>
      </c>
      <c r="B213" s="93" t="s">
        <v>573</v>
      </c>
      <c r="C213" s="93"/>
      <c r="D213" s="93"/>
      <c r="E213" s="93"/>
      <c r="F213" s="89">
        <v>-378773.88</v>
      </c>
      <c r="G213" s="89">
        <v>-367295.9</v>
      </c>
      <c r="H213" s="89">
        <v>-355817.92</v>
      </c>
      <c r="I213" s="89">
        <v>-344339.94</v>
      </c>
      <c r="J213" s="89">
        <v>-332861.96000000002</v>
      </c>
      <c r="K213" s="89">
        <v>-321383.98</v>
      </c>
      <c r="L213" s="89">
        <v>-309906</v>
      </c>
      <c r="M213" s="89">
        <v>-298428.02</v>
      </c>
      <c r="N213" s="89">
        <v>-286950.03999999998</v>
      </c>
      <c r="O213" s="89">
        <v>-275472.06</v>
      </c>
      <c r="P213" s="89">
        <v>-263994.08</v>
      </c>
      <c r="Q213" s="89">
        <v>-252516.1</v>
      </c>
      <c r="R213" s="89">
        <v>-241038.12</v>
      </c>
    </row>
    <row r="214" spans="1:20" x14ac:dyDescent="0.25">
      <c r="A214" s="92" t="s">
        <v>578</v>
      </c>
      <c r="B214" s="93" t="s">
        <v>573</v>
      </c>
      <c r="C214" s="93"/>
      <c r="D214" s="93"/>
      <c r="E214" s="93"/>
      <c r="F214" s="89">
        <v>-96546.48</v>
      </c>
      <c r="G214" s="89">
        <v>-96546.48</v>
      </c>
      <c r="H214" s="89">
        <v>-96546.48</v>
      </c>
      <c r="I214" s="89">
        <v>-96546.48</v>
      </c>
      <c r="J214" s="89">
        <v>-96546.48</v>
      </c>
      <c r="K214" s="89">
        <v>-96546.48</v>
      </c>
      <c r="L214" s="89">
        <v>-96546.48</v>
      </c>
      <c r="M214" s="89">
        <v>-96546.48</v>
      </c>
      <c r="N214" s="89">
        <v>-96546.48</v>
      </c>
      <c r="O214" s="89">
        <v>-96546.48</v>
      </c>
      <c r="P214" s="89">
        <v>-96546.48</v>
      </c>
      <c r="Q214" s="89">
        <v>-96546.48</v>
      </c>
      <c r="R214" s="89">
        <v>-96546.48</v>
      </c>
    </row>
    <row r="215" spans="1:20" x14ac:dyDescent="0.25">
      <c r="A215" s="92" t="s">
        <v>579</v>
      </c>
      <c r="B215" s="93" t="s">
        <v>573</v>
      </c>
      <c r="C215" s="93"/>
      <c r="D215" s="93"/>
      <c r="E215" s="93"/>
      <c r="F215" s="89">
        <v>-498823.12</v>
      </c>
      <c r="G215" s="89">
        <v>-490777.58</v>
      </c>
      <c r="H215" s="89">
        <v>-482732.04</v>
      </c>
      <c r="I215" s="89">
        <v>-474686.5</v>
      </c>
      <c r="J215" s="89">
        <v>-466640.96</v>
      </c>
      <c r="K215" s="89">
        <v>-458595.42</v>
      </c>
      <c r="L215" s="89">
        <v>-450549.88</v>
      </c>
      <c r="M215" s="89">
        <v>-442504.34</v>
      </c>
      <c r="N215" s="89">
        <v>-434458.8</v>
      </c>
      <c r="O215" s="89">
        <v>-426413.26</v>
      </c>
      <c r="P215" s="89">
        <v>-418367.72</v>
      </c>
      <c r="Q215" s="89">
        <v>-410322.18</v>
      </c>
      <c r="R215" s="89">
        <v>-402276.64</v>
      </c>
    </row>
    <row r="216" spans="1:20" x14ac:dyDescent="0.25">
      <c r="A216" s="92" t="s">
        <v>743</v>
      </c>
      <c r="B216" s="93" t="s">
        <v>573</v>
      </c>
      <c r="C216" s="93"/>
      <c r="D216" s="93"/>
      <c r="E216" s="93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>
        <v>-1095483.55</v>
      </c>
      <c r="Q216" s="89">
        <v>-1095483.55</v>
      </c>
      <c r="R216" s="89">
        <v>-2304961</v>
      </c>
    </row>
    <row r="217" spans="1:20" x14ac:dyDescent="0.25">
      <c r="A217" s="92" t="s">
        <v>744</v>
      </c>
      <c r="B217" s="94" t="s">
        <v>573</v>
      </c>
      <c r="C217" s="94"/>
      <c r="D217" s="94"/>
      <c r="E217" s="94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>
        <v>-471230</v>
      </c>
      <c r="Q217" s="89">
        <v>-471230</v>
      </c>
      <c r="R217" s="89">
        <v>-876922.92</v>
      </c>
    </row>
    <row r="218" spans="1:20" x14ac:dyDescent="0.25">
      <c r="A218" s="92" t="s">
        <v>740</v>
      </c>
      <c r="B218" s="95" t="s">
        <v>741</v>
      </c>
      <c r="C218" s="95"/>
      <c r="D218" s="95"/>
      <c r="E218" s="95"/>
      <c r="F218" s="87"/>
      <c r="G218" s="87"/>
      <c r="H218" s="87"/>
      <c r="I218" s="87">
        <v>-501176.74</v>
      </c>
      <c r="J218" s="87">
        <v>-502844.83</v>
      </c>
      <c r="K218" s="87">
        <v>-504518.46</v>
      </c>
      <c r="L218" s="87">
        <v>-506197.67</v>
      </c>
      <c r="M218" s="87">
        <v>-507882.47</v>
      </c>
      <c r="N218" s="87">
        <v>-509572.88</v>
      </c>
      <c r="O218" s="87">
        <v>-511268.91</v>
      </c>
      <c r="P218" s="87">
        <v>-512970.59</v>
      </c>
      <c r="Q218" s="87">
        <v>-514677.93</v>
      </c>
      <c r="R218" s="87">
        <v>-516390.95</v>
      </c>
    </row>
    <row r="219" spans="1:20" x14ac:dyDescent="0.25"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</row>
    <row r="220" spans="1:20" x14ac:dyDescent="0.25">
      <c r="S220" s="1"/>
      <c r="T220" s="1"/>
    </row>
    <row r="221" spans="1:20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2:20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2:20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2:20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2:20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2:20" x14ac:dyDescent="0.25">
      <c r="B229" s="22"/>
      <c r="C229" s="22"/>
      <c r="D229" s="22"/>
      <c r="E229" s="22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</row>
    <row r="230" spans="2:20" x14ac:dyDescent="0.25">
      <c r="B230" s="12"/>
      <c r="C230" s="12"/>
      <c r="D230" s="12"/>
      <c r="E230" s="12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</row>
    <row r="231" spans="2:20" x14ac:dyDescent="0.25">
      <c r="B231" s="22"/>
      <c r="C231" s="22"/>
      <c r="D231" s="22"/>
      <c r="E231" s="22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</row>
    <row r="232" spans="2:20" x14ac:dyDescent="0.25">
      <c r="B232" s="12"/>
      <c r="C232" s="12"/>
      <c r="D232" s="12"/>
      <c r="E232" s="12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</row>
    <row r="233" spans="2:20" x14ac:dyDescent="0.25">
      <c r="B233" s="12"/>
      <c r="C233" s="12"/>
      <c r="D233" s="12"/>
      <c r="E233" s="12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</row>
    <row r="234" spans="2:20" x14ac:dyDescent="0.25">
      <c r="B234" s="12"/>
      <c r="C234" s="12"/>
      <c r="D234" s="12"/>
      <c r="E234" s="12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</row>
    <row r="235" spans="2:20" x14ac:dyDescent="0.25">
      <c r="B235" s="12"/>
      <c r="C235" s="12"/>
      <c r="D235" s="12"/>
      <c r="E235" s="12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</row>
    <row r="236" spans="2:20" x14ac:dyDescent="0.25">
      <c r="B236" s="22"/>
      <c r="C236" s="22"/>
      <c r="D236" s="22"/>
      <c r="E236" s="22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</row>
    <row r="245" spans="1:18" x14ac:dyDescent="0.25">
      <c r="B245" s="22"/>
      <c r="C245" s="22"/>
      <c r="D245" s="22"/>
      <c r="E245" s="22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</row>
    <row r="246" spans="1:18" x14ac:dyDescent="0.25">
      <c r="B246" s="12"/>
      <c r="C246" s="12"/>
      <c r="D246" s="12"/>
      <c r="E246" s="12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</row>
    <row r="247" spans="1:18" x14ac:dyDescent="0.25">
      <c r="B247" s="12"/>
      <c r="C247" s="12"/>
      <c r="D247" s="12"/>
      <c r="E247" s="12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</row>
    <row r="248" spans="1:18" x14ac:dyDescent="0.25">
      <c r="B248" s="12"/>
      <c r="C248" s="12"/>
      <c r="D248" s="12"/>
      <c r="E248" s="12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</row>
    <row r="249" spans="1:18" x14ac:dyDescent="0.25">
      <c r="B249" s="12"/>
      <c r="C249" s="12"/>
      <c r="D249" s="12"/>
      <c r="E249" s="12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</row>
    <row r="250" spans="1:18" x14ac:dyDescent="0.25">
      <c r="B250" s="22"/>
      <c r="C250" s="22"/>
      <c r="D250" s="22"/>
      <c r="E250" s="22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</row>
    <row r="251" spans="1:18" x14ac:dyDescent="0.25">
      <c r="B251" s="12"/>
      <c r="C251" s="12"/>
      <c r="D251" s="12"/>
      <c r="E251" s="12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</row>
    <row r="252" spans="1:18" x14ac:dyDescent="0.25">
      <c r="B252" s="12"/>
      <c r="C252" s="12"/>
      <c r="D252" s="12"/>
      <c r="E252" s="12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</row>
    <row r="253" spans="1:18" x14ac:dyDescent="0.25">
      <c r="B253" s="12"/>
      <c r="C253" s="12"/>
      <c r="D253" s="12"/>
      <c r="E253" s="12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</row>
    <row r="254" spans="1:18" x14ac:dyDescent="0.25">
      <c r="B254" s="22"/>
      <c r="C254" s="22"/>
      <c r="D254" s="22"/>
      <c r="E254" s="22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</row>
    <row r="255" spans="1:18" x14ac:dyDescent="0.25">
      <c r="A255" s="62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</row>
    <row r="256" spans="1:18" ht="14.4" x14ac:dyDescent="0.3">
      <c r="H256" s="25"/>
    </row>
    <row r="258" spans="6:18" x14ac:dyDescent="0.25"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</row>
  </sheetData>
  <mergeCells count="1">
    <mergeCell ref="A167:R167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D10014-6FA5-4533-9E38-B43D4882C78D}"/>
</file>

<file path=customXml/itemProps2.xml><?xml version="1.0" encoding="utf-8"?>
<ds:datastoreItem xmlns:ds="http://schemas.openxmlformats.org/officeDocument/2006/customXml" ds:itemID="{1DDE2FDD-251F-4B7D-A354-377DD8BEEE36}"/>
</file>

<file path=customXml/itemProps3.xml><?xml version="1.0" encoding="utf-8"?>
<ds:datastoreItem xmlns:ds="http://schemas.openxmlformats.org/officeDocument/2006/customXml" ds:itemID="{7745CC43-FE98-4405-8684-4F308D88A8CD}"/>
</file>

<file path=customXml/itemProps4.xml><?xml version="1.0" encoding="utf-8"?>
<ds:datastoreItem xmlns:ds="http://schemas.openxmlformats.org/officeDocument/2006/customXml" ds:itemID="{5499E271-2910-4E79-B3B7-CF8187E111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3ME Aug 18 ELEC Gross Plant</vt:lpstr>
      <vt:lpstr>3ME Aug 18 GAS Gross Plant</vt:lpstr>
      <vt:lpstr>13ME Sept 19 Elec Gross Plant</vt:lpstr>
      <vt:lpstr>13ME Sept 19 GAS Gross Plant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Farrar</dc:creator>
  <cp:lastModifiedBy>Ed</cp:lastModifiedBy>
  <dcterms:created xsi:type="dcterms:W3CDTF">2019-11-21T22:01:55Z</dcterms:created>
  <dcterms:modified xsi:type="dcterms:W3CDTF">2019-12-05T17:34:49Z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-934199148</vt:i4>
  </property>
  <property fmtid="{D5CDD505-2E9C-101B-9397-08002B2CF9AE}" pid="3" name="_NewReviewCycle">
    <vt:lpwstr/>
  </property>
  <property fmtid="{D5CDD505-2E9C-101B-9397-08002B2CF9AE}" pid="4" name="_EmailSubject">
    <vt:lpwstr>Workpapers for Mark Garrett</vt:lpwstr>
  </property>
  <property fmtid="{D5CDD505-2E9C-101B-9397-08002B2CF9AE}" pid="5" name="_AuthorEmail">
    <vt:lpwstr>lisa.gafken@atg.wa.gov</vt:lpwstr>
  </property>
  <property fmtid="{D5CDD505-2E9C-101B-9397-08002B2CF9AE}" pid="6" name="_AuthorEmailDisplayName">
    <vt:lpwstr>Gafken, Lisa (ATG)</vt:lpwstr>
  </property>
  <property fmtid="{D5CDD505-2E9C-101B-9397-08002B2CF9AE}" pid="7" name="ContentTypeId">
    <vt:lpwstr>0x0101006E56B4D1795A2E4DB2F0B01679ED314A0074081C303D597F46A51B1E34376944AC</vt:lpwstr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