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1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duresources.sharepoint.com/sites/GRC-WA/Shared Documents/WA MYRP 2023 UG-240008/Testimony/First Draft Testimony/Madison/Exhibits/"/>
    </mc:Choice>
  </mc:AlternateContent>
  <xr:revisionPtr revIDLastSave="28" documentId="8_{C2483D59-B9DD-425C-9646-75A51E6CEFDA}" xr6:coauthVersionLast="47" xr6:coauthVersionMax="47" xr10:uidLastSave="{E3BB281D-098A-418F-8EF7-A3D25A5FCED2}"/>
  <bookViews>
    <workbookView xWindow="-108" yWindow="-108" windowWidth="23256" windowHeight="12576" xr2:uid="{F63954BA-9478-4E74-BDB8-FA2C0E99221E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8" i="1" l="1"/>
  <c r="C18" i="1" s="1"/>
  <c r="B16" i="1"/>
  <c r="C12" i="1" s="1"/>
  <c r="C11" i="1" l="1"/>
  <c r="C9" i="1"/>
  <c r="C8" i="1"/>
  <c r="C7" i="1"/>
  <c r="C10" i="1"/>
  <c r="C6" i="1"/>
  <c r="C14" i="1"/>
  <c r="C13" i="1"/>
  <c r="C16" i="1" l="1"/>
</calcChain>
</file>

<file path=xl/sharedStrings.xml><?xml version="1.0" encoding="utf-8"?>
<sst xmlns="http://schemas.openxmlformats.org/spreadsheetml/2006/main" count="16" uniqueCount="16">
  <si>
    <t>WA Energy Consumption in 2021</t>
  </si>
  <si>
    <t>Lawrence Livermore National Laboratory</t>
  </si>
  <si>
    <t>Source</t>
  </si>
  <si>
    <t>Energy</t>
  </si>
  <si>
    <t>Percentage</t>
  </si>
  <si>
    <t>solar</t>
  </si>
  <si>
    <t>nuclear</t>
  </si>
  <si>
    <t>hydro</t>
  </si>
  <si>
    <t>wind</t>
  </si>
  <si>
    <t>geothermal</t>
  </si>
  <si>
    <t>natural gas</t>
  </si>
  <si>
    <t>coal</t>
  </si>
  <si>
    <t>biomass</t>
  </si>
  <si>
    <t>petroleum</t>
  </si>
  <si>
    <t>total</t>
  </si>
  <si>
    <t>solar, nuclear, hydro, wind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</si>
</sst>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">
    <xf numFmtId="0" fontId="0" fillId="0" borderId="0" xfId="0"/>
    <xf numFmtId="9" fontId="0" fillId="0" borderId="0" xfId="1" applyFont="1"/>
    <xf numFmtId="0" fontId="3" fillId="0" borderId="0" xfId="0" applyFont="1"/>
    <xf numFmtId="0" fontId="2" fillId="0" borderId="0" xfId="0" applyFont="1" applyAlignment="1">
      <alignment horizontal="centerContinuous"/>
    </xf>
    <xf numFmtId="0" fontId="0" fillId="0" borderId="0" xfId="0" applyAlignment="1">
      <alignment horizontal="centerContinuous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6D1315-5EAE-4FC3-9ADB-DE1CB7B10594}">
  <dimension ref="A1:D19"/>
  <sheetViews>
    <sheetView tabSelected="1" workbookViewId="0">
      <selection activeCell="C6" sqref="C6:C9"/>
    </sheetView>
  </sheetViews>
  <sheetFormatPr defaultRowHeight="14.45"/>
  <cols>
    <col min="1" max="1" width="22.5703125" bestFit="1" customWidth="1"/>
    <col min="2" max="2" width="11.140625" customWidth="1"/>
    <col min="3" max="3" width="12.85546875" customWidth="1"/>
  </cols>
  <sheetData>
    <row r="1" spans="1:4">
      <c r="A1" s="3" t="s">
        <v>0</v>
      </c>
      <c r="B1" s="3"/>
      <c r="C1" s="3"/>
      <c r="D1" s="4"/>
    </row>
    <row r="2" spans="1:4">
      <c r="A2" s="3" t="s">
        <v>1</v>
      </c>
      <c r="B2" s="3"/>
      <c r="C2" s="3"/>
      <c r="D2" s="4"/>
    </row>
    <row r="5" spans="1:4">
      <c r="A5" s="2" t="s">
        <v>2</v>
      </c>
      <c r="B5" s="2" t="s">
        <v>3</v>
      </c>
      <c r="C5" s="2" t="s">
        <v>4</v>
      </c>
    </row>
    <row r="6" spans="1:4">
      <c r="A6" t="s">
        <v>5</v>
      </c>
      <c r="B6">
        <v>3.3</v>
      </c>
      <c r="C6" s="1">
        <f>B6/$B$16</f>
        <v>1.5954360858634691E-3</v>
      </c>
    </row>
    <row r="7" spans="1:4">
      <c r="A7" t="s">
        <v>6</v>
      </c>
      <c r="B7">
        <v>88.9</v>
      </c>
      <c r="C7" s="1">
        <f>B7/$B$16</f>
        <v>4.2980081222200733E-2</v>
      </c>
    </row>
    <row r="8" spans="1:4">
      <c r="A8" t="s">
        <v>7</v>
      </c>
      <c r="B8">
        <v>631</v>
      </c>
      <c r="C8" s="1">
        <f>B8/$B$16</f>
        <v>0.30506671823631792</v>
      </c>
    </row>
    <row r="9" spans="1:4">
      <c r="A9" t="s">
        <v>8</v>
      </c>
      <c r="B9">
        <v>82.2</v>
      </c>
      <c r="C9" s="1">
        <f>B9/$B$16</f>
        <v>3.9740862502417325E-2</v>
      </c>
    </row>
    <row r="10" spans="1:4">
      <c r="A10" t="s">
        <v>9</v>
      </c>
      <c r="B10">
        <v>1.1000000000000001</v>
      </c>
      <c r="C10" s="1">
        <f>B10/$B$16</f>
        <v>5.3181202862115644E-4</v>
      </c>
    </row>
    <row r="11" spans="1:4">
      <c r="A11" t="s">
        <v>10</v>
      </c>
      <c r="B11">
        <v>383</v>
      </c>
      <c r="C11" s="1">
        <f>B11/$B$16</f>
        <v>0.18516727905627536</v>
      </c>
    </row>
    <row r="12" spans="1:4">
      <c r="A12" t="s">
        <v>11</v>
      </c>
      <c r="B12">
        <v>36.9</v>
      </c>
      <c r="C12" s="1">
        <f>B12/$B$16</f>
        <v>1.7839876232836973E-2</v>
      </c>
    </row>
    <row r="13" spans="1:4">
      <c r="A13" t="s">
        <v>12</v>
      </c>
      <c r="B13">
        <v>130</v>
      </c>
      <c r="C13" s="1">
        <f>B13/$B$16</f>
        <v>6.2850512473409392E-2</v>
      </c>
    </row>
    <row r="14" spans="1:4">
      <c r="A14" t="s">
        <v>13</v>
      </c>
      <c r="B14">
        <v>712</v>
      </c>
      <c r="C14" s="1">
        <f>B14/$B$16</f>
        <v>0.34422742216205759</v>
      </c>
    </row>
    <row r="16" spans="1:4">
      <c r="A16" t="s">
        <v>14</v>
      </c>
      <c r="B16">
        <f>SUM(B6:B14)</f>
        <v>2068.4</v>
      </c>
      <c r="C16" s="1">
        <f>SUM(C6:C14)</f>
        <v>1</v>
      </c>
    </row>
    <row r="18" spans="1:3">
      <c r="A18" t="s">
        <v>15</v>
      </c>
      <c r="B18">
        <f>SUM(B6:B9)</f>
        <v>805.40000000000009</v>
      </c>
      <c r="C18" s="1">
        <f>B18/$B$16</f>
        <v>0.38938309804679949</v>
      </c>
    </row>
    <row r="19" spans="1:3">
      <c r="C19" s="1"/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EB8DA041E6AD244B4287ED7B15DC401" ma:contentTypeVersion="12" ma:contentTypeDescription="" ma:contentTypeScope="" ma:versionID="9f0f101928bd2ce6bf06496f82eb36b3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Pending</CaseStatus>
    <OpenedDate xmlns="dc463f71-b30c-4ab2-9473-d307f9d35888">2024-01-03T08:00:00+00:00</OpenedDate>
    <SignificantOrder xmlns="dc463f71-b30c-4ab2-9473-d307f9d35888">false</SignificantOrder>
    <Date1 xmlns="dc463f71-b30c-4ab2-9473-d307f9d35888">2024-04-05T07:00:00+00:00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Cascade Natural Gas Corporation</CaseCompanyNames>
    <Nickname xmlns="http://schemas.microsoft.com/sharepoint/v3" xsi:nil="true"/>
    <DocketNumber xmlns="dc463f71-b30c-4ab2-9473-d307f9d35888">240008</DocketNumber>
    <DelegatedOrder xmlns="dc463f71-b30c-4ab2-9473-d307f9d35888">false</DelegatedOrder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A6B2E5C3-D86C-4753-846C-4E3828854E58}"/>
</file>

<file path=customXml/itemProps2.xml><?xml version="1.0" encoding="utf-8"?>
<ds:datastoreItem xmlns:ds="http://schemas.openxmlformats.org/officeDocument/2006/customXml" ds:itemID="{8246DC8E-8367-4D23-BC9A-A156D5379677}"/>
</file>

<file path=customXml/itemProps3.xml><?xml version="1.0" encoding="utf-8"?>
<ds:datastoreItem xmlns:ds="http://schemas.openxmlformats.org/officeDocument/2006/customXml" ds:itemID="{31BEF2D8-5CDA-479D-8CD6-4329375F1C33}"/>
</file>

<file path=customXml/itemProps4.xml><?xml version="1.0" encoding="utf-8"?>
<ds:datastoreItem xmlns:ds="http://schemas.openxmlformats.org/officeDocument/2006/customXml" ds:itemID="{99F26EB4-AC7A-4B4C-9A75-2E0D4F08425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Blattner, Lori</dc:creator>
  <cp:keywords/>
  <dc:description/>
  <cp:lastModifiedBy>scarson@perkinscoie.com</cp:lastModifiedBy>
  <cp:revision/>
  <dcterms:created xsi:type="dcterms:W3CDTF">2024-03-21T20:08:54Z</dcterms:created>
  <dcterms:modified xsi:type="dcterms:W3CDTF">2024-03-22T19:51:26Z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0x0101006E56B4D1795A2E4DB2F0B01679ED314A009EB8DA041E6AD244B4287ED7B15DC401</vt:lpwstr>
  </property>
  <property fmtid="{D5CDD505-2E9C-101B-9397-08002B2CF9AE}" pid="3" name="MediaServiceImageTags">
    <vt:lpwstr/>
  </property>
  <property fmtid="{D5CDD505-2E9C-101B-9397-08002B2CF9AE}" pid="4" name="_docset_NoMedatataSyncRequired">
    <vt:lpwstr>False</vt:lpwstr>
  </property>
</Properties>
</file>