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 19\"/>
    </mc:Choice>
  </mc:AlternateContent>
  <xr:revisionPtr revIDLastSave="0" documentId="8_{9E9D87F5-6828-45C9-8FE7-5D6906ECF81B}" xr6:coauthVersionLast="36" xr6:coauthVersionMax="36" xr10:uidLastSave="{00000000-0000-0000-0000-000000000000}"/>
  <bookViews>
    <workbookView xWindow="360" yWindow="78" windowWidth="11340" windowHeight="6798" xr2:uid="{00000000-000D-0000-FFFF-FFFF00000000}"/>
  </bookViews>
  <sheets>
    <sheet name="ROE-MTB Chart" sheetId="7" r:id="rId1"/>
    <sheet name="Div Yield Graph" sheetId="2" r:id="rId2"/>
    <sheet name="ROE and MB Data" sheetId="1" r:id="rId3"/>
  </sheets>
  <externalReferences>
    <externalReference r:id="rId4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Fill" hidden="1">'[1]Bond Returns'!$A$8:$A$107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N">#REF!</definedName>
    <definedName name="NAME">#REF!</definedName>
    <definedName name="Print_Area_MI">#REF!</definedName>
    <definedName name="START">#REF!</definedName>
    <definedName name="TEMP">'[1]Bond Returns'!$O$8</definedName>
    <definedName name="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R87" i="1" l="1"/>
  <c r="BN87" i="1"/>
  <c r="BJ87" i="1"/>
  <c r="BF87" i="1"/>
  <c r="BB87" i="1"/>
  <c r="AX87" i="1"/>
  <c r="AT87" i="1"/>
  <c r="AL87" i="1"/>
  <c r="AH87" i="1"/>
  <c r="AH39" i="1"/>
  <c r="AL39" i="1"/>
  <c r="AP87" i="1"/>
  <c r="BV37" i="1"/>
  <c r="BR37" i="1"/>
  <c r="BN37" i="1"/>
  <c r="BJ37" i="1"/>
  <c r="BF37" i="1"/>
  <c r="BB37" i="1"/>
  <c r="AX37" i="1"/>
  <c r="AT37" i="1"/>
  <c r="AP37" i="1"/>
  <c r="AL37" i="1"/>
  <c r="BV36" i="1"/>
  <c r="BR36" i="1"/>
  <c r="BN36" i="1"/>
  <c r="BJ36" i="1"/>
  <c r="BF36" i="1"/>
  <c r="BB36" i="1"/>
  <c r="AX36" i="1"/>
  <c r="AT36" i="1"/>
  <c r="AP36" i="1"/>
  <c r="AL36" i="1"/>
  <c r="BV28" i="1"/>
  <c r="BR28" i="1"/>
  <c r="BN28" i="1"/>
  <c r="BJ28" i="1"/>
  <c r="BR12" i="1"/>
  <c r="BN12" i="1"/>
  <c r="BJ12" i="1"/>
  <c r="BF12" i="1"/>
  <c r="BB12" i="1"/>
  <c r="AX12" i="1"/>
  <c r="AT12" i="1"/>
  <c r="AP12" i="1"/>
  <c r="AL12" i="1"/>
  <c r="BF28" i="1"/>
  <c r="BB28" i="1"/>
  <c r="AX28" i="1"/>
  <c r="AT28" i="1"/>
  <c r="AP28" i="1"/>
  <c r="AL28" i="1"/>
  <c r="AH28" i="1"/>
  <c r="AD28" i="1"/>
  <c r="Z28" i="1"/>
  <c r="V28" i="1"/>
  <c r="BV21" i="1" l="1"/>
  <c r="BR21" i="1"/>
  <c r="BN21" i="1"/>
  <c r="BJ21" i="1"/>
  <c r="BF21" i="1"/>
  <c r="BB21" i="1"/>
  <c r="AX21" i="1"/>
  <c r="AT21" i="1"/>
  <c r="AP21" i="1"/>
  <c r="AL21" i="1"/>
  <c r="AH21" i="1"/>
  <c r="AD21" i="1"/>
  <c r="Z21" i="1"/>
  <c r="V21" i="1"/>
  <c r="R21" i="1"/>
  <c r="N21" i="1"/>
  <c r="BV10" i="1"/>
  <c r="BR10" i="1"/>
  <c r="BN10" i="1"/>
  <c r="BJ10" i="1"/>
  <c r="BF10" i="1"/>
  <c r="BB10" i="1"/>
  <c r="AX10" i="1"/>
  <c r="AT10" i="1"/>
  <c r="AP10" i="1"/>
  <c r="AL10" i="1"/>
  <c r="AH10" i="1"/>
  <c r="AD10" i="1"/>
  <c r="Z10" i="1"/>
  <c r="V10" i="1"/>
  <c r="R10" i="1"/>
  <c r="N10" i="1"/>
  <c r="J10" i="1"/>
  <c r="F10" i="1"/>
  <c r="A10" i="1"/>
  <c r="BV9" i="1"/>
  <c r="BR9" i="1"/>
  <c r="BN9" i="1"/>
  <c r="BV82" i="1"/>
  <c r="BV81" i="1"/>
  <c r="BV80" i="1"/>
  <c r="BU41" i="1"/>
  <c r="BT41" i="1"/>
  <c r="E26" i="7" s="1"/>
  <c r="BS41" i="1"/>
  <c r="B21" i="2" s="1"/>
  <c r="BV40" i="1"/>
  <c r="BV39" i="1"/>
  <c r="BV38" i="1"/>
  <c r="BV35" i="1"/>
  <c r="BV34" i="1"/>
  <c r="BV33" i="1"/>
  <c r="BV32" i="1"/>
  <c r="BV30" i="1"/>
  <c r="BV29" i="1"/>
  <c r="BV27" i="1"/>
  <c r="BV26" i="1"/>
  <c r="BV25" i="1"/>
  <c r="BV24" i="1"/>
  <c r="BV23" i="1"/>
  <c r="BV22" i="1"/>
  <c r="BV20" i="1"/>
  <c r="BV19" i="1"/>
  <c r="BV18" i="1"/>
  <c r="BV17" i="1"/>
  <c r="BV16" i="1"/>
  <c r="BV15" i="1"/>
  <c r="BV14" i="1"/>
  <c r="BV13" i="1"/>
  <c r="BV11" i="1"/>
  <c r="BV8" i="1"/>
  <c r="BV7" i="1"/>
  <c r="BV6" i="1"/>
  <c r="BV5" i="1"/>
  <c r="BV41" i="1" l="1"/>
  <c r="F26" i="7" s="1"/>
  <c r="BQ41" i="1"/>
  <c r="BP41" i="1"/>
  <c r="E25" i="7" s="1"/>
  <c r="BO41" i="1"/>
  <c r="B20" i="2" s="1"/>
  <c r="BR40" i="1"/>
  <c r="BR39" i="1"/>
  <c r="BR82" i="1"/>
  <c r="BR38" i="1"/>
  <c r="BR85" i="1"/>
  <c r="BR35" i="1"/>
  <c r="BR34" i="1"/>
  <c r="BR33" i="1"/>
  <c r="BR32" i="1"/>
  <c r="BR31" i="1"/>
  <c r="BR30" i="1"/>
  <c r="BR29" i="1"/>
  <c r="BR27" i="1"/>
  <c r="BR26" i="1"/>
  <c r="BR25" i="1"/>
  <c r="BR24" i="1"/>
  <c r="BR81" i="1"/>
  <c r="BR23" i="1"/>
  <c r="BR22" i="1"/>
  <c r="BR20" i="1"/>
  <c r="BR19" i="1"/>
  <c r="BR18" i="1"/>
  <c r="BR17" i="1"/>
  <c r="BR16" i="1"/>
  <c r="BR15" i="1"/>
  <c r="BR14" i="1"/>
  <c r="BR13" i="1"/>
  <c r="BR11" i="1"/>
  <c r="BR80" i="1"/>
  <c r="BR8" i="1"/>
  <c r="BR7" i="1"/>
  <c r="BR6" i="1"/>
  <c r="BR5" i="1"/>
  <c r="BR41" i="1" l="1"/>
  <c r="F25" i="7" s="1"/>
  <c r="BN35" i="1"/>
  <c r="BJ35" i="1"/>
  <c r="BF35" i="1"/>
  <c r="BB35" i="1"/>
  <c r="AX35" i="1"/>
  <c r="AT35" i="1"/>
  <c r="AP35" i="1"/>
  <c r="AL35" i="1"/>
  <c r="AH35" i="1"/>
  <c r="AD35" i="1"/>
  <c r="Z35" i="1"/>
  <c r="V35" i="1"/>
  <c r="R35" i="1"/>
  <c r="N35" i="1"/>
  <c r="J35" i="1"/>
  <c r="A35" i="1"/>
  <c r="BF23" i="1"/>
  <c r="BN24" i="1"/>
  <c r="BJ24" i="1"/>
  <c r="BF24" i="1"/>
  <c r="BB24" i="1"/>
  <c r="AX24" i="1"/>
  <c r="AT24" i="1"/>
  <c r="AP24" i="1"/>
  <c r="AL24" i="1"/>
  <c r="AH24" i="1"/>
  <c r="AD24" i="1"/>
  <c r="Z24" i="1"/>
  <c r="BM41" i="1"/>
  <c r="BL41" i="1"/>
  <c r="E24" i="7" s="1"/>
  <c r="BK41" i="1"/>
  <c r="B19" i="2" s="1"/>
  <c r="BN40" i="1"/>
  <c r="BN39" i="1"/>
  <c r="BN82" i="1"/>
  <c r="BN38" i="1"/>
  <c r="BN85" i="1"/>
  <c r="BN34" i="1"/>
  <c r="BN33" i="1"/>
  <c r="BN32" i="1"/>
  <c r="BN31" i="1"/>
  <c r="BN30" i="1"/>
  <c r="BN29" i="1"/>
  <c r="BN27" i="1"/>
  <c r="BN26" i="1"/>
  <c r="BN25" i="1"/>
  <c r="BN81" i="1"/>
  <c r="BN23" i="1"/>
  <c r="BN22" i="1"/>
  <c r="BN20" i="1"/>
  <c r="BN19" i="1"/>
  <c r="BN18" i="1"/>
  <c r="BN17" i="1"/>
  <c r="BN16" i="1"/>
  <c r="BN15" i="1"/>
  <c r="BN14" i="1"/>
  <c r="BN13" i="1"/>
  <c r="BN11" i="1"/>
  <c r="BN80" i="1"/>
  <c r="BN8" i="1"/>
  <c r="BN7" i="1"/>
  <c r="BN6" i="1"/>
  <c r="BN5" i="1"/>
  <c r="BN41" i="1" l="1"/>
  <c r="F24" i="7" s="1"/>
  <c r="BJ22" i="1"/>
  <c r="BF22" i="1"/>
  <c r="BB22" i="1"/>
  <c r="AX22" i="1"/>
  <c r="AT22" i="1"/>
  <c r="AP22" i="1"/>
  <c r="AL22" i="1"/>
  <c r="AH22" i="1"/>
  <c r="AD22" i="1"/>
  <c r="Z22" i="1"/>
  <c r="V22" i="1"/>
  <c r="R22" i="1"/>
  <c r="N22" i="1"/>
  <c r="J22" i="1"/>
  <c r="A22" i="1"/>
  <c r="BI41" i="1"/>
  <c r="BH41" i="1"/>
  <c r="E23" i="7" s="1"/>
  <c r="BG41" i="1"/>
  <c r="B18" i="2" s="1"/>
  <c r="BJ40" i="1"/>
  <c r="BJ39" i="1"/>
  <c r="BJ82" i="1"/>
  <c r="BJ38" i="1"/>
  <c r="BJ85" i="1"/>
  <c r="BJ34" i="1"/>
  <c r="BJ33" i="1"/>
  <c r="BJ32" i="1"/>
  <c r="BJ31" i="1"/>
  <c r="BJ30" i="1"/>
  <c r="BJ29" i="1"/>
  <c r="BJ27" i="1"/>
  <c r="BJ26" i="1"/>
  <c r="BJ25" i="1"/>
  <c r="BJ81" i="1"/>
  <c r="BJ23" i="1"/>
  <c r="BJ20" i="1"/>
  <c r="BJ19" i="1"/>
  <c r="BJ18" i="1"/>
  <c r="BJ17" i="1"/>
  <c r="BJ16" i="1"/>
  <c r="BJ15" i="1"/>
  <c r="BJ14" i="1"/>
  <c r="BJ13" i="1"/>
  <c r="BJ11" i="1"/>
  <c r="BJ80" i="1"/>
  <c r="BJ8" i="1"/>
  <c r="BJ7" i="1"/>
  <c r="BJ6" i="1"/>
  <c r="BJ5" i="1"/>
  <c r="BJ41" i="1" l="1"/>
  <c r="F23" i="7" s="1"/>
  <c r="D10" i="7"/>
  <c r="D11" i="7" s="1"/>
  <c r="D12" i="7" s="1"/>
  <c r="D13" i="7" s="1"/>
  <c r="D14" i="7" s="1"/>
  <c r="D15" i="7" s="1"/>
  <c r="D16" i="7" s="1"/>
  <c r="A5" i="2"/>
  <c r="A6" i="2" s="1"/>
  <c r="A7" i="2" s="1"/>
  <c r="A8" i="2" s="1"/>
  <c r="A9" i="2" s="1"/>
  <c r="A10" i="2" s="1"/>
  <c r="A11" i="2" s="1"/>
  <c r="BF29" i="1"/>
  <c r="BB29" i="1"/>
  <c r="BF20" i="1"/>
  <c r="BB20" i="1"/>
  <c r="F6" i="1"/>
  <c r="J6" i="1"/>
  <c r="N6" i="1"/>
  <c r="R6" i="1"/>
  <c r="BF51" i="1"/>
  <c r="BF15" i="1"/>
  <c r="BF5" i="1"/>
  <c r="BF6" i="1"/>
  <c r="BF7" i="1"/>
  <c r="BF8" i="1"/>
  <c r="BF80" i="1"/>
  <c r="BF11" i="1"/>
  <c r="BF13" i="1"/>
  <c r="BF14" i="1"/>
  <c r="BF16" i="1"/>
  <c r="BF17" i="1"/>
  <c r="BF18" i="1"/>
  <c r="BF19" i="1"/>
  <c r="BF81" i="1"/>
  <c r="BF54" i="1"/>
  <c r="BF25" i="1"/>
  <c r="BF26" i="1"/>
  <c r="BF27" i="1"/>
  <c r="BF30" i="1"/>
  <c r="BF55" i="1"/>
  <c r="BF31" i="1"/>
  <c r="BF32" i="1"/>
  <c r="BF33" i="1"/>
  <c r="BF34" i="1"/>
  <c r="BF50" i="1"/>
  <c r="BF85" i="1"/>
  <c r="BF38" i="1"/>
  <c r="BF52" i="1"/>
  <c r="BF82" i="1"/>
  <c r="BF39" i="1"/>
  <c r="BF40" i="1"/>
  <c r="BE41" i="1"/>
  <c r="BD41" i="1"/>
  <c r="E22" i="7" s="1"/>
  <c r="BC41" i="1"/>
  <c r="B17" i="2" s="1"/>
  <c r="AU41" i="1"/>
  <c r="K68" i="1" s="1"/>
  <c r="B15" i="2" s="1"/>
  <c r="AY41" i="1"/>
  <c r="K69" i="1" s="1"/>
  <c r="B16" i="2" s="1"/>
  <c r="BB5" i="1"/>
  <c r="BB6" i="1"/>
  <c r="BB7" i="1"/>
  <c r="BB8" i="1"/>
  <c r="BB80" i="1"/>
  <c r="BB11" i="1"/>
  <c r="BB13" i="1"/>
  <c r="BB14" i="1"/>
  <c r="BB16" i="1"/>
  <c r="BB17" i="1"/>
  <c r="BB18" i="1"/>
  <c r="BB19" i="1"/>
  <c r="BB23" i="1"/>
  <c r="BB81" i="1"/>
  <c r="BB54" i="1"/>
  <c r="BB25" i="1"/>
  <c r="BB26" i="1"/>
  <c r="BB27" i="1"/>
  <c r="BB30" i="1"/>
  <c r="BB55" i="1"/>
  <c r="BB31" i="1"/>
  <c r="BB32" i="1"/>
  <c r="BB33" i="1"/>
  <c r="BB34" i="1"/>
  <c r="BB50" i="1"/>
  <c r="BB85" i="1"/>
  <c r="BB38" i="1"/>
  <c r="BB52" i="1"/>
  <c r="BB82" i="1"/>
  <c r="BB39" i="1"/>
  <c r="BB40" i="1"/>
  <c r="BB15" i="1"/>
  <c r="AZ41" i="1"/>
  <c r="M69" i="1" s="1"/>
  <c r="E21" i="7" s="1"/>
  <c r="D21" i="7"/>
  <c r="AX50" i="1"/>
  <c r="AT50" i="1"/>
  <c r="AP50" i="1"/>
  <c r="AL50" i="1"/>
  <c r="AH50" i="1"/>
  <c r="AD50" i="1"/>
  <c r="Z50" i="1"/>
  <c r="V50" i="1"/>
  <c r="R50" i="1"/>
  <c r="N50" i="1"/>
  <c r="J50" i="1"/>
  <c r="A6" i="1"/>
  <c r="A7" i="1" s="1"/>
  <c r="A8" i="1" s="1"/>
  <c r="A80" i="1" s="1"/>
  <c r="A11" i="1" s="1"/>
  <c r="A13" i="1"/>
  <c r="A14" i="1" s="1"/>
  <c r="A15" i="1" s="1"/>
  <c r="A16" i="1" s="1"/>
  <c r="A17" i="1" s="1"/>
  <c r="A18" i="1" s="1"/>
  <c r="AX30" i="1"/>
  <c r="AT30" i="1"/>
  <c r="AL30" i="1"/>
  <c r="AH30" i="1"/>
  <c r="AD30" i="1"/>
  <c r="Z30" i="1"/>
  <c r="V30" i="1"/>
  <c r="AX19" i="1"/>
  <c r="AT19" i="1"/>
  <c r="BB51" i="1"/>
  <c r="BA41" i="1"/>
  <c r="AX8" i="1"/>
  <c r="AX11" i="1"/>
  <c r="AX5" i="1"/>
  <c r="AX6" i="1"/>
  <c r="AX7" i="1"/>
  <c r="AX80" i="1"/>
  <c r="AX13" i="1"/>
  <c r="AX14" i="1"/>
  <c r="AX16" i="1"/>
  <c r="AX17" i="1"/>
  <c r="AX18" i="1"/>
  <c r="AX23" i="1"/>
  <c r="AX81" i="1"/>
  <c r="AX54" i="1"/>
  <c r="AX25" i="1"/>
  <c r="AX26" i="1"/>
  <c r="AX27" i="1"/>
  <c r="AX51" i="1"/>
  <c r="AX55" i="1"/>
  <c r="AX31" i="1"/>
  <c r="AX32" i="1"/>
  <c r="AX33" i="1"/>
  <c r="AX34" i="1"/>
  <c r="AX85" i="1"/>
  <c r="AX38" i="1"/>
  <c r="AX52" i="1"/>
  <c r="AX82" i="1"/>
  <c r="AX39" i="1"/>
  <c r="AX40" i="1"/>
  <c r="AX15" i="1"/>
  <c r="AX20" i="1"/>
  <c r="AX29" i="1"/>
  <c r="AV41" i="1"/>
  <c r="M68" i="1" s="1"/>
  <c r="E20" i="7" s="1"/>
  <c r="D20" i="7"/>
  <c r="AT51" i="1"/>
  <c r="AP51" i="1"/>
  <c r="AL51" i="1"/>
  <c r="AH51" i="1"/>
  <c r="AT29" i="1"/>
  <c r="AP29" i="1"/>
  <c r="AL29" i="1"/>
  <c r="AH29" i="1"/>
  <c r="AD29" i="1"/>
  <c r="Z29" i="1"/>
  <c r="V29" i="1"/>
  <c r="R29" i="1"/>
  <c r="N29" i="1"/>
  <c r="J29" i="1"/>
  <c r="F29" i="1"/>
  <c r="A47" i="1"/>
  <c r="A29" i="1" s="1"/>
  <c r="AT20" i="1"/>
  <c r="AP20" i="1"/>
  <c r="AL20" i="1"/>
  <c r="AH20" i="1"/>
  <c r="AD20" i="1"/>
  <c r="Z20" i="1"/>
  <c r="V20" i="1"/>
  <c r="R20" i="1"/>
  <c r="N20" i="1"/>
  <c r="J20" i="1"/>
  <c r="F20" i="1"/>
  <c r="A20" i="1"/>
  <c r="A21" i="1" s="1"/>
  <c r="AT16" i="1"/>
  <c r="AP16" i="1"/>
  <c r="AL16" i="1"/>
  <c r="AH16" i="1"/>
  <c r="AD16" i="1"/>
  <c r="AX47" i="1"/>
  <c r="AX49" i="1"/>
  <c r="AW41" i="1"/>
  <c r="AT5" i="1"/>
  <c r="AT6" i="1"/>
  <c r="AT7" i="1"/>
  <c r="AT8" i="1"/>
  <c r="AT80" i="1"/>
  <c r="AT11" i="1"/>
  <c r="AT13" i="1"/>
  <c r="AT14" i="1"/>
  <c r="AT15" i="1"/>
  <c r="AT17" i="1"/>
  <c r="AT18" i="1"/>
  <c r="AT47" i="1"/>
  <c r="AT23" i="1"/>
  <c r="AT81" i="1"/>
  <c r="AT54" i="1"/>
  <c r="AT25" i="1"/>
  <c r="AT26" i="1"/>
  <c r="AT27" i="1"/>
  <c r="AT55" i="1"/>
  <c r="AT31" i="1"/>
  <c r="AT32" i="1"/>
  <c r="AT33" i="1"/>
  <c r="AT34" i="1"/>
  <c r="AT49" i="1"/>
  <c r="AT85" i="1"/>
  <c r="AT38" i="1"/>
  <c r="AT52" i="1"/>
  <c r="AT82" i="1"/>
  <c r="AT39" i="1"/>
  <c r="AT40" i="1"/>
  <c r="AR41" i="1"/>
  <c r="M67" i="1" s="1"/>
  <c r="E19" i="7" s="1"/>
  <c r="D19" i="7"/>
  <c r="AP5" i="1"/>
  <c r="AP6" i="1"/>
  <c r="AP7" i="1"/>
  <c r="AP8" i="1"/>
  <c r="AP80" i="1"/>
  <c r="AP11" i="1"/>
  <c r="AP13" i="1"/>
  <c r="AP14" i="1"/>
  <c r="AP15" i="1"/>
  <c r="AP17" i="1"/>
  <c r="AP18" i="1"/>
  <c r="AP47" i="1"/>
  <c r="AP23" i="1"/>
  <c r="AP81" i="1"/>
  <c r="AP54" i="1"/>
  <c r="AP25" i="1"/>
  <c r="AP26" i="1"/>
  <c r="AP27" i="1"/>
  <c r="AP55" i="1"/>
  <c r="AP31" i="1"/>
  <c r="AP32" i="1"/>
  <c r="AP33" i="1"/>
  <c r="AP34" i="1"/>
  <c r="AP49" i="1"/>
  <c r="AP85" i="1"/>
  <c r="AP38" i="1"/>
  <c r="AP52" i="1"/>
  <c r="AP82" i="1"/>
  <c r="AP39" i="1"/>
  <c r="AP40" i="1"/>
  <c r="AN41" i="1"/>
  <c r="M66" i="1" s="1"/>
  <c r="E18" i="7" s="1"/>
  <c r="D18" i="7"/>
  <c r="AL5" i="1"/>
  <c r="AL6" i="1"/>
  <c r="AL7" i="1"/>
  <c r="AL8" i="1"/>
  <c r="AL80" i="1"/>
  <c r="AL11" i="1"/>
  <c r="AL13" i="1"/>
  <c r="AL14" i="1"/>
  <c r="AL15" i="1"/>
  <c r="AL17" i="1"/>
  <c r="AL18" i="1"/>
  <c r="AL47" i="1"/>
  <c r="AL23" i="1"/>
  <c r="AL81" i="1"/>
  <c r="AL54" i="1"/>
  <c r="AL25" i="1"/>
  <c r="AL26" i="1"/>
  <c r="AL27" i="1"/>
  <c r="AL55" i="1"/>
  <c r="AL31" i="1"/>
  <c r="AL32" i="1"/>
  <c r="AL33" i="1"/>
  <c r="AL34" i="1"/>
  <c r="AL49" i="1"/>
  <c r="AL85" i="1"/>
  <c r="AL38" i="1"/>
  <c r="AL52" i="1"/>
  <c r="AL82" i="1"/>
  <c r="AL40" i="1"/>
  <c r="AJ41" i="1"/>
  <c r="M65" i="1" s="1"/>
  <c r="E17" i="7" s="1"/>
  <c r="D17" i="7"/>
  <c r="AH5" i="1"/>
  <c r="AH6" i="1"/>
  <c r="AH7" i="1"/>
  <c r="AH8" i="1"/>
  <c r="AH80" i="1"/>
  <c r="AH13" i="1"/>
  <c r="AH14" i="1"/>
  <c r="AH15" i="1"/>
  <c r="AH17" i="1"/>
  <c r="AH18" i="1"/>
  <c r="AH47" i="1"/>
  <c r="AH23" i="1"/>
  <c r="AH81" i="1"/>
  <c r="AH54" i="1"/>
  <c r="AH25" i="1"/>
  <c r="AH26" i="1"/>
  <c r="AH27" i="1"/>
  <c r="AH55" i="1"/>
  <c r="AH31" i="1"/>
  <c r="AH32" i="1"/>
  <c r="AH34" i="1"/>
  <c r="AH49" i="1"/>
  <c r="AH85" i="1"/>
  <c r="AH38" i="1"/>
  <c r="AH82" i="1"/>
  <c r="AH40" i="1"/>
  <c r="AF41" i="1"/>
  <c r="M64" i="1" s="1"/>
  <c r="E16" i="7" s="1"/>
  <c r="L56" i="1"/>
  <c r="L57" i="1" s="1"/>
  <c r="L58" i="1" s="1"/>
  <c r="L59" i="1" s="1"/>
  <c r="L60" i="1" s="1"/>
  <c r="L61" i="1" s="1"/>
  <c r="L62" i="1" s="1"/>
  <c r="L63" i="1" s="1"/>
  <c r="L64" i="1" s="1"/>
  <c r="AD5" i="1"/>
  <c r="AD6" i="1"/>
  <c r="AD7" i="1"/>
  <c r="AD8" i="1"/>
  <c r="AD80" i="1"/>
  <c r="AD11" i="1"/>
  <c r="AD13" i="1"/>
  <c r="AD14" i="1"/>
  <c r="AD15" i="1"/>
  <c r="AD17" i="1"/>
  <c r="AD18" i="1"/>
  <c r="AD47" i="1"/>
  <c r="AD23" i="1"/>
  <c r="AD81" i="1"/>
  <c r="AD54" i="1"/>
  <c r="AD25" i="1"/>
  <c r="AD26" i="1"/>
  <c r="AD27" i="1"/>
  <c r="AD55" i="1"/>
  <c r="AD31" i="1"/>
  <c r="AD32" i="1"/>
  <c r="AD33" i="1"/>
  <c r="AD34" i="1"/>
  <c r="AD49" i="1"/>
  <c r="AD85" i="1"/>
  <c r="AD38" i="1"/>
  <c r="AD52" i="1"/>
  <c r="AD82" i="1"/>
  <c r="AD39" i="1"/>
  <c r="AD40" i="1"/>
  <c r="AB41" i="1"/>
  <c r="M63" i="1" s="1"/>
  <c r="E15" i="7" s="1"/>
  <c r="Z5" i="1"/>
  <c r="Z6" i="1"/>
  <c r="Z7" i="1"/>
  <c r="Z8" i="1"/>
  <c r="Z80" i="1"/>
  <c r="Z11" i="1"/>
  <c r="Z14" i="1"/>
  <c r="Z15" i="1"/>
  <c r="Z17" i="1"/>
  <c r="Z18" i="1"/>
  <c r="Z47" i="1"/>
  <c r="Z23" i="1"/>
  <c r="Z81" i="1"/>
  <c r="Z54" i="1"/>
  <c r="Z25" i="1"/>
  <c r="Z26" i="1"/>
  <c r="Z27" i="1"/>
  <c r="Z55" i="1"/>
  <c r="Z31" i="1"/>
  <c r="Z32" i="1"/>
  <c r="Z33" i="1"/>
  <c r="Z34" i="1"/>
  <c r="Z49" i="1"/>
  <c r="Z85" i="1"/>
  <c r="Z38" i="1"/>
  <c r="Z52" i="1"/>
  <c r="Z82" i="1"/>
  <c r="Z39" i="1"/>
  <c r="Z40" i="1"/>
  <c r="X41" i="1"/>
  <c r="M62" i="1" s="1"/>
  <c r="E14" i="7" s="1"/>
  <c r="V5" i="1"/>
  <c r="V6" i="1"/>
  <c r="V7" i="1"/>
  <c r="V8" i="1"/>
  <c r="V80" i="1"/>
  <c r="V11" i="1"/>
  <c r="V14" i="1"/>
  <c r="V15" i="1"/>
  <c r="V17" i="1"/>
  <c r="V18" i="1"/>
  <c r="V47" i="1"/>
  <c r="V23" i="1"/>
  <c r="V81" i="1"/>
  <c r="V54" i="1"/>
  <c r="V25" i="1"/>
  <c r="V26" i="1"/>
  <c r="V27" i="1"/>
  <c r="V55" i="1"/>
  <c r="V31" i="1"/>
  <c r="V32" i="1"/>
  <c r="V33" i="1"/>
  <c r="V49" i="1"/>
  <c r="V85" i="1"/>
  <c r="V38" i="1"/>
  <c r="V52" i="1"/>
  <c r="V82" i="1"/>
  <c r="V39" i="1"/>
  <c r="V40" i="1"/>
  <c r="T41" i="1"/>
  <c r="M61" i="1" s="1"/>
  <c r="E13" i="7" s="1"/>
  <c r="R5" i="1"/>
  <c r="R7" i="1"/>
  <c r="R8" i="1"/>
  <c r="R80" i="1"/>
  <c r="R11" i="1"/>
  <c r="R14" i="1"/>
  <c r="R15" i="1"/>
  <c r="R17" i="1"/>
  <c r="R47" i="1"/>
  <c r="R23" i="1"/>
  <c r="R81" i="1"/>
  <c r="R54" i="1"/>
  <c r="R25" i="1"/>
  <c r="R26" i="1"/>
  <c r="R27" i="1"/>
  <c r="R55" i="1"/>
  <c r="R32" i="1"/>
  <c r="R33" i="1"/>
  <c r="R49" i="1"/>
  <c r="R85" i="1"/>
  <c r="R38" i="1"/>
  <c r="R52" i="1"/>
  <c r="R82" i="1"/>
  <c r="R39" i="1"/>
  <c r="R40" i="1"/>
  <c r="P41" i="1"/>
  <c r="M60" i="1" s="1"/>
  <c r="E12" i="7" s="1"/>
  <c r="N7" i="1"/>
  <c r="N8" i="1"/>
  <c r="N80" i="1"/>
  <c r="N11" i="1"/>
  <c r="N14" i="1"/>
  <c r="N15" i="1"/>
  <c r="N17" i="1"/>
  <c r="N47" i="1"/>
  <c r="N23" i="1"/>
  <c r="N81" i="1"/>
  <c r="N54" i="1"/>
  <c r="N25" i="1"/>
  <c r="N26" i="1"/>
  <c r="N27" i="1"/>
  <c r="N55" i="1"/>
  <c r="N32" i="1"/>
  <c r="N33" i="1"/>
  <c r="N49" i="1"/>
  <c r="N85" i="1"/>
  <c r="N38" i="1"/>
  <c r="N52" i="1"/>
  <c r="N82" i="1"/>
  <c r="N39" i="1"/>
  <c r="N40" i="1"/>
  <c r="L41" i="1"/>
  <c r="M59" i="1" s="1"/>
  <c r="E11" i="7" s="1"/>
  <c r="J7" i="1"/>
  <c r="J8" i="1"/>
  <c r="J80" i="1"/>
  <c r="J11" i="1"/>
  <c r="J14" i="1"/>
  <c r="J15" i="1"/>
  <c r="J17" i="1"/>
  <c r="J47" i="1"/>
  <c r="J23" i="1"/>
  <c r="J81" i="1"/>
  <c r="J54" i="1"/>
  <c r="J25" i="1"/>
  <c r="J26" i="1"/>
  <c r="J27" i="1"/>
  <c r="J55" i="1"/>
  <c r="J32" i="1"/>
  <c r="J33" i="1"/>
  <c r="J49" i="1"/>
  <c r="J85" i="1"/>
  <c r="J38" i="1"/>
  <c r="J52" i="1"/>
  <c r="J82" i="1"/>
  <c r="J39" i="1"/>
  <c r="J40" i="1"/>
  <c r="H41" i="1"/>
  <c r="M58" i="1" s="1"/>
  <c r="E10" i="7" s="1"/>
  <c r="F7" i="1"/>
  <c r="F8" i="1"/>
  <c r="F80" i="1"/>
  <c r="F13" i="1"/>
  <c r="F14" i="1"/>
  <c r="F17" i="1"/>
  <c r="F81" i="1"/>
  <c r="F54" i="1"/>
  <c r="F25" i="1"/>
  <c r="F26" i="1"/>
  <c r="F27" i="1"/>
  <c r="F32" i="1"/>
  <c r="F85" i="1"/>
  <c r="F38" i="1"/>
  <c r="F52" i="1"/>
  <c r="F39" i="1"/>
  <c r="F40" i="1"/>
  <c r="D41" i="1"/>
  <c r="M57" i="1" s="1"/>
  <c r="E9" i="7" s="1"/>
  <c r="AQ41" i="1"/>
  <c r="K67" i="1" s="1"/>
  <c r="B14" i="2" s="1"/>
  <c r="A14" i="2"/>
  <c r="AM41" i="1"/>
  <c r="K66" i="1" s="1"/>
  <c r="B13" i="2" s="1"/>
  <c r="A13" i="2"/>
  <c r="AI41" i="1"/>
  <c r="K65" i="1" s="1"/>
  <c r="B12" i="2" s="1"/>
  <c r="A12" i="2"/>
  <c r="AE41" i="1"/>
  <c r="K64" i="1" s="1"/>
  <c r="B11" i="2" s="1"/>
  <c r="J56" i="1"/>
  <c r="J57" i="1" s="1"/>
  <c r="J58" i="1" s="1"/>
  <c r="J59" i="1" s="1"/>
  <c r="J60" i="1" s="1"/>
  <c r="J61" i="1" s="1"/>
  <c r="J62" i="1" s="1"/>
  <c r="J63" i="1" s="1"/>
  <c r="J64" i="1" s="1"/>
  <c r="AA41" i="1"/>
  <c r="K63" i="1" s="1"/>
  <c r="B10" i="2" s="1"/>
  <c r="W41" i="1"/>
  <c r="K62" i="1" s="1"/>
  <c r="B9" i="2" s="1"/>
  <c r="S41" i="1"/>
  <c r="K61" i="1" s="1"/>
  <c r="B8" i="2" s="1"/>
  <c r="O41" i="1"/>
  <c r="K60" i="1" s="1"/>
  <c r="B7" i="2" s="1"/>
  <c r="K41" i="1"/>
  <c r="K59" i="1" s="1"/>
  <c r="B6" i="2" s="1"/>
  <c r="G41" i="1"/>
  <c r="K58" i="1" s="1"/>
  <c r="B5" i="2" s="1"/>
  <c r="C41" i="1"/>
  <c r="K57" i="1" s="1"/>
  <c r="B4" i="2" s="1"/>
  <c r="E41" i="1"/>
  <c r="I41" i="1"/>
  <c r="M41" i="1"/>
  <c r="Q41" i="1"/>
  <c r="U41" i="1"/>
  <c r="Y41" i="1"/>
  <c r="AC41" i="1"/>
  <c r="AG41" i="1"/>
  <c r="AK41" i="1"/>
  <c r="AO41" i="1"/>
  <c r="AS41" i="1"/>
  <c r="CB41" i="1"/>
  <c r="CC41" i="1"/>
  <c r="CD41" i="1"/>
  <c r="K56" i="1"/>
  <c r="M56" i="1"/>
  <c r="N56" i="1"/>
  <c r="W56" i="1"/>
  <c r="W57" i="1" s="1"/>
  <c r="W58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U65" i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V41" i="1" l="1"/>
  <c r="N61" i="1" s="1"/>
  <c r="F13" i="7" s="1"/>
  <c r="AL41" i="1"/>
  <c r="N65" i="1" s="1"/>
  <c r="F17" i="7" s="1"/>
  <c r="AP41" i="1"/>
  <c r="N66" i="1" s="1"/>
  <c r="F18" i="7" s="1"/>
  <c r="AT41" i="1"/>
  <c r="N67" i="1" s="1"/>
  <c r="F19" i="7" s="1"/>
  <c r="N41" i="1"/>
  <c r="N59" i="1" s="1"/>
  <c r="F11" i="7" s="1"/>
  <c r="AH41" i="1"/>
  <c r="N64" i="1" s="1"/>
  <c r="F16" i="7" s="1"/>
  <c r="F41" i="1"/>
  <c r="N57" i="1" s="1"/>
  <c r="F9" i="7" s="1"/>
  <c r="R41" i="1"/>
  <c r="N60" i="1" s="1"/>
  <c r="F12" i="7" s="1"/>
  <c r="J41" i="1"/>
  <c r="N58" i="1" s="1"/>
  <c r="F10" i="7" s="1"/>
  <c r="Z41" i="1"/>
  <c r="N62" i="1" s="1"/>
  <c r="F14" i="7" s="1"/>
  <c r="AD41" i="1"/>
  <c r="N63" i="1" s="1"/>
  <c r="F15" i="7" s="1"/>
  <c r="AX41" i="1"/>
  <c r="N68" i="1" s="1"/>
  <c r="F20" i="7" s="1"/>
  <c r="BB41" i="1"/>
  <c r="N69" i="1" s="1"/>
  <c r="F21" i="7" s="1"/>
  <c r="BF41" i="1"/>
  <c r="F22" i="7" s="1"/>
  <c r="A50" i="1"/>
  <c r="A23" i="1"/>
  <c r="A81" i="1" s="1"/>
  <c r="A54" i="1" s="1"/>
  <c r="A25" i="1" s="1"/>
  <c r="A26" i="1" s="1"/>
  <c r="A27" i="1" s="1"/>
  <c r="A55" i="1" s="1"/>
  <c r="A31" i="1" s="1"/>
  <c r="A32" i="1" s="1"/>
  <c r="A33" i="1" s="1"/>
  <c r="A34" i="1" s="1"/>
  <c r="A49" i="1" s="1"/>
  <c r="A85" i="1" s="1"/>
  <c r="A38" i="1" s="1"/>
  <c r="A52" i="1" s="1"/>
  <c r="A82" i="1" s="1"/>
  <c r="A39" i="1" s="1"/>
  <c r="A40" i="1" s="1"/>
  <c r="A41" i="1" s="1"/>
</calcChain>
</file>

<file path=xl/sharedStrings.xml><?xml version="1.0" encoding="utf-8"?>
<sst xmlns="http://schemas.openxmlformats.org/spreadsheetml/2006/main" count="196" uniqueCount="71">
  <si>
    <t>Div</t>
  </si>
  <si>
    <t>ROE</t>
  </si>
  <si>
    <t>PE</t>
  </si>
  <si>
    <t>MB</t>
  </si>
  <si>
    <t>Year</t>
  </si>
  <si>
    <t>Average Dividend Yield</t>
  </si>
  <si>
    <t>Northeast Utilities (NYSE-NU)</t>
  </si>
  <si>
    <t>Progress Energy Inc.  (NYSE-PGN)</t>
  </si>
  <si>
    <t>Average</t>
  </si>
  <si>
    <t>M/B</t>
  </si>
  <si>
    <t>Utility Group</t>
  </si>
  <si>
    <t>American Electric Power</t>
  </si>
  <si>
    <t>American Electric Power Co. (NYSE-AEP)</t>
  </si>
  <si>
    <t>Edison International (NYSE-EIX)</t>
  </si>
  <si>
    <t>Entergy Corporation (NYSE-ETR)</t>
  </si>
  <si>
    <t>FirstEnergy Corporation (NYSE-FE)</t>
  </si>
  <si>
    <t>FPL Group, Inc. (NYSE-FPL)</t>
  </si>
  <si>
    <t>PG&amp;E Corporation (NYSE-PCG)</t>
  </si>
  <si>
    <t>Southern Company (NYSE-SO)</t>
  </si>
  <si>
    <t>Xcel Energy Inc. (NYSE-XEL)</t>
  </si>
  <si>
    <t>ALLETE, Inc. (NYSE-ALE)</t>
  </si>
  <si>
    <t>Central Vermont Public Serv. Corp. (NYSE-CV)</t>
  </si>
  <si>
    <t>Cleco Corporation (NYSE-CNL)</t>
  </si>
  <si>
    <t>DPL Inc.(NYSE-DPL)</t>
  </si>
  <si>
    <t>IDACORP, Inc. (NYSE-IDA)</t>
  </si>
  <si>
    <t>NSTAR (NYSE-NST)</t>
  </si>
  <si>
    <t>UIL Holdings Corporation (NYSE-UIL)</t>
  </si>
  <si>
    <t>Avista</t>
  </si>
  <si>
    <t>DTE</t>
  </si>
  <si>
    <t>Pinnacle West</t>
  </si>
  <si>
    <t>Westar</t>
  </si>
  <si>
    <t>Wisconsin</t>
  </si>
  <si>
    <t>AMEREN</t>
  </si>
  <si>
    <t>CMS Energy</t>
  </si>
  <si>
    <t>Edison Intl</t>
  </si>
  <si>
    <t>Great Plains</t>
  </si>
  <si>
    <t>Hawaiian Electric Industries, Inc. (NYSE-HE)</t>
  </si>
  <si>
    <t>PEPCO</t>
  </si>
  <si>
    <t>Portland General Electric (NYSE-POR)</t>
  </si>
  <si>
    <t>Alliant</t>
  </si>
  <si>
    <t>Consolidated Edison</t>
  </si>
  <si>
    <t>Entergy</t>
  </si>
  <si>
    <t>MGE Energy</t>
  </si>
  <si>
    <t>Nextra Energy (NYSE-NEE)</t>
  </si>
  <si>
    <t>OGE Energy Corp. (NYSE-OGE)</t>
  </si>
  <si>
    <t>SCANA Corporation (NYSE-SCG)</t>
  </si>
  <si>
    <t>Southern</t>
  </si>
  <si>
    <t>Unisource</t>
  </si>
  <si>
    <t>Exelon</t>
  </si>
  <si>
    <t>First Energy</t>
  </si>
  <si>
    <t>PPL</t>
  </si>
  <si>
    <t>B;ackHills</t>
  </si>
  <si>
    <t>Back Hills</t>
  </si>
  <si>
    <t>Dominion</t>
  </si>
  <si>
    <t>first energy</t>
  </si>
  <si>
    <t>PNM</t>
  </si>
  <si>
    <t>Duke Energy</t>
  </si>
  <si>
    <t>Duke</t>
  </si>
  <si>
    <t>Northwestern</t>
  </si>
  <si>
    <t>NV Energy</t>
  </si>
  <si>
    <t>El Paso</t>
  </si>
  <si>
    <t>Otter Tail</t>
  </si>
  <si>
    <t>el paso</t>
  </si>
  <si>
    <t>otter</t>
  </si>
  <si>
    <t>Hawaiinan eletric</t>
  </si>
  <si>
    <t>Avangrid</t>
  </si>
  <si>
    <t>Centerpoint</t>
  </si>
  <si>
    <t>Eversource</t>
  </si>
  <si>
    <t>Public Service Enterprise</t>
  </si>
  <si>
    <t>Sempra</t>
  </si>
  <si>
    <t>Vectren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</si>
</sst>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  <xf numFmtId="2" fontId="1" fillId="0" borderId="0" xfId="0" applyNumberFormat="1" applyFont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0" fontId="3" fillId="2" borderId="0" xfId="1" applyNumberFormat="1" applyFont="1" applyFill="1" applyBorder="1" applyAlignment="1">
      <alignment horizontal="center"/>
    </xf>
    <xf numFmtId="0" fontId="0" fillId="2" borderId="0" xfId="0" applyFill="1" applyBorder="1"/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0" fontId="3" fillId="2" borderId="0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0" borderId="8" xfId="0" applyFont="1" applyBorder="1"/>
    <xf numFmtId="0" fontId="4" fillId="2" borderId="9" xfId="0" applyFont="1" applyFill="1" applyBorder="1"/>
    <xf numFmtId="10" fontId="0" fillId="2" borderId="0" xfId="0" applyNumberFormat="1" applyFill="1" applyBorder="1"/>
    <xf numFmtId="2" fontId="0" fillId="2" borderId="0" xfId="0" applyNumberFormat="1" applyFill="1" applyBorder="1"/>
    <xf numFmtId="0" fontId="0" fillId="2" borderId="0" xfId="0" applyFill="1"/>
    <xf numFmtId="10" fontId="0" fillId="2" borderId="0" xfId="0" applyNumberFormat="1" applyFill="1"/>
    <xf numFmtId="0" fontId="4" fillId="0" borderId="10" xfId="0" applyFont="1" applyBorder="1"/>
    <xf numFmtId="0" fontId="4" fillId="0" borderId="0" xfId="0" applyFont="1" applyBorder="1"/>
    <xf numFmtId="0" fontId="4" fillId="2" borderId="11" xfId="0" applyFont="1" applyFill="1" applyBorder="1"/>
    <xf numFmtId="164" fontId="0" fillId="2" borderId="3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12" xfId="0" applyFont="1" applyFill="1" applyBorder="1"/>
    <xf numFmtId="164" fontId="3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4" fillId="0" borderId="13" xfId="0" applyFont="1" applyFill="1" applyBorder="1"/>
    <xf numFmtId="0" fontId="4" fillId="0" borderId="7" xfId="0" applyFont="1" applyFill="1" applyBorder="1"/>
    <xf numFmtId="0" fontId="4" fillId="2" borderId="14" xfId="0" applyFont="1" applyFill="1" applyBorder="1"/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0" fontId="3" fillId="2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5" fontId="0" fillId="2" borderId="15" xfId="1" applyNumberFormat="1" applyFont="1" applyFill="1" applyBorder="1" applyAlignment="1">
      <alignment horizontal="center"/>
    </xf>
    <xf numFmtId="10" fontId="0" fillId="2" borderId="15" xfId="1" applyNumberFormat="1" applyFont="1" applyFill="1" applyBorder="1" applyAlignment="1">
      <alignment horizontal="center"/>
    </xf>
    <xf numFmtId="0" fontId="4" fillId="2" borderId="17" xfId="0" applyFont="1" applyFill="1" applyBorder="1"/>
    <xf numFmtId="10" fontId="0" fillId="0" borderId="0" xfId="1" applyNumberFormat="1" applyFont="1"/>
    <xf numFmtId="0" fontId="8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0" xfId="0" applyAlignment="1">
      <alignment horizontal="right"/>
    </xf>
    <xf numFmtId="165" fontId="0" fillId="2" borderId="0" xfId="1" applyNumberFormat="1" applyFont="1" applyFill="1" applyBorder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5" fontId="7" fillId="0" borderId="15" xfId="1" applyNumberFormat="1" applyFont="1" applyFill="1" applyBorder="1" applyAlignment="1">
      <alignment horizontal="center"/>
    </xf>
    <xf numFmtId="10" fontId="7" fillId="0" borderId="15" xfId="1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0" fontId="0" fillId="0" borderId="0" xfId="1" applyNumberFormat="1" applyFont="1" applyFill="1" applyAlignment="1">
      <alignment horizontal="right"/>
    </xf>
    <xf numFmtId="0" fontId="4" fillId="0" borderId="8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0" fontId="5" fillId="0" borderId="6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5" fontId="0" fillId="0" borderId="0" xfId="1" applyNumberFormat="1" applyFont="1"/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right"/>
    </xf>
    <xf numFmtId="165" fontId="0" fillId="2" borderId="0" xfId="1" applyNumberFormat="1" applyFont="1" applyFill="1" applyBorder="1"/>
    <xf numFmtId="165" fontId="0" fillId="2" borderId="1" xfId="1" applyNumberFormat="1" applyFont="1" applyFill="1" applyBorder="1"/>
    <xf numFmtId="10" fontId="2" fillId="2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/>
    </xf>
    <xf numFmtId="10" fontId="0" fillId="2" borderId="0" xfId="1" applyNumberFormat="1" applyFont="1" applyFill="1" applyBorder="1"/>
    <xf numFmtId="0" fontId="5" fillId="0" borderId="21" xfId="0" applyFont="1" applyFill="1" applyBorder="1" applyAlignment="1">
      <alignment horizontal="center"/>
    </xf>
    <xf numFmtId="166" fontId="2" fillId="2" borderId="1" xfId="1" applyNumberFormat="1" applyFont="1" applyFill="1" applyBorder="1"/>
    <xf numFmtId="2" fontId="2" fillId="2" borderId="1" xfId="1" applyNumberFormat="1" applyFont="1" applyFill="1" applyBorder="1"/>
    <xf numFmtId="2" fontId="0" fillId="2" borderId="1" xfId="1" applyNumberFormat="1" applyFont="1" applyFill="1" applyBorder="1"/>
    <xf numFmtId="2" fontId="0" fillId="2" borderId="1" xfId="0" applyNumberFormat="1" applyFill="1" applyBorder="1"/>
    <xf numFmtId="2" fontId="0" fillId="2" borderId="2" xfId="0" applyNumberFormat="1" applyFill="1" applyBorder="1"/>
    <xf numFmtId="164" fontId="1" fillId="0" borderId="0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17" xfId="0" applyFont="1" applyBorder="1"/>
    <xf numFmtId="0" fontId="4" fillId="3" borderId="17" xfId="0" applyFont="1" applyFill="1" applyBorder="1"/>
    <xf numFmtId="10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0" fontId="1" fillId="2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4" fillId="0" borderId="12" xfId="0" applyFont="1" applyFill="1" applyBorder="1"/>
    <xf numFmtId="0" fontId="4" fillId="2" borderId="20" xfId="0" applyFont="1" applyFill="1" applyBorder="1"/>
    <xf numFmtId="0" fontId="4" fillId="0" borderId="17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08343265792668E-2"/>
          <c:y val="0.10714285714285714"/>
          <c:w val="0.84624553039332573"/>
          <c:h val="0.79821428571428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'ROE-MTB Chart'!$E$8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'ROE-MTB Chart'!$D$9:$D$26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'ROE-MTB Chart'!$E$9:$E$26</c:f>
              <c:numCache>
                <c:formatCode>0.0%</c:formatCode>
                <c:ptCount val="18"/>
                <c:pt idx="0">
                  <c:v>0.1225</c:v>
                </c:pt>
                <c:pt idx="1">
                  <c:v>0.113</c:v>
                </c:pt>
                <c:pt idx="2">
                  <c:v>9.8000000000000004E-2</c:v>
                </c:pt>
                <c:pt idx="3">
                  <c:v>9.0999999999999998E-2</c:v>
                </c:pt>
                <c:pt idx="4">
                  <c:v>0.10199999999999999</c:v>
                </c:pt>
                <c:pt idx="5">
                  <c:v>0.10199999999999999</c:v>
                </c:pt>
                <c:pt idx="6">
                  <c:v>0.109</c:v>
                </c:pt>
                <c:pt idx="7">
                  <c:v>9.6000000000000002E-2</c:v>
                </c:pt>
                <c:pt idx="8">
                  <c:v>9.2499999999999999E-2</c:v>
                </c:pt>
                <c:pt idx="9">
                  <c:v>0.10100000000000001</c:v>
                </c:pt>
                <c:pt idx="10">
                  <c:v>0.10100000000000001</c:v>
                </c:pt>
                <c:pt idx="11">
                  <c:v>0.10199999999999999</c:v>
                </c:pt>
                <c:pt idx="12">
                  <c:v>9.6000000000000002E-2</c:v>
                </c:pt>
                <c:pt idx="13">
                  <c:v>9.9000000000000005E-2</c:v>
                </c:pt>
                <c:pt idx="14" formatCode="0.00%">
                  <c:v>9.0999999999999998E-2</c:v>
                </c:pt>
                <c:pt idx="15" formatCode="0.00%">
                  <c:v>9.6500000000000002E-2</c:v>
                </c:pt>
                <c:pt idx="16" formatCode="0.00%">
                  <c:v>9.9500000000000005E-2</c:v>
                </c:pt>
                <c:pt idx="17" formatCode="0.00%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010152"/>
        <c:axId val="908259912"/>
      </c:barChart>
      <c:lineChart>
        <c:grouping val="standard"/>
        <c:varyColors val="0"/>
        <c:ser>
          <c:idx val="2"/>
          <c:order val="1"/>
          <c:tx>
            <c:strRef>
              <c:f>'ROE-MTB Chart'!$F$8</c:f>
              <c:strCache>
                <c:ptCount val="1"/>
                <c:pt idx="0">
                  <c:v>M/B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triangle"/>
            <c:size val="1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Pt>
            <c:idx val="1"/>
            <c:bubble3D val="0"/>
            <c:spPr>
              <a:ln w="381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2B-4567-9BD0-F2AE392BCEFD}"/>
              </c:ext>
            </c:extLst>
          </c:dPt>
          <c:cat>
            <c:numRef>
              <c:f>'ROE-MTB Chart'!$D$9:$D$26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'ROE-MTB Chart'!$F$9:$F$26</c:f>
              <c:numCache>
                <c:formatCode>0.00</c:formatCode>
                <c:ptCount val="18"/>
                <c:pt idx="0">
                  <c:v>1.5937000000000001</c:v>
                </c:pt>
                <c:pt idx="1">
                  <c:v>1.5095999999999998</c:v>
                </c:pt>
                <c:pt idx="2">
                  <c:v>1.3395999999999999</c:v>
                </c:pt>
                <c:pt idx="3">
                  <c:v>1.4945999999999999</c:v>
                </c:pt>
                <c:pt idx="4">
                  <c:v>1.6435000000000002</c:v>
                </c:pt>
                <c:pt idx="5">
                  <c:v>1.728</c:v>
                </c:pt>
                <c:pt idx="6">
                  <c:v>1.71</c:v>
                </c:pt>
                <c:pt idx="7">
                  <c:v>1.4802999999999999</c:v>
                </c:pt>
                <c:pt idx="8">
                  <c:v>1.1262000000000001</c:v>
                </c:pt>
                <c:pt idx="9">
                  <c:v>1.3132000000000001</c:v>
                </c:pt>
                <c:pt idx="10">
                  <c:v>1.3965000000000001</c:v>
                </c:pt>
                <c:pt idx="11">
                  <c:v>1.4720000000000002</c:v>
                </c:pt>
                <c:pt idx="12">
                  <c:v>1.4857</c:v>
                </c:pt>
                <c:pt idx="13">
                  <c:v>1.54</c:v>
                </c:pt>
                <c:pt idx="14">
                  <c:v>1.5642</c:v>
                </c:pt>
                <c:pt idx="15">
                  <c:v>1.7459</c:v>
                </c:pt>
                <c:pt idx="16">
                  <c:v>1.9235500000000001</c:v>
                </c:pt>
                <c:pt idx="17">
                  <c:v>1.8020999999999998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59520"/>
        <c:axId val="908259128"/>
      </c:lineChart>
      <c:catAx>
        <c:axId val="744010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8259912"/>
        <c:scaling>
          <c:orientation val="minMax"/>
        </c:scaling>
        <c:delete val="0"/>
        <c:axPos val="l"/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4010152"/>
        <c:crosses val="autoZero"/>
        <c:crossBetween val="between"/>
      </c:valAx>
      <c:catAx>
        <c:axId val="9082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9128"/>
        <c:crosses val="autoZero"/>
        <c:auto val="0"/>
        <c:lblAlgn val="ctr"/>
        <c:lblOffset val="100"/>
        <c:noMultiLvlLbl val="0"/>
      </c:catAx>
      <c:valAx>
        <c:axId val="908259128"/>
        <c:scaling>
          <c:orientation val="minMax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520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1052631578948"/>
          <c:y val="1.4285714285714285E-2"/>
          <c:w val="0.2776315789473684"/>
          <c:h val="4.76190476190476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137524557956"/>
          <c:y val="8.4521767181336957E-2"/>
          <c:w val="0.84479371316306484"/>
          <c:h val="0.71939969794278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'Div Yield Graph'!$A$4:$A$21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'Div Yield Graph'!$B$4:$B$21</c:f>
              <c:numCache>
                <c:formatCode>0.00%</c:formatCode>
                <c:ptCount val="18"/>
                <c:pt idx="0">
                  <c:v>5.2999999999999999E-2</c:v>
                </c:pt>
                <c:pt idx="1">
                  <c:v>4.5999999999999999E-2</c:v>
                </c:pt>
                <c:pt idx="2">
                  <c:v>4.4999999999999998E-2</c:v>
                </c:pt>
                <c:pt idx="3">
                  <c:v>4.1500000000000002E-2</c:v>
                </c:pt>
                <c:pt idx="4">
                  <c:v>3.5999999999999997E-2</c:v>
                </c:pt>
                <c:pt idx="5">
                  <c:v>3.4000000000000002E-2</c:v>
                </c:pt>
                <c:pt idx="6">
                  <c:v>3.4000000000000002E-2</c:v>
                </c:pt>
                <c:pt idx="7">
                  <c:v>4.2000000000000003E-2</c:v>
                </c:pt>
                <c:pt idx="8">
                  <c:v>5.0999999999999997E-2</c:v>
                </c:pt>
                <c:pt idx="9">
                  <c:v>4.8000000000000001E-2</c:v>
                </c:pt>
                <c:pt idx="10">
                  <c:v>4.3999999999999997E-2</c:v>
                </c:pt>
                <c:pt idx="11">
                  <c:v>4.2000000000000003E-2</c:v>
                </c:pt>
                <c:pt idx="12">
                  <c:v>3.7999999999999999E-2</c:v>
                </c:pt>
                <c:pt idx="13">
                  <c:v>3.6999999999999998E-2</c:v>
                </c:pt>
                <c:pt idx="14">
                  <c:v>3.6999999999999998E-2</c:v>
                </c:pt>
                <c:pt idx="15">
                  <c:v>3.4500000000000003E-2</c:v>
                </c:pt>
                <c:pt idx="16">
                  <c:v>3.2000000000000001E-2</c:v>
                </c:pt>
                <c:pt idx="17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7-4FE9-9D44-1E69B947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1568"/>
        <c:axId val="740239744"/>
      </c:barChart>
      <c:catAx>
        <c:axId val="65341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0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5717038461382435E-2"/>
              <c:y val="0.33893634804029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3411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123825</xdr:rowOff>
    </xdr:from>
    <xdr:to>
      <xdr:col>18</xdr:col>
      <xdr:colOff>200025</xdr:colOff>
      <xdr:row>29</xdr:row>
      <xdr:rowOff>76200</xdr:rowOff>
    </xdr:to>
    <xdr:graphicFrame macro="">
      <xdr:nvGraphicFramePr>
        <xdr:cNvPr id="20535" name="Chart 1">
          <a:extLst>
            <a:ext uri="{FF2B5EF4-FFF2-40B4-BE49-F238E27FC236}">
              <a16:creationId xmlns:a16="http://schemas.microsoft.com/office/drawing/2014/main" id="{00000000-0008-0000-0000-000037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0</xdr:rowOff>
    </xdr:from>
    <xdr:to>
      <xdr:col>12</xdr:col>
      <xdr:colOff>561975</xdr:colOff>
      <xdr:row>22</xdr:row>
      <xdr:rowOff>9525</xdr:rowOff>
    </xdr:to>
    <xdr:graphicFrame macro="">
      <xdr:nvGraphicFramePr>
        <xdr:cNvPr id="2110" name="Chart 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T34"/>
  <sheetViews>
    <sheetView tabSelected="1" topLeftCell="D4" workbookViewId="0">
      <selection activeCell="F27" sqref="F27"/>
    </sheetView>
  </sheetViews>
  <sheetFormatPr defaultRowHeight="12.3" x14ac:dyDescent="0.4"/>
  <cols>
    <col min="6" max="6" width="10.27734375" bestFit="1" customWidth="1"/>
  </cols>
  <sheetData>
    <row r="3" spans="3:20" x14ac:dyDescent="0.4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3:20" x14ac:dyDescent="0.4"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3:20" x14ac:dyDescent="0.4"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3:20" x14ac:dyDescent="0.4">
      <c r="C6" s="3"/>
      <c r="D6" s="17"/>
      <c r="E6" s="17"/>
      <c r="F6" s="17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3:20" x14ac:dyDescent="0.4">
      <c r="C7" s="3"/>
      <c r="D7" s="17"/>
      <c r="E7" s="17"/>
      <c r="F7" s="17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3:20" x14ac:dyDescent="0.4">
      <c r="C8" s="3"/>
      <c r="D8" s="18" t="s">
        <v>4</v>
      </c>
      <c r="E8" s="19" t="s">
        <v>1</v>
      </c>
      <c r="F8" s="20" t="s">
        <v>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3:20" ht="12.6" x14ac:dyDescent="0.45">
      <c r="C9" s="3"/>
      <c r="D9" s="75">
        <v>2001</v>
      </c>
      <c r="E9" s="77">
        <f>'ROE and MB Data'!M57</f>
        <v>0.1225</v>
      </c>
      <c r="F9" s="79">
        <f>'ROE and MB Data'!N57</f>
        <v>1.5937000000000001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3:20" ht="12.6" x14ac:dyDescent="0.45">
      <c r="C10" s="3"/>
      <c r="D10" s="75">
        <f>D9+1</f>
        <v>2002</v>
      </c>
      <c r="E10" s="77">
        <f>'ROE and MB Data'!M58</f>
        <v>0.113</v>
      </c>
      <c r="F10" s="79">
        <f>'ROE and MB Data'!N58</f>
        <v>1.5095999999999998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3:20" ht="12.6" x14ac:dyDescent="0.45">
      <c r="C11" s="3"/>
      <c r="D11" s="75">
        <f t="shared" ref="D11:D16" si="0">D10+1</f>
        <v>2003</v>
      </c>
      <c r="E11" s="77">
        <f>'ROE and MB Data'!M59</f>
        <v>9.8000000000000004E-2</v>
      </c>
      <c r="F11" s="79">
        <f>'ROE and MB Data'!N59</f>
        <v>1.3395999999999999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3:20" ht="12.6" x14ac:dyDescent="0.45">
      <c r="C12" s="3"/>
      <c r="D12" s="75">
        <f t="shared" si="0"/>
        <v>2004</v>
      </c>
      <c r="E12" s="77">
        <f>'ROE and MB Data'!M60</f>
        <v>9.0999999999999998E-2</v>
      </c>
      <c r="F12" s="79">
        <f>'ROE and MB Data'!N60</f>
        <v>1.4945999999999999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3:20" ht="12.6" x14ac:dyDescent="0.45">
      <c r="C13" s="3"/>
      <c r="D13" s="75">
        <f t="shared" si="0"/>
        <v>2005</v>
      </c>
      <c r="E13" s="77">
        <f>'ROE and MB Data'!M61</f>
        <v>0.10199999999999999</v>
      </c>
      <c r="F13" s="79">
        <f>'ROE and MB Data'!N61</f>
        <v>1.6435000000000002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3:20" ht="12.6" x14ac:dyDescent="0.45">
      <c r="C14" s="3"/>
      <c r="D14" s="75">
        <f t="shared" si="0"/>
        <v>2006</v>
      </c>
      <c r="E14" s="77">
        <f>'ROE and MB Data'!M62</f>
        <v>0.10199999999999999</v>
      </c>
      <c r="F14" s="79">
        <f>'ROE and MB Data'!N62</f>
        <v>1.728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3:20" ht="12.6" x14ac:dyDescent="0.45">
      <c r="C15" s="3"/>
      <c r="D15" s="75">
        <f t="shared" si="0"/>
        <v>2007</v>
      </c>
      <c r="E15" s="77">
        <f>'ROE and MB Data'!M63</f>
        <v>0.109</v>
      </c>
      <c r="F15" s="79">
        <f>'ROE and MB Data'!N63</f>
        <v>1.71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3:20" ht="12.6" x14ac:dyDescent="0.45">
      <c r="C16" s="3"/>
      <c r="D16" s="75">
        <f t="shared" si="0"/>
        <v>2008</v>
      </c>
      <c r="E16" s="77">
        <f>'ROE and MB Data'!M64</f>
        <v>9.6000000000000002E-2</v>
      </c>
      <c r="F16" s="79">
        <f>'ROE and MB Data'!N64</f>
        <v>1.4802999999999999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3:20" ht="12.6" x14ac:dyDescent="0.45">
      <c r="C17" s="3"/>
      <c r="D17" s="75">
        <f>'ROE and MB Data'!L65</f>
        <v>2009</v>
      </c>
      <c r="E17" s="77">
        <f>'ROE and MB Data'!M65</f>
        <v>9.2499999999999999E-2</v>
      </c>
      <c r="F17" s="79">
        <f>'ROE and MB Data'!N65</f>
        <v>1.1262000000000001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3:20" ht="12.6" x14ac:dyDescent="0.45">
      <c r="D18" s="75">
        <f>'ROE and MB Data'!L66</f>
        <v>2010</v>
      </c>
      <c r="E18" s="77">
        <f>'ROE and MB Data'!M66</f>
        <v>0.10100000000000001</v>
      </c>
      <c r="F18" s="79">
        <f>'ROE and MB Data'!N66</f>
        <v>1.3132000000000001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3:20" ht="12.6" x14ac:dyDescent="0.45">
      <c r="D19" s="75">
        <f>'ROE and MB Data'!L67</f>
        <v>2011</v>
      </c>
      <c r="E19" s="77">
        <f>'ROE and MB Data'!M67</f>
        <v>0.10100000000000001</v>
      </c>
      <c r="F19" s="79">
        <f>'ROE and MB Data'!N67</f>
        <v>1.3965000000000001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3:20" ht="12.6" x14ac:dyDescent="0.45">
      <c r="D20" s="75">
        <f>'ROE and MB Data'!L68</f>
        <v>2012</v>
      </c>
      <c r="E20" s="77">
        <f>'ROE and MB Data'!M68</f>
        <v>0.10199999999999999</v>
      </c>
      <c r="F20" s="79">
        <f>'ROE and MB Data'!N68</f>
        <v>1.4720000000000002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3:20" ht="12.6" x14ac:dyDescent="0.45">
      <c r="D21" s="75">
        <f>'ROE and MB Data'!L69</f>
        <v>2013</v>
      </c>
      <c r="E21" s="77">
        <f>'ROE and MB Data'!M69</f>
        <v>9.6000000000000002E-2</v>
      </c>
      <c r="F21" s="79">
        <f>'ROE and MB Data'!N69</f>
        <v>1.4857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3:20" ht="12.6" x14ac:dyDescent="0.45">
      <c r="D22" s="21">
        <v>2014</v>
      </c>
      <c r="E22" s="78">
        <f>'ROE and MB Data'!BD41</f>
        <v>9.9000000000000005E-2</v>
      </c>
      <c r="F22" s="76">
        <f>'ROE and MB Data'!BF41</f>
        <v>1.54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3:20" x14ac:dyDescent="0.4">
      <c r="D23">
        <v>2015</v>
      </c>
      <c r="E23" s="1">
        <f>'ROE and MB Data'!BH41</f>
        <v>9.0999999999999998E-2</v>
      </c>
      <c r="F23" s="2">
        <f>'ROE and MB Data'!BJ41</f>
        <v>1.5642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3:20" x14ac:dyDescent="0.4">
      <c r="D24">
        <v>2016</v>
      </c>
      <c r="E24" s="1">
        <f>'ROE and MB Data'!BL41</f>
        <v>9.6500000000000002E-2</v>
      </c>
      <c r="F24" s="2">
        <f>'ROE and MB Data'!BN41</f>
        <v>1.7459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3:20" x14ac:dyDescent="0.4">
      <c r="D25">
        <v>2017</v>
      </c>
      <c r="E25" s="1">
        <f>'ROE and MB Data'!BP41</f>
        <v>9.9500000000000005E-2</v>
      </c>
      <c r="F25" s="2">
        <f>'ROE and MB Data'!BR41</f>
        <v>1.9235500000000001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3:20" x14ac:dyDescent="0.4">
      <c r="D26">
        <v>2018</v>
      </c>
      <c r="E26" s="1">
        <f>'ROE and MB Data'!BT41</f>
        <v>9.5000000000000001E-2</v>
      </c>
      <c r="F26" s="2">
        <f>'ROE and MB Data'!BV41</f>
        <v>1.8020999999999998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3:20" x14ac:dyDescent="0.4"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3:20" x14ac:dyDescent="0.4"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3:20" x14ac:dyDescent="0.4"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3:20" x14ac:dyDescent="0.4"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3:20" x14ac:dyDescent="0.4"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3:20" x14ac:dyDescent="0.4"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7:20" x14ac:dyDescent="0.4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7:20" x14ac:dyDescent="0.4"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workbookViewId="0">
      <selection activeCell="K27" sqref="K27"/>
    </sheetView>
  </sheetViews>
  <sheetFormatPr defaultRowHeight="12.3" x14ac:dyDescent="0.4"/>
  <cols>
    <col min="2" max="2" width="20" bestFit="1" customWidth="1"/>
  </cols>
  <sheetData>
    <row r="1" spans="1:15" x14ac:dyDescent="0.4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2.6" x14ac:dyDescent="0.45">
      <c r="A2" s="100" t="s">
        <v>10</v>
      </c>
      <c r="B2" s="10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2.6" x14ac:dyDescent="0.45">
      <c r="A3" s="21" t="s">
        <v>4</v>
      </c>
      <c r="B3" s="22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6" x14ac:dyDescent="0.45">
      <c r="A4" s="23">
        <v>2001</v>
      </c>
      <c r="B4" s="80">
        <f>'ROE and MB Data'!K57</f>
        <v>5.2999999999999999E-2</v>
      </c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2.6" x14ac:dyDescent="0.45">
      <c r="A5" s="23">
        <f>A4+1</f>
        <v>2002</v>
      </c>
      <c r="B5" s="80">
        <f>'ROE and MB Data'!K58</f>
        <v>4.5999999999999999E-2</v>
      </c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2.6" x14ac:dyDescent="0.45">
      <c r="A6" s="23">
        <f t="shared" ref="A6:A11" si="0">A5+1</f>
        <v>2003</v>
      </c>
      <c r="B6" s="80">
        <f>'ROE and MB Data'!K59</f>
        <v>4.4999999999999998E-2</v>
      </c>
      <c r="C6" s="32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2.6" x14ac:dyDescent="0.45">
      <c r="A7" s="23">
        <f t="shared" si="0"/>
        <v>2004</v>
      </c>
      <c r="B7" s="80">
        <f>'ROE and MB Data'!K60</f>
        <v>4.1500000000000002E-2</v>
      </c>
      <c r="C7" s="32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2.6" x14ac:dyDescent="0.45">
      <c r="A8" s="23">
        <f t="shared" si="0"/>
        <v>2005</v>
      </c>
      <c r="B8" s="80">
        <f>'ROE and MB Data'!K61</f>
        <v>3.5999999999999997E-2</v>
      </c>
      <c r="C8" s="32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2.6" x14ac:dyDescent="0.45">
      <c r="A9" s="23">
        <f t="shared" si="0"/>
        <v>2006</v>
      </c>
      <c r="B9" s="80">
        <f>'ROE and MB Data'!K62</f>
        <v>3.4000000000000002E-2</v>
      </c>
      <c r="C9" s="32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2.6" x14ac:dyDescent="0.45">
      <c r="A10" s="23">
        <f t="shared" si="0"/>
        <v>2007</v>
      </c>
      <c r="B10" s="80">
        <f>'ROE and MB Data'!K63</f>
        <v>3.4000000000000002E-2</v>
      </c>
      <c r="C10" s="32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2.6" x14ac:dyDescent="0.45">
      <c r="A11" s="23">
        <f t="shared" si="0"/>
        <v>2008</v>
      </c>
      <c r="B11" s="80">
        <f>'ROE and MB Data'!K64</f>
        <v>4.2000000000000003E-2</v>
      </c>
      <c r="C11" s="32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2.6" x14ac:dyDescent="0.45">
      <c r="A12" s="23">
        <f>'ROE and MB Data'!J65</f>
        <v>2009</v>
      </c>
      <c r="B12" s="80">
        <f>'ROE and MB Data'!K65</f>
        <v>5.0999999999999997E-2</v>
      </c>
      <c r="C12" s="32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2.6" x14ac:dyDescent="0.45">
      <c r="A13" s="23">
        <f>'ROE and MB Data'!J66</f>
        <v>2010</v>
      </c>
      <c r="B13" s="80">
        <f>'ROE and MB Data'!K66</f>
        <v>4.8000000000000001E-2</v>
      </c>
      <c r="C13" s="32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2.6" x14ac:dyDescent="0.45">
      <c r="A14" s="23">
        <f>'ROE and MB Data'!J67</f>
        <v>2011</v>
      </c>
      <c r="B14" s="80">
        <f>'ROE and MB Data'!K67</f>
        <v>4.3999999999999997E-2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2.6" x14ac:dyDescent="0.45">
      <c r="A15" s="21">
        <v>2012</v>
      </c>
      <c r="B15" s="81">
        <f>'ROE and MB Data'!K68</f>
        <v>4.2000000000000003E-2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2.6" x14ac:dyDescent="0.45">
      <c r="A16" s="21">
        <v>2013</v>
      </c>
      <c r="B16" s="81">
        <f>'ROE and MB Data'!K69</f>
        <v>3.7999999999999999E-2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2.6" x14ac:dyDescent="0.45">
      <c r="A17" s="21">
        <v>2014</v>
      </c>
      <c r="B17" s="81">
        <f>'ROE and MB Data'!BC41</f>
        <v>3.6999999999999998E-2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2.6" x14ac:dyDescent="0.45">
      <c r="A18" s="93">
        <v>2015</v>
      </c>
      <c r="B18" s="1">
        <f>'ROE and MB Data'!BG41</f>
        <v>3.6999999999999998E-2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12.6" x14ac:dyDescent="0.45">
      <c r="A19" s="93">
        <v>2016</v>
      </c>
      <c r="B19" s="1">
        <f>'ROE and MB Data'!BK41</f>
        <v>3.4500000000000003E-2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2.6" x14ac:dyDescent="0.45">
      <c r="A20" s="93">
        <v>2017</v>
      </c>
      <c r="B20" s="1">
        <f>'ROE and MB Data'!BO41</f>
        <v>3.2000000000000001E-2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2.6" x14ac:dyDescent="0.45">
      <c r="A21" s="93">
        <v>2018</v>
      </c>
      <c r="B21" s="1">
        <f>'ROE and MB Data'!BS41</f>
        <v>3.3000000000000002E-2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4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x14ac:dyDescent="0.4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x14ac:dyDescent="0.4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x14ac:dyDescent="0.4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4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4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mergeCells count="1">
    <mergeCell ref="A2:B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D105"/>
  <sheetViews>
    <sheetView topLeftCell="A25" zoomScale="70" workbookViewId="0">
      <selection activeCell="B46" sqref="B46"/>
    </sheetView>
  </sheetViews>
  <sheetFormatPr defaultRowHeight="12.3" x14ac:dyDescent="0.4"/>
  <cols>
    <col min="2" max="2" width="47.83203125" customWidth="1"/>
    <col min="51" max="51" width="12.1640625" style="82" bestFit="1" customWidth="1"/>
    <col min="52" max="52" width="9.1640625" style="82"/>
    <col min="55" max="55" width="12.1640625" style="53" bestFit="1" customWidth="1"/>
    <col min="56" max="56" width="9.27734375" style="53" bestFit="1" customWidth="1"/>
    <col min="59" max="59" width="12.1640625" style="53" bestFit="1" customWidth="1"/>
    <col min="60" max="60" width="9.27734375" style="53" bestFit="1" customWidth="1"/>
    <col min="63" max="63" width="12.1640625" style="53" bestFit="1" customWidth="1"/>
    <col min="64" max="64" width="9.27734375" style="53" bestFit="1" customWidth="1"/>
    <col min="67" max="67" width="12.1640625" style="53" bestFit="1" customWidth="1"/>
    <col min="68" max="68" width="9.27734375" style="53" bestFit="1" customWidth="1"/>
    <col min="71" max="71" width="12.1640625" style="53" bestFit="1" customWidth="1"/>
    <col min="72" max="72" width="9.27734375" style="53" bestFit="1" customWidth="1"/>
  </cols>
  <sheetData>
    <row r="1" spans="1:75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7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75" x14ac:dyDescent="0.4">
      <c r="A3" s="3"/>
      <c r="B3" s="3"/>
      <c r="C3" s="5">
        <v>2001</v>
      </c>
      <c r="D3" s="6"/>
      <c r="E3" s="6"/>
      <c r="F3" s="7"/>
      <c r="G3" s="5">
        <v>2002</v>
      </c>
      <c r="H3" s="6"/>
      <c r="I3" s="6"/>
      <c r="J3" s="7"/>
      <c r="K3" s="5">
        <v>2003</v>
      </c>
      <c r="L3" s="6"/>
      <c r="M3" s="6"/>
      <c r="N3" s="7"/>
      <c r="O3" s="5">
        <v>2004</v>
      </c>
      <c r="P3" s="6"/>
      <c r="Q3" s="6"/>
      <c r="R3" s="7"/>
      <c r="S3" s="5">
        <v>2005</v>
      </c>
      <c r="T3" s="6"/>
      <c r="U3" s="6"/>
      <c r="V3" s="7"/>
      <c r="W3" s="5">
        <v>2006</v>
      </c>
      <c r="X3" s="6"/>
      <c r="Y3" s="6"/>
      <c r="Z3" s="7"/>
      <c r="AA3" s="5">
        <v>2007</v>
      </c>
      <c r="AB3" s="6"/>
      <c r="AC3" s="6"/>
      <c r="AD3" s="7"/>
      <c r="AE3" s="5">
        <v>2008</v>
      </c>
      <c r="AF3" s="6"/>
      <c r="AG3" s="6"/>
      <c r="AH3" s="7"/>
      <c r="AI3" s="5">
        <v>2009</v>
      </c>
      <c r="AJ3" s="6"/>
      <c r="AK3" s="6"/>
      <c r="AL3" s="7"/>
      <c r="AM3" s="5">
        <v>2010</v>
      </c>
      <c r="AN3" s="6"/>
      <c r="AO3" s="6"/>
      <c r="AP3" s="7"/>
      <c r="AQ3" s="5">
        <v>2011</v>
      </c>
      <c r="AR3" s="6"/>
      <c r="AS3" s="6"/>
      <c r="AT3" s="7"/>
      <c r="AU3" s="5">
        <v>2012</v>
      </c>
      <c r="AV3" s="6"/>
      <c r="AW3" s="6"/>
      <c r="AX3" s="7"/>
      <c r="AY3" s="94">
        <v>2013</v>
      </c>
      <c r="AZ3" s="88"/>
      <c r="BA3" s="6"/>
      <c r="BB3" s="7"/>
      <c r="BC3" s="95">
        <v>2014</v>
      </c>
      <c r="BD3" s="96"/>
      <c r="BE3" s="97"/>
      <c r="BF3" s="98"/>
      <c r="BG3" s="95">
        <v>2015</v>
      </c>
      <c r="BH3" s="96"/>
      <c r="BI3" s="97"/>
      <c r="BJ3" s="98"/>
      <c r="BK3" s="95">
        <v>2016</v>
      </c>
      <c r="BL3" s="96"/>
      <c r="BM3" s="97"/>
      <c r="BN3" s="98"/>
      <c r="BO3" s="95">
        <v>2017</v>
      </c>
      <c r="BP3" s="96"/>
      <c r="BQ3" s="97"/>
      <c r="BR3" s="98"/>
      <c r="BS3" s="95">
        <v>2018</v>
      </c>
      <c r="BT3" s="96"/>
      <c r="BU3" s="97"/>
      <c r="BV3" s="98"/>
    </row>
    <row r="4" spans="1:75" ht="12.6" thickBot="1" x14ac:dyDescent="0.45">
      <c r="A4" s="3"/>
      <c r="B4" s="3"/>
      <c r="C4" s="8" t="s">
        <v>0</v>
      </c>
      <c r="D4" s="8" t="s">
        <v>1</v>
      </c>
      <c r="E4" s="8" t="s">
        <v>2</v>
      </c>
      <c r="F4" s="9"/>
      <c r="G4" s="8" t="s">
        <v>0</v>
      </c>
      <c r="H4" s="8" t="s">
        <v>1</v>
      </c>
      <c r="I4" s="8" t="s">
        <v>2</v>
      </c>
      <c r="J4" s="9" t="s">
        <v>3</v>
      </c>
      <c r="K4" s="8" t="s">
        <v>0</v>
      </c>
      <c r="L4" s="8" t="s">
        <v>1</v>
      </c>
      <c r="M4" s="8" t="s">
        <v>2</v>
      </c>
      <c r="N4" s="9" t="s">
        <v>3</v>
      </c>
      <c r="O4" s="8" t="s">
        <v>0</v>
      </c>
      <c r="P4" s="8" t="s">
        <v>1</v>
      </c>
      <c r="Q4" s="8" t="s">
        <v>2</v>
      </c>
      <c r="R4" s="9" t="s">
        <v>3</v>
      </c>
      <c r="S4" s="8" t="s">
        <v>0</v>
      </c>
      <c r="T4" s="8" t="s">
        <v>1</v>
      </c>
      <c r="U4" s="8" t="s">
        <v>2</v>
      </c>
      <c r="V4" s="9" t="s">
        <v>3</v>
      </c>
      <c r="W4" s="8" t="s">
        <v>0</v>
      </c>
      <c r="X4" s="8" t="s">
        <v>1</v>
      </c>
      <c r="Y4" s="8" t="s">
        <v>2</v>
      </c>
      <c r="Z4" s="9" t="s">
        <v>3</v>
      </c>
      <c r="AA4" s="8" t="s">
        <v>0</v>
      </c>
      <c r="AB4" s="8" t="s">
        <v>1</v>
      </c>
      <c r="AC4" s="8" t="s">
        <v>2</v>
      </c>
      <c r="AD4" s="9" t="s">
        <v>3</v>
      </c>
      <c r="AE4" s="8" t="s">
        <v>0</v>
      </c>
      <c r="AF4" s="8" t="s">
        <v>1</v>
      </c>
      <c r="AG4" s="8" t="s">
        <v>2</v>
      </c>
      <c r="AH4" s="9" t="s">
        <v>3</v>
      </c>
      <c r="AI4" s="8" t="s">
        <v>0</v>
      </c>
      <c r="AJ4" s="8" t="s">
        <v>1</v>
      </c>
      <c r="AK4" s="8" t="s">
        <v>2</v>
      </c>
      <c r="AL4" s="9" t="s">
        <v>3</v>
      </c>
      <c r="AM4" s="8" t="s">
        <v>0</v>
      </c>
      <c r="AN4" s="8" t="s">
        <v>1</v>
      </c>
      <c r="AO4" s="8" t="s">
        <v>2</v>
      </c>
      <c r="AP4" s="9" t="s">
        <v>3</v>
      </c>
      <c r="AQ4" s="8" t="s">
        <v>0</v>
      </c>
      <c r="AR4" s="8" t="s">
        <v>1</v>
      </c>
      <c r="AS4" s="8" t="s">
        <v>2</v>
      </c>
      <c r="AT4" s="9" t="s">
        <v>3</v>
      </c>
      <c r="AU4" s="8" t="s">
        <v>0</v>
      </c>
      <c r="AV4" s="8" t="s">
        <v>1</v>
      </c>
      <c r="AW4" s="8" t="s">
        <v>2</v>
      </c>
      <c r="AX4" s="9" t="s">
        <v>3</v>
      </c>
      <c r="AY4" s="83" t="s">
        <v>0</v>
      </c>
      <c r="AZ4" s="83" t="s">
        <v>1</v>
      </c>
      <c r="BA4" s="8" t="s">
        <v>2</v>
      </c>
      <c r="BB4" s="9" t="s">
        <v>3</v>
      </c>
      <c r="BC4" s="89" t="s">
        <v>0</v>
      </c>
      <c r="BD4" s="89" t="s">
        <v>1</v>
      </c>
      <c r="BE4" s="8" t="s">
        <v>2</v>
      </c>
      <c r="BF4" s="9" t="s">
        <v>3</v>
      </c>
      <c r="BG4" s="89" t="s">
        <v>0</v>
      </c>
      <c r="BH4" s="89" t="s">
        <v>1</v>
      </c>
      <c r="BI4" s="8" t="s">
        <v>2</v>
      </c>
      <c r="BJ4" s="9" t="s">
        <v>3</v>
      </c>
      <c r="BK4" s="89" t="s">
        <v>0</v>
      </c>
      <c r="BL4" s="89" t="s">
        <v>1</v>
      </c>
      <c r="BM4" s="8" t="s">
        <v>2</v>
      </c>
      <c r="BN4" s="9" t="s">
        <v>3</v>
      </c>
      <c r="BO4" s="89" t="s">
        <v>0</v>
      </c>
      <c r="BP4" s="89" t="s">
        <v>1</v>
      </c>
      <c r="BQ4" s="8" t="s">
        <v>2</v>
      </c>
      <c r="BR4" s="9" t="s">
        <v>3</v>
      </c>
      <c r="BS4" s="89" t="s">
        <v>0</v>
      </c>
      <c r="BT4" s="89" t="s">
        <v>1</v>
      </c>
      <c r="BU4" s="8" t="s">
        <v>2</v>
      </c>
      <c r="BV4" s="9" t="s">
        <v>3</v>
      </c>
    </row>
    <row r="5" spans="1:75" ht="15" x14ac:dyDescent="0.5">
      <c r="A5">
        <v>1</v>
      </c>
      <c r="B5" s="35" t="s">
        <v>20</v>
      </c>
      <c r="C5" s="11"/>
      <c r="D5" s="10"/>
      <c r="E5" s="10"/>
      <c r="F5" s="36"/>
      <c r="G5" s="11"/>
      <c r="H5" s="10"/>
      <c r="I5" s="10"/>
      <c r="J5" s="36"/>
      <c r="K5" s="11"/>
      <c r="L5" s="10"/>
      <c r="M5" s="10"/>
      <c r="N5" s="36"/>
      <c r="O5" s="11">
        <v>8.9999999999999993E-3</v>
      </c>
      <c r="P5" s="37">
        <v>6.0999999999999999E-2</v>
      </c>
      <c r="Q5" s="38">
        <v>25.2</v>
      </c>
      <c r="R5" s="36">
        <f>P5*Q5</f>
        <v>1.5371999999999999</v>
      </c>
      <c r="S5" s="11">
        <v>2.8000000000000001E-2</v>
      </c>
      <c r="T5" s="37">
        <v>0.113</v>
      </c>
      <c r="U5" s="38">
        <v>17.899999999999999</v>
      </c>
      <c r="V5" s="36">
        <f>T5*U5</f>
        <v>2.0226999999999999</v>
      </c>
      <c r="W5" s="11">
        <v>3.2000000000000001E-2</v>
      </c>
      <c r="X5" s="11">
        <v>0.11600000000000001</v>
      </c>
      <c r="Y5" s="10">
        <v>16.5</v>
      </c>
      <c r="Z5" s="36">
        <f>X5*Y5</f>
        <v>1.9140000000000001</v>
      </c>
      <c r="AA5" s="11">
        <v>3.5999999999999997E-2</v>
      </c>
      <c r="AB5" s="11">
        <v>0.11799999999999999</v>
      </c>
      <c r="AC5" s="10">
        <v>14.8</v>
      </c>
      <c r="AD5" s="36">
        <f>AB5*AC5</f>
        <v>1.7464</v>
      </c>
      <c r="AE5" s="11">
        <v>4.3999999999999997E-2</v>
      </c>
      <c r="AF5" s="11">
        <v>0.1</v>
      </c>
      <c r="AG5" s="10">
        <v>13.9</v>
      </c>
      <c r="AH5" s="36">
        <f>AF5*AG5</f>
        <v>1.3900000000000001</v>
      </c>
      <c r="AI5" s="11">
        <v>5.8000000000000003E-2</v>
      </c>
      <c r="AJ5" s="11">
        <v>6.6000000000000003E-2</v>
      </c>
      <c r="AK5" s="10">
        <v>16.100000000000001</v>
      </c>
      <c r="AL5" s="36">
        <f>AJ5*AK5</f>
        <v>1.0626000000000002</v>
      </c>
      <c r="AM5" s="11">
        <v>0.05</v>
      </c>
      <c r="AN5" s="11">
        <v>7.6999999999999999E-2</v>
      </c>
      <c r="AO5" s="10">
        <v>16</v>
      </c>
      <c r="AP5" s="36">
        <f>AN5*AO5</f>
        <v>1.232</v>
      </c>
      <c r="AQ5" s="59">
        <v>4.5999999999999999E-2</v>
      </c>
      <c r="AR5" s="59">
        <v>8.6999999999999994E-2</v>
      </c>
      <c r="AS5" s="60">
        <v>14.7</v>
      </c>
      <c r="AT5" s="61">
        <f>AR5*AS5</f>
        <v>1.2788999999999999</v>
      </c>
      <c r="AU5" s="59">
        <v>4.4999999999999998E-2</v>
      </c>
      <c r="AV5" s="59">
        <v>8.1000000000000003E-2</v>
      </c>
      <c r="AW5" s="60">
        <v>15.9</v>
      </c>
      <c r="AX5" s="61">
        <f>AV5*AW5</f>
        <v>1.2879</v>
      </c>
      <c r="AY5" s="84">
        <v>3.9E-2</v>
      </c>
      <c r="AZ5" s="84">
        <v>7.8E-2</v>
      </c>
      <c r="BA5" s="60">
        <v>18.600000000000001</v>
      </c>
      <c r="BB5" s="61">
        <f>AZ5*BA5</f>
        <v>1.4508000000000001</v>
      </c>
      <c r="BC5" s="90">
        <v>3.9E-2</v>
      </c>
      <c r="BD5" s="90">
        <v>7.8E-2</v>
      </c>
      <c r="BE5" s="60">
        <v>17.2</v>
      </c>
      <c r="BF5" s="61">
        <f>BD5*BE5</f>
        <v>1.3415999999999999</v>
      </c>
      <c r="BG5" s="90">
        <v>0.04</v>
      </c>
      <c r="BH5" s="90">
        <v>0.09</v>
      </c>
      <c r="BI5" s="60">
        <v>15.1</v>
      </c>
      <c r="BJ5" s="61">
        <f>BH5*BI5</f>
        <v>1.359</v>
      </c>
      <c r="BK5" s="90">
        <v>3.5999999999999997E-2</v>
      </c>
      <c r="BL5" s="90">
        <v>8.2000000000000003E-2</v>
      </c>
      <c r="BM5" s="60">
        <v>18.600000000000001</v>
      </c>
      <c r="BN5" s="61">
        <f>BL5*BM5</f>
        <v>1.5252000000000001</v>
      </c>
      <c r="BO5" s="90">
        <v>0.03</v>
      </c>
      <c r="BP5" s="90">
        <v>7.6999999999999999E-2</v>
      </c>
      <c r="BQ5" s="60">
        <v>23</v>
      </c>
      <c r="BR5" s="61">
        <f>BP5*BQ5</f>
        <v>1.7709999999999999</v>
      </c>
      <c r="BS5" s="90">
        <v>0.03</v>
      </c>
      <c r="BT5" s="90">
        <v>8.1000000000000003E-2</v>
      </c>
      <c r="BU5" s="60">
        <v>22.2</v>
      </c>
      <c r="BV5" s="61">
        <f>BT5*BU5</f>
        <v>1.7982</v>
      </c>
      <c r="BW5" s="35" t="s">
        <v>20</v>
      </c>
    </row>
    <row r="6" spans="1:75" ht="15.3" thickBot="1" x14ac:dyDescent="0.55000000000000004">
      <c r="A6">
        <f>A5+1</f>
        <v>2</v>
      </c>
      <c r="B6" s="39" t="s">
        <v>39</v>
      </c>
      <c r="C6" s="37">
        <v>6.6000000000000003E-2</v>
      </c>
      <c r="D6" s="37">
        <v>9.8000000000000004E-2</v>
      </c>
      <c r="E6" s="41">
        <v>12.6</v>
      </c>
      <c r="F6" s="36">
        <f>D6*E6</f>
        <v>1.2348000000000001</v>
      </c>
      <c r="G6" s="37">
        <v>8.5000000000000006E-2</v>
      </c>
      <c r="H6" s="37">
        <v>5.8000000000000003E-2</v>
      </c>
      <c r="I6" s="41">
        <v>19.899999999999999</v>
      </c>
      <c r="J6" s="36">
        <f t="shared" ref="J6:J11" si="0">H6*I6</f>
        <v>1.1541999999999999</v>
      </c>
      <c r="K6" s="37">
        <v>0.05</v>
      </c>
      <c r="L6" s="37">
        <v>6.7000000000000004E-2</v>
      </c>
      <c r="M6" s="41">
        <v>12.7</v>
      </c>
      <c r="N6" s="36">
        <f>L6*M6</f>
        <v>0.85089999999999999</v>
      </c>
      <c r="O6" s="37">
        <v>3.9E-2</v>
      </c>
      <c r="P6" s="37">
        <v>8.2000000000000003E-2</v>
      </c>
      <c r="Q6" s="41">
        <v>14</v>
      </c>
      <c r="R6" s="36">
        <f>P6*Q6</f>
        <v>1.1480000000000001</v>
      </c>
      <c r="S6" s="37">
        <v>3.7999999999999999E-2</v>
      </c>
      <c r="T6" s="37">
        <v>0.13100000000000001</v>
      </c>
      <c r="U6" s="41">
        <v>12.6</v>
      </c>
      <c r="V6" s="36">
        <f>T6*U6</f>
        <v>1.6506000000000001</v>
      </c>
      <c r="W6" s="37">
        <v>3.3000000000000002E-2</v>
      </c>
      <c r="X6" s="37">
        <v>9.0999999999999998E-2</v>
      </c>
      <c r="Y6" s="41">
        <v>16.8</v>
      </c>
      <c r="Z6" s="36">
        <f>X6*Y6</f>
        <v>1.5287999999999999</v>
      </c>
      <c r="AA6" s="12">
        <v>3.1E-2</v>
      </c>
      <c r="AB6" s="13">
        <v>0.113</v>
      </c>
      <c r="AC6" s="10">
        <v>15.1</v>
      </c>
      <c r="AD6" s="36">
        <f>AB6*AC6</f>
        <v>1.7062999999999999</v>
      </c>
      <c r="AE6" s="12">
        <v>4.1000000000000002E-2</v>
      </c>
      <c r="AF6" s="13">
        <v>9.2999999999999999E-2</v>
      </c>
      <c r="AG6" s="10">
        <v>13.4</v>
      </c>
      <c r="AH6" s="36">
        <f>AF6*AG6</f>
        <v>1.2462</v>
      </c>
      <c r="AI6" s="12">
        <v>5.7000000000000002E-2</v>
      </c>
      <c r="AJ6" s="13">
        <v>6.8000000000000005E-2</v>
      </c>
      <c r="AK6" s="10">
        <v>13.9</v>
      </c>
      <c r="AL6" s="36">
        <f>AJ6*AK6</f>
        <v>0.94520000000000004</v>
      </c>
      <c r="AM6" s="12">
        <v>4.5999999999999999E-2</v>
      </c>
      <c r="AN6" s="13">
        <v>0.105</v>
      </c>
      <c r="AO6" s="10">
        <v>12.5</v>
      </c>
      <c r="AP6" s="36">
        <f>AN6*AO6</f>
        <v>1.3125</v>
      </c>
      <c r="AQ6" s="62">
        <v>4.2999999999999997E-2</v>
      </c>
      <c r="AR6" s="63">
        <v>0.10100000000000001</v>
      </c>
      <c r="AS6" s="60">
        <v>14.5</v>
      </c>
      <c r="AT6" s="61">
        <f>AR6*AS6</f>
        <v>1.4645000000000001</v>
      </c>
      <c r="AU6" s="62">
        <v>4.1000000000000002E-2</v>
      </c>
      <c r="AV6" s="63">
        <v>0.10299999999999999</v>
      </c>
      <c r="AW6" s="60">
        <v>14.5</v>
      </c>
      <c r="AX6" s="61">
        <f>AV6*AW6</f>
        <v>1.4934999999999998</v>
      </c>
      <c r="AY6" s="62">
        <v>3.6999999999999998E-2</v>
      </c>
      <c r="AZ6" s="62">
        <v>0.113</v>
      </c>
      <c r="BA6" s="60">
        <v>15.3</v>
      </c>
      <c r="BB6" s="61">
        <f>AZ6*BA6</f>
        <v>1.7289000000000001</v>
      </c>
      <c r="BC6" s="63">
        <v>3.5000000000000003E-2</v>
      </c>
      <c r="BD6" s="63">
        <v>0.109</v>
      </c>
      <c r="BE6" s="60">
        <v>16.600000000000001</v>
      </c>
      <c r="BF6" s="61">
        <f>BD6*BE6</f>
        <v>1.8094000000000001</v>
      </c>
      <c r="BG6" s="63">
        <v>3.5999999999999997E-2</v>
      </c>
      <c r="BH6" s="63">
        <v>1.0200000000000001E-2</v>
      </c>
      <c r="BI6" s="60">
        <v>18.100000000000001</v>
      </c>
      <c r="BJ6" s="61">
        <f>BH6*BI6</f>
        <v>0.18462000000000003</v>
      </c>
      <c r="BK6" s="63">
        <v>3.2000000000000001E-2</v>
      </c>
      <c r="BL6" s="63">
        <v>9.7000000000000003E-2</v>
      </c>
      <c r="BM6" s="60">
        <v>22.3</v>
      </c>
      <c r="BN6" s="61">
        <f>BL6*BM6</f>
        <v>2.1631</v>
      </c>
      <c r="BO6" s="63">
        <v>3.1E-2</v>
      </c>
      <c r="BP6" s="63">
        <v>0.109</v>
      </c>
      <c r="BQ6" s="60">
        <v>20.6</v>
      </c>
      <c r="BR6" s="61">
        <f>BP6*BQ6</f>
        <v>2.2454000000000001</v>
      </c>
      <c r="BS6" s="63">
        <v>3.2000000000000001E-2</v>
      </c>
      <c r="BT6" s="63">
        <v>0.112</v>
      </c>
      <c r="BU6" s="60">
        <v>19.100000000000001</v>
      </c>
      <c r="BV6" s="61">
        <f>BT6*BU6</f>
        <v>2.1392000000000002</v>
      </c>
      <c r="BW6" s="39" t="s">
        <v>39</v>
      </c>
    </row>
    <row r="7" spans="1:75" ht="15" x14ac:dyDescent="0.5">
      <c r="A7">
        <f t="shared" ref="A7:A41" si="1">A6+1</f>
        <v>3</v>
      </c>
      <c r="B7" s="35" t="s">
        <v>32</v>
      </c>
      <c r="C7" s="11">
        <v>6.2E-2</v>
      </c>
      <c r="D7" s="10">
        <v>0.14000000000000001</v>
      </c>
      <c r="E7" s="10">
        <v>12.1</v>
      </c>
      <c r="F7" s="36">
        <f>D7*E7</f>
        <v>1.6940000000000002</v>
      </c>
      <c r="G7" s="11">
        <v>6.0999999999999999E-2</v>
      </c>
      <c r="H7" s="10">
        <v>9.9000000000000005E-2</v>
      </c>
      <c r="I7" s="10">
        <v>15.8</v>
      </c>
      <c r="J7" s="36">
        <f t="shared" si="0"/>
        <v>1.5642</v>
      </c>
      <c r="K7" s="11">
        <v>0.06</v>
      </c>
      <c r="L7" s="10">
        <v>0.11600000000000001</v>
      </c>
      <c r="M7" s="10">
        <v>13.5</v>
      </c>
      <c r="N7" s="36">
        <f>L7*M7</f>
        <v>1.5660000000000001</v>
      </c>
      <c r="O7" s="11">
        <v>5.5E-2</v>
      </c>
      <c r="P7" s="37">
        <v>9.0999999999999998E-2</v>
      </c>
      <c r="Q7" s="38">
        <v>16.3</v>
      </c>
      <c r="R7" s="36">
        <f>P7*Q7</f>
        <v>1.4833000000000001</v>
      </c>
      <c r="S7" s="11">
        <v>4.9000000000000002E-2</v>
      </c>
      <c r="T7" s="37">
        <v>9.7000000000000003E-2</v>
      </c>
      <c r="U7" s="38">
        <v>16.7</v>
      </c>
      <c r="V7" s="36">
        <f>T7*U7</f>
        <v>1.6198999999999999</v>
      </c>
      <c r="W7" s="11">
        <v>4.4999999999999998E-2</v>
      </c>
      <c r="X7" s="11">
        <v>6.0999999999999999E-2</v>
      </c>
      <c r="Y7" s="10">
        <v>19.399999999999999</v>
      </c>
      <c r="Z7" s="36">
        <f>X7*Y7</f>
        <v>1.1833999999999998</v>
      </c>
      <c r="AA7" s="11">
        <v>4.9000000000000002E-2</v>
      </c>
      <c r="AB7" s="11">
        <v>9.1999999999999998E-2</v>
      </c>
      <c r="AC7" s="10">
        <v>17.399999999999999</v>
      </c>
      <c r="AD7" s="36">
        <f>AB7*AC7</f>
        <v>1.6007999999999998</v>
      </c>
      <c r="AE7" s="11">
        <v>6.2E-2</v>
      </c>
      <c r="AF7" s="11">
        <v>8.6999999999999994E-2</v>
      </c>
      <c r="AG7" s="10">
        <v>14.2</v>
      </c>
      <c r="AH7" s="36">
        <f>AF7*AG7</f>
        <v>1.2353999999999998</v>
      </c>
      <c r="AI7" s="11">
        <v>0.06</v>
      </c>
      <c r="AJ7" s="11">
        <v>7.8E-2</v>
      </c>
      <c r="AK7" s="10">
        <v>9.3000000000000007</v>
      </c>
      <c r="AL7" s="36">
        <f t="shared" ref="AL7:AL17" si="2">AJ7*AK7</f>
        <v>0.72540000000000004</v>
      </c>
      <c r="AM7" s="11">
        <v>5.8000000000000003E-2</v>
      </c>
      <c r="AN7" s="11">
        <v>8.5999999999999993E-2</v>
      </c>
      <c r="AO7" s="10">
        <v>9.6999999999999993</v>
      </c>
      <c r="AP7" s="36">
        <f t="shared" ref="AP7:AP17" si="3">AN7*AO7</f>
        <v>0.83419999999999983</v>
      </c>
      <c r="AQ7" s="59">
        <v>5.2999999999999999E-2</v>
      </c>
      <c r="AR7" s="59">
        <v>7.4999999999999997E-2</v>
      </c>
      <c r="AS7" s="60">
        <v>11.9</v>
      </c>
      <c r="AT7" s="61">
        <f t="shared" ref="AT7:AT40" si="4">AR7*AS7</f>
        <v>0.89249999999999996</v>
      </c>
      <c r="AU7" s="59">
        <v>0.05</v>
      </c>
      <c r="AV7" s="59">
        <v>8.5000000000000006E-2</v>
      </c>
      <c r="AW7" s="60">
        <v>13.4</v>
      </c>
      <c r="AX7" s="61">
        <f t="shared" ref="AX7:AX40" si="5">AV7*AW7</f>
        <v>1.139</v>
      </c>
      <c r="AY7" s="84">
        <v>4.5999999999999999E-2</v>
      </c>
      <c r="AZ7" s="84">
        <v>7.8E-2</v>
      </c>
      <c r="BA7" s="60">
        <v>16.5</v>
      </c>
      <c r="BB7" s="61">
        <f t="shared" ref="BB7:BB40" si="6">AZ7*BA7</f>
        <v>1.2869999999999999</v>
      </c>
      <c r="BC7" s="90">
        <v>0.04</v>
      </c>
      <c r="BD7" s="90">
        <v>8.6999999999999994E-2</v>
      </c>
      <c r="BE7" s="60">
        <v>16.7</v>
      </c>
      <c r="BF7" s="61">
        <f t="shared" ref="BF7:BF34" si="7">BD7*BE7</f>
        <v>1.4528999999999999</v>
      </c>
      <c r="BG7" s="90">
        <v>0.04</v>
      </c>
      <c r="BH7" s="90">
        <v>8.3000000000000004E-2</v>
      </c>
      <c r="BI7" s="60">
        <v>17.5</v>
      </c>
      <c r="BJ7" s="61">
        <f t="shared" ref="BJ7:BJ14" si="8">BH7*BI7</f>
        <v>1.4525000000000001</v>
      </c>
      <c r="BK7" s="90">
        <v>3.5000000000000003E-2</v>
      </c>
      <c r="BL7" s="90">
        <v>9.1999999999999998E-2</v>
      </c>
      <c r="BM7" s="60">
        <v>18.3</v>
      </c>
      <c r="BN7" s="61">
        <f t="shared" ref="BN7:BN14" si="9">BL7*BM7</f>
        <v>1.6836</v>
      </c>
      <c r="BO7" s="90">
        <v>3.1E-2</v>
      </c>
      <c r="BP7" s="90">
        <v>9.4E-2</v>
      </c>
      <c r="BQ7" s="60">
        <v>20.6</v>
      </c>
      <c r="BR7" s="61">
        <f t="shared" ref="BR7:BR14" si="10">BP7*BQ7</f>
        <v>1.9364000000000001</v>
      </c>
      <c r="BS7" s="90">
        <v>0.03</v>
      </c>
      <c r="BT7" s="90">
        <v>0.107</v>
      </c>
      <c r="BU7" s="60">
        <v>18.3</v>
      </c>
      <c r="BV7" s="61">
        <f t="shared" ref="BV7:BV14" si="11">BT7*BU7</f>
        <v>1.9581</v>
      </c>
      <c r="BW7" s="35" t="s">
        <v>32</v>
      </c>
    </row>
    <row r="8" spans="1:75" ht="15" x14ac:dyDescent="0.5">
      <c r="A8">
        <f t="shared" si="1"/>
        <v>4</v>
      </c>
      <c r="B8" s="26" t="s">
        <v>11</v>
      </c>
      <c r="C8" s="11">
        <v>5.2999999999999999E-2</v>
      </c>
      <c r="D8" s="11">
        <v>0.128</v>
      </c>
      <c r="E8" s="10">
        <v>13.9</v>
      </c>
      <c r="F8" s="10">
        <f>D8*E8</f>
        <v>1.7792000000000001</v>
      </c>
      <c r="G8" s="11">
        <v>6.6000000000000003E-2</v>
      </c>
      <c r="H8" s="11">
        <v>0.13700000000000001</v>
      </c>
      <c r="I8" s="10">
        <v>12.7</v>
      </c>
      <c r="J8" s="10">
        <f t="shared" si="0"/>
        <v>1.7399</v>
      </c>
      <c r="K8" s="11">
        <v>6.0999999999999999E-2</v>
      </c>
      <c r="L8" s="11">
        <v>0.124</v>
      </c>
      <c r="M8" s="10">
        <v>10.7</v>
      </c>
      <c r="N8" s="10">
        <f t="shared" ref="N8:N40" si="12">L8*M8</f>
        <v>1.3268</v>
      </c>
      <c r="O8" s="11">
        <v>4.2999999999999997E-2</v>
      </c>
      <c r="P8" s="11">
        <v>0.122</v>
      </c>
      <c r="Q8" s="10">
        <v>12.4</v>
      </c>
      <c r="R8" s="36">
        <f t="shared" ref="R8:R40" si="13">P8*Q8</f>
        <v>1.5127999999999999</v>
      </c>
      <c r="S8" s="11">
        <v>3.9E-2</v>
      </c>
      <c r="T8" s="11">
        <v>0.113</v>
      </c>
      <c r="U8" s="10">
        <v>13.7</v>
      </c>
      <c r="V8" s="36">
        <f t="shared" ref="V8:V40" si="14">T8*U8</f>
        <v>1.5481</v>
      </c>
      <c r="W8" s="11">
        <v>4.1000000000000002E-2</v>
      </c>
      <c r="X8" s="11">
        <v>0.12</v>
      </c>
      <c r="Y8" s="10">
        <v>12.9</v>
      </c>
      <c r="Z8" s="36">
        <f t="shared" ref="Z8:Z40" si="15">X8*Y8</f>
        <v>1.548</v>
      </c>
      <c r="AA8" s="12">
        <v>3.4000000000000002E-2</v>
      </c>
      <c r="AB8" s="13">
        <v>0.114</v>
      </c>
      <c r="AC8" s="10">
        <v>16.3</v>
      </c>
      <c r="AD8" s="36">
        <f t="shared" ref="AD8:AD40" si="16">AB8*AC8</f>
        <v>1.8582000000000001</v>
      </c>
      <c r="AE8" s="12">
        <v>4.2000000000000003E-2</v>
      </c>
      <c r="AF8" s="13">
        <v>0.113</v>
      </c>
      <c r="AG8" s="10">
        <v>13.1</v>
      </c>
      <c r="AH8" s="36">
        <f t="shared" ref="AH8:AH40" si="17">AF8*AG8</f>
        <v>1.4802999999999999</v>
      </c>
      <c r="AI8" s="12">
        <v>5.5E-2</v>
      </c>
      <c r="AJ8" s="13">
        <v>0.104</v>
      </c>
      <c r="AK8" s="10">
        <v>10</v>
      </c>
      <c r="AL8" s="36">
        <f t="shared" si="2"/>
        <v>1.04</v>
      </c>
      <c r="AM8" s="12">
        <v>4.9000000000000002E-2</v>
      </c>
      <c r="AN8" s="13">
        <v>9.0999999999999998E-2</v>
      </c>
      <c r="AO8" s="10">
        <v>13.4</v>
      </c>
      <c r="AP8" s="36">
        <f t="shared" si="3"/>
        <v>1.2194</v>
      </c>
      <c r="AQ8" s="62">
        <v>0.05</v>
      </c>
      <c r="AR8" s="63">
        <v>0.10299999999999999</v>
      </c>
      <c r="AS8" s="60">
        <v>11.9</v>
      </c>
      <c r="AT8" s="61">
        <f t="shared" si="4"/>
        <v>1.2257</v>
      </c>
      <c r="AU8" s="62">
        <v>4.5999999999999999E-2</v>
      </c>
      <c r="AV8" s="63">
        <v>8.7999999999999995E-2</v>
      </c>
      <c r="AW8" s="60">
        <v>13.8</v>
      </c>
      <c r="AX8" s="61">
        <f t="shared" si="5"/>
        <v>1.2143999999999999</v>
      </c>
      <c r="AY8" s="62">
        <v>4.2000000000000003E-2</v>
      </c>
      <c r="AZ8" s="62">
        <v>9.6000000000000002E-2</v>
      </c>
      <c r="BA8" s="60">
        <v>14.5</v>
      </c>
      <c r="BB8" s="61">
        <f t="shared" si="6"/>
        <v>1.3920000000000001</v>
      </c>
      <c r="BC8" s="63">
        <v>3.7999999999999999E-2</v>
      </c>
      <c r="BD8" s="63">
        <v>9.7000000000000003E-2</v>
      </c>
      <c r="BE8" s="60">
        <v>15.9</v>
      </c>
      <c r="BF8" s="61">
        <f t="shared" si="7"/>
        <v>1.5423</v>
      </c>
      <c r="BG8" s="63">
        <v>3.7999999999999999E-2</v>
      </c>
      <c r="BH8" s="63">
        <v>9.9000000000000005E-2</v>
      </c>
      <c r="BI8" s="60">
        <v>15.8</v>
      </c>
      <c r="BJ8" s="61">
        <f t="shared" si="8"/>
        <v>1.5642</v>
      </c>
      <c r="BK8" s="63">
        <v>3.5000000000000003E-2</v>
      </c>
      <c r="BL8" s="63">
        <v>0.11899999999999999</v>
      </c>
      <c r="BM8" s="60">
        <v>15.2</v>
      </c>
      <c r="BN8" s="61">
        <f t="shared" si="9"/>
        <v>1.8087999999999997</v>
      </c>
      <c r="BO8" s="63">
        <v>3.4000000000000002E-2</v>
      </c>
      <c r="BP8" s="63">
        <v>9.8000000000000004E-2</v>
      </c>
      <c r="BQ8" s="60">
        <v>19.3</v>
      </c>
      <c r="BR8" s="61">
        <f t="shared" si="10"/>
        <v>1.8914000000000002</v>
      </c>
      <c r="BS8" s="63">
        <v>3.5999999999999997E-2</v>
      </c>
      <c r="BT8" s="63">
        <v>0.10100000000000001</v>
      </c>
      <c r="BU8" s="60">
        <v>18</v>
      </c>
      <c r="BV8" s="61">
        <f t="shared" si="11"/>
        <v>1.8180000000000001</v>
      </c>
      <c r="BW8" s="26" t="s">
        <v>11</v>
      </c>
    </row>
    <row r="9" spans="1:75" ht="15" x14ac:dyDescent="0.5">
      <c r="B9" s="26" t="s">
        <v>65</v>
      </c>
      <c r="C9" s="11"/>
      <c r="D9" s="11"/>
      <c r="E9" s="10"/>
      <c r="F9" s="10"/>
      <c r="G9" s="11"/>
      <c r="H9" s="11"/>
      <c r="I9" s="10"/>
      <c r="J9" s="10"/>
      <c r="K9" s="11"/>
      <c r="L9" s="11"/>
      <c r="M9" s="10"/>
      <c r="N9" s="10"/>
      <c r="O9" s="11"/>
      <c r="P9" s="11"/>
      <c r="Q9" s="10"/>
      <c r="R9" s="36"/>
      <c r="S9" s="11"/>
      <c r="T9" s="11"/>
      <c r="U9" s="10"/>
      <c r="V9" s="36"/>
      <c r="W9" s="11"/>
      <c r="X9" s="11"/>
      <c r="Y9" s="10"/>
      <c r="Z9" s="36"/>
      <c r="AA9" s="12"/>
      <c r="AB9" s="13"/>
      <c r="AC9" s="10"/>
      <c r="AD9" s="36"/>
      <c r="AE9" s="12"/>
      <c r="AF9" s="13"/>
      <c r="AG9" s="10"/>
      <c r="AH9" s="36"/>
      <c r="AI9" s="12"/>
      <c r="AJ9" s="13"/>
      <c r="AK9" s="10"/>
      <c r="AL9" s="36"/>
      <c r="AM9" s="12"/>
      <c r="AN9" s="13"/>
      <c r="AO9" s="10"/>
      <c r="AP9" s="36"/>
      <c r="AQ9" s="62"/>
      <c r="AR9" s="63"/>
      <c r="AS9" s="60"/>
      <c r="AT9" s="61"/>
      <c r="AU9" s="62"/>
      <c r="AV9" s="63"/>
      <c r="AW9" s="60"/>
      <c r="AX9" s="61"/>
      <c r="AY9" s="62"/>
      <c r="AZ9" s="62"/>
      <c r="BA9" s="60"/>
      <c r="BB9" s="61"/>
      <c r="BC9" s="63"/>
      <c r="BD9" s="63"/>
      <c r="BE9" s="60"/>
      <c r="BF9" s="61"/>
      <c r="BG9" s="63"/>
      <c r="BH9" s="63"/>
      <c r="BI9" s="60"/>
      <c r="BJ9" s="61"/>
      <c r="BK9" s="63">
        <v>4.2999999999999997E-2</v>
      </c>
      <c r="BL9" s="63">
        <v>0.04</v>
      </c>
      <c r="BM9" s="60">
        <v>20.5</v>
      </c>
      <c r="BN9" s="61">
        <f t="shared" si="9"/>
        <v>0.82000000000000006</v>
      </c>
      <c r="BO9" s="63">
        <v>3.7999999999999999E-2</v>
      </c>
      <c r="BP9" s="63">
        <v>3.4000000000000002E-2</v>
      </c>
      <c r="BQ9" s="60">
        <v>27.3</v>
      </c>
      <c r="BR9" s="61">
        <f t="shared" si="10"/>
        <v>0.92820000000000014</v>
      </c>
      <c r="BS9" s="63">
        <v>3.5000000000000003E-2</v>
      </c>
      <c r="BT9" s="63">
        <v>4.4999999999999998E-2</v>
      </c>
      <c r="BU9" s="60">
        <v>22.7</v>
      </c>
      <c r="BV9" s="61">
        <f t="shared" si="11"/>
        <v>1.0214999999999999</v>
      </c>
      <c r="BW9" s="26" t="s">
        <v>65</v>
      </c>
    </row>
    <row r="10" spans="1:75" ht="15" x14ac:dyDescent="0.5">
      <c r="A10" t="e">
        <f>#REF!+1</f>
        <v>#REF!</v>
      </c>
      <c r="B10" s="39" t="s">
        <v>27</v>
      </c>
      <c r="C10" s="37">
        <v>2.9000000000000001E-2</v>
      </c>
      <c r="D10" s="37">
        <v>7.9000000000000001E-2</v>
      </c>
      <c r="E10" s="41">
        <v>13.7</v>
      </c>
      <c r="F10" s="10">
        <f>D10*E10</f>
        <v>1.0823</v>
      </c>
      <c r="G10" s="11">
        <v>3.6999999999999998E-2</v>
      </c>
      <c r="H10" s="11">
        <v>4.4999999999999998E-2</v>
      </c>
      <c r="I10" s="10">
        <v>19.3</v>
      </c>
      <c r="J10" s="10">
        <f>H10*I10</f>
        <v>0.86850000000000005</v>
      </c>
      <c r="K10" s="11">
        <v>3.5000000000000003E-2</v>
      </c>
      <c r="L10" s="11">
        <v>6.6000000000000003E-2</v>
      </c>
      <c r="M10" s="10">
        <v>13.8</v>
      </c>
      <c r="N10" s="10">
        <f>L10*M10</f>
        <v>0.91080000000000005</v>
      </c>
      <c r="O10" s="11">
        <v>2.9000000000000001E-2</v>
      </c>
      <c r="P10" s="11">
        <v>4.7E-2</v>
      </c>
      <c r="Q10" s="10">
        <v>24.4</v>
      </c>
      <c r="R10" s="36">
        <f>P10*Q10</f>
        <v>1.1468</v>
      </c>
      <c r="S10" s="11">
        <v>0.03</v>
      </c>
      <c r="T10" s="11">
        <v>5.8999999999999997E-2</v>
      </c>
      <c r="U10" s="14">
        <v>19.399999999999999</v>
      </c>
      <c r="V10" s="36">
        <f>T10*U10</f>
        <v>1.1445999999999998</v>
      </c>
      <c r="W10" s="11">
        <v>2.5000000000000001E-2</v>
      </c>
      <c r="X10" s="11">
        <v>0.08</v>
      </c>
      <c r="Y10" s="10">
        <v>15.4</v>
      </c>
      <c r="Z10" s="36">
        <f>X10*Y10</f>
        <v>1.232</v>
      </c>
      <c r="AA10" s="12">
        <v>2.7E-2</v>
      </c>
      <c r="AB10" s="13">
        <v>4.2000000000000003E-2</v>
      </c>
      <c r="AC10" s="10">
        <v>30.9</v>
      </c>
      <c r="AD10" s="36">
        <f>AB10*AC10</f>
        <v>1.2978000000000001</v>
      </c>
      <c r="AE10" s="12">
        <v>3.4000000000000002E-2</v>
      </c>
      <c r="AF10" s="13">
        <v>7.3999999999999996E-2</v>
      </c>
      <c r="AG10" s="10">
        <v>15</v>
      </c>
      <c r="AH10" s="36">
        <f>AF10*AG10</f>
        <v>1.1099999999999999</v>
      </c>
      <c r="AI10" s="12">
        <v>4.4999999999999998E-2</v>
      </c>
      <c r="AJ10" s="13">
        <v>8.3000000000000004E-2</v>
      </c>
      <c r="AK10" s="10">
        <v>11.4</v>
      </c>
      <c r="AL10" s="36">
        <f>AJ10*AK10</f>
        <v>0.94620000000000004</v>
      </c>
      <c r="AM10" s="12">
        <v>4.8000000000000001E-2</v>
      </c>
      <c r="AN10" s="13">
        <v>8.2000000000000003E-2</v>
      </c>
      <c r="AO10" s="10">
        <v>12.7</v>
      </c>
      <c r="AP10" s="36">
        <f>AN10*AO10</f>
        <v>1.0413999999999999</v>
      </c>
      <c r="AQ10" s="62">
        <v>4.4999999999999998E-2</v>
      </c>
      <c r="AR10" s="63">
        <v>8.5000000000000006E-2</v>
      </c>
      <c r="AS10" s="60">
        <v>14.1</v>
      </c>
      <c r="AT10" s="61">
        <f>AR10*AS10</f>
        <v>1.1985000000000001</v>
      </c>
      <c r="AU10" s="62">
        <v>4.5999999999999999E-2</v>
      </c>
      <c r="AV10" s="63">
        <v>7.0000000000000007E-2</v>
      </c>
      <c r="AW10" s="60">
        <v>18.2</v>
      </c>
      <c r="AX10" s="61">
        <f>AV10*AW10</f>
        <v>1.274</v>
      </c>
      <c r="AY10" s="62">
        <v>4.4999999999999998E-2</v>
      </c>
      <c r="AZ10" s="62">
        <v>8.5999999999999993E-2</v>
      </c>
      <c r="BA10" s="60">
        <v>14.6</v>
      </c>
      <c r="BB10" s="61">
        <f>AZ10*BA10</f>
        <v>1.2555999999999998</v>
      </c>
      <c r="BC10" s="63">
        <v>0.04</v>
      </c>
      <c r="BD10" s="63">
        <v>7.6999999999999999E-2</v>
      </c>
      <c r="BE10" s="60">
        <v>16.3</v>
      </c>
      <c r="BF10" s="61">
        <f>BD10*BE10</f>
        <v>1.2551000000000001</v>
      </c>
      <c r="BG10" s="63">
        <v>0.04</v>
      </c>
      <c r="BH10" s="63">
        <v>7.6999999999999999E-2</v>
      </c>
      <c r="BI10" s="60">
        <v>17.600000000000001</v>
      </c>
      <c r="BJ10" s="61">
        <f>BH10*BI10</f>
        <v>1.3552000000000002</v>
      </c>
      <c r="BK10" s="63">
        <v>3.4000000000000002E-2</v>
      </c>
      <c r="BL10" s="63">
        <v>8.3000000000000004E-2</v>
      </c>
      <c r="BM10" s="60">
        <v>18.8</v>
      </c>
      <c r="BN10" s="61">
        <f>BL10*BM10</f>
        <v>1.5604000000000002</v>
      </c>
      <c r="BO10" s="63">
        <v>3.1E-2</v>
      </c>
      <c r="BP10" s="63">
        <v>7.2999999999999995E-2</v>
      </c>
      <c r="BQ10" s="60">
        <v>23.4</v>
      </c>
      <c r="BR10" s="61">
        <f>BP10*BQ10</f>
        <v>1.7081999999999997</v>
      </c>
      <c r="BS10" s="63">
        <v>2.9000000000000001E-2</v>
      </c>
      <c r="BT10" s="63">
        <v>7.0000000000000007E-2</v>
      </c>
      <c r="BU10" s="60">
        <v>26.7</v>
      </c>
      <c r="BV10" s="61">
        <f>BT10*BU10</f>
        <v>1.8690000000000002</v>
      </c>
      <c r="BW10" s="39" t="s">
        <v>27</v>
      </c>
    </row>
    <row r="11" spans="1:75" ht="15" x14ac:dyDescent="0.5">
      <c r="A11">
        <f>A80+1</f>
        <v>6</v>
      </c>
      <c r="B11" s="39" t="s">
        <v>51</v>
      </c>
      <c r="C11" s="37"/>
      <c r="D11" s="37"/>
      <c r="E11" s="41"/>
      <c r="F11" s="10"/>
      <c r="G11" s="11">
        <v>0.04</v>
      </c>
      <c r="H11" s="11">
        <v>0.11899999999999999</v>
      </c>
      <c r="I11" s="10">
        <v>12.5</v>
      </c>
      <c r="J11" s="10">
        <f t="shared" si="0"/>
        <v>1.4874999999999998</v>
      </c>
      <c r="K11" s="11">
        <v>4.1000000000000002E-2</v>
      </c>
      <c r="L11" s="11">
        <v>8.1000000000000003E-2</v>
      </c>
      <c r="M11" s="10">
        <v>15.9</v>
      </c>
      <c r="N11" s="10">
        <f t="shared" si="12"/>
        <v>1.2879</v>
      </c>
      <c r="O11" s="11">
        <v>4.2000000000000003E-2</v>
      </c>
      <c r="P11" s="11">
        <v>7.8E-2</v>
      </c>
      <c r="Q11" s="10">
        <v>17.100000000000001</v>
      </c>
      <c r="R11" s="36">
        <f t="shared" si="13"/>
        <v>1.3338000000000001</v>
      </c>
      <c r="S11" s="11">
        <v>3.5000000000000003E-2</v>
      </c>
      <c r="T11" s="11">
        <v>9.5000000000000001E-2</v>
      </c>
      <c r="U11" s="14">
        <v>17.3</v>
      </c>
      <c r="V11" s="36">
        <f t="shared" si="14"/>
        <v>1.6435000000000002</v>
      </c>
      <c r="W11" s="11">
        <v>3.7999999999999999E-2</v>
      </c>
      <c r="X11" s="11">
        <v>9.4E-2</v>
      </c>
      <c r="Y11" s="10">
        <v>15.8</v>
      </c>
      <c r="Z11" s="36">
        <f t="shared" si="15"/>
        <v>1.4852000000000001</v>
      </c>
      <c r="AA11" s="12">
        <v>3.4000000000000002E-2</v>
      </c>
      <c r="AB11" s="13">
        <v>0.10299999999999999</v>
      </c>
      <c r="AC11" s="10">
        <v>15</v>
      </c>
      <c r="AD11" s="36">
        <f t="shared" si="16"/>
        <v>1.5449999999999999</v>
      </c>
      <c r="AE11" s="12">
        <v>4.2000000000000003E-2</v>
      </c>
      <c r="AF11" s="13">
        <v>7.0000000000000001E-3</v>
      </c>
      <c r="AG11" s="10"/>
      <c r="AH11" s="36"/>
      <c r="AI11" s="12">
        <v>6.2E-2</v>
      </c>
      <c r="AJ11" s="13">
        <v>8.3000000000000004E-2</v>
      </c>
      <c r="AK11" s="10">
        <v>9.9</v>
      </c>
      <c r="AL11" s="36">
        <f t="shared" si="2"/>
        <v>0.8217000000000001</v>
      </c>
      <c r="AM11" s="12">
        <v>4.8000000000000001E-2</v>
      </c>
      <c r="AN11" s="13">
        <v>5.8999999999999997E-2</v>
      </c>
      <c r="AO11" s="10">
        <v>18.100000000000001</v>
      </c>
      <c r="AP11" s="36">
        <f t="shared" si="3"/>
        <v>1.0679000000000001</v>
      </c>
      <c r="AQ11" s="62">
        <v>4.5999999999999999E-2</v>
      </c>
      <c r="AR11" s="63">
        <v>3.3000000000000002E-2</v>
      </c>
      <c r="AS11" s="60">
        <v>31.1</v>
      </c>
      <c r="AT11" s="61">
        <f t="shared" si="4"/>
        <v>1.0263</v>
      </c>
      <c r="AU11" s="62">
        <v>4.3999999999999997E-2</v>
      </c>
      <c r="AV11" s="63">
        <v>7.0000000000000007E-2</v>
      </c>
      <c r="AW11" s="60">
        <v>17.100000000000001</v>
      </c>
      <c r="AX11" s="61">
        <f t="shared" si="5"/>
        <v>1.1970000000000003</v>
      </c>
      <c r="AY11" s="62">
        <v>3.2000000000000001E-2</v>
      </c>
      <c r="AZ11" s="62">
        <v>8.8999999999999996E-2</v>
      </c>
      <c r="BA11" s="60">
        <v>18.2</v>
      </c>
      <c r="BB11" s="61">
        <f t="shared" si="6"/>
        <v>1.6197999999999999</v>
      </c>
      <c r="BC11" s="63">
        <v>2.8000000000000001E-2</v>
      </c>
      <c r="BD11" s="63">
        <v>9.4E-2</v>
      </c>
      <c r="BE11" s="60">
        <v>19</v>
      </c>
      <c r="BF11" s="61">
        <f t="shared" si="7"/>
        <v>1.786</v>
      </c>
      <c r="BG11" s="63">
        <v>3.5000000000000003E-2</v>
      </c>
      <c r="BH11" s="63">
        <v>8.7999999999999995E-2</v>
      </c>
      <c r="BI11" s="60">
        <v>16.100000000000001</v>
      </c>
      <c r="BJ11" s="61">
        <f t="shared" si="8"/>
        <v>1.4168000000000001</v>
      </c>
      <c r="BK11" s="63">
        <v>2.9000000000000001E-2</v>
      </c>
      <c r="BL11" s="63">
        <v>8.6999999999999994E-2</v>
      </c>
      <c r="BM11" s="60">
        <v>22.3</v>
      </c>
      <c r="BN11" s="61">
        <f t="shared" si="9"/>
        <v>1.9400999999999999</v>
      </c>
      <c r="BO11" s="63">
        <v>2.7E-2</v>
      </c>
      <c r="BP11" s="63">
        <v>0.109</v>
      </c>
      <c r="BQ11" s="60">
        <v>19.5</v>
      </c>
      <c r="BR11" s="61">
        <f t="shared" si="10"/>
        <v>2.1255000000000002</v>
      </c>
      <c r="BS11" s="63">
        <v>3.3000000000000002E-2</v>
      </c>
      <c r="BT11" s="63">
        <v>0.09</v>
      </c>
      <c r="BU11" s="60">
        <v>17.2</v>
      </c>
      <c r="BV11" s="61">
        <f t="shared" si="11"/>
        <v>1.5479999999999998</v>
      </c>
      <c r="BW11" s="39" t="s">
        <v>52</v>
      </c>
    </row>
    <row r="12" spans="1:75" ht="15" x14ac:dyDescent="0.5">
      <c r="B12" s="39" t="s">
        <v>66</v>
      </c>
      <c r="C12" s="37"/>
      <c r="D12" s="37"/>
      <c r="E12" s="41"/>
      <c r="F12" s="10"/>
      <c r="G12" s="11"/>
      <c r="H12" s="11"/>
      <c r="I12" s="10"/>
      <c r="J12" s="10"/>
      <c r="K12" s="11"/>
      <c r="L12" s="11"/>
      <c r="M12" s="10"/>
      <c r="N12" s="10"/>
      <c r="O12" s="11"/>
      <c r="P12" s="11"/>
      <c r="Q12" s="10"/>
      <c r="R12" s="36"/>
      <c r="S12" s="11"/>
      <c r="T12" s="11"/>
      <c r="U12" s="14"/>
      <c r="V12" s="36"/>
      <c r="W12" s="11"/>
      <c r="X12" s="11"/>
      <c r="Y12" s="10"/>
      <c r="Z12" s="36"/>
      <c r="AA12" s="12"/>
      <c r="AB12" s="13"/>
      <c r="AC12" s="10"/>
      <c r="AD12" s="36"/>
      <c r="AE12" s="12"/>
      <c r="AF12" s="13"/>
      <c r="AG12" s="10"/>
      <c r="AH12" s="36"/>
      <c r="AI12" s="12">
        <v>6.4000000000000001E-2</v>
      </c>
      <c r="AJ12" s="13">
        <v>0.13800000000000001</v>
      </c>
      <c r="AK12" s="10">
        <v>0.14099999999999999</v>
      </c>
      <c r="AL12" s="36">
        <f t="shared" si="2"/>
        <v>1.9458E-2</v>
      </c>
      <c r="AM12" s="12">
        <v>5.2999999999999999E-2</v>
      </c>
      <c r="AN12" s="13">
        <v>0.13800000000000001</v>
      </c>
      <c r="AO12" s="10">
        <v>13.8</v>
      </c>
      <c r="AP12" s="36">
        <f t="shared" si="3"/>
        <v>1.9044000000000003</v>
      </c>
      <c r="AQ12" s="62">
        <v>4.2999999999999997E-2</v>
      </c>
      <c r="AR12" s="63">
        <v>0.129</v>
      </c>
      <c r="AS12" s="60">
        <v>14.6</v>
      </c>
      <c r="AT12" s="61">
        <f t="shared" si="4"/>
        <v>1.8834</v>
      </c>
      <c r="AU12" s="62">
        <v>0.04</v>
      </c>
      <c r="AV12" s="63">
        <v>0.13500000000000001</v>
      </c>
      <c r="AW12" s="60">
        <v>14.8</v>
      </c>
      <c r="AX12" s="61">
        <f t="shared" si="5"/>
        <v>1.9980000000000002</v>
      </c>
      <c r="AY12" s="62">
        <v>3.5999999999999997E-2</v>
      </c>
      <c r="AZ12" s="62">
        <v>0.124</v>
      </c>
      <c r="BA12" s="60">
        <v>18.7</v>
      </c>
      <c r="BB12" s="61">
        <f t="shared" si="6"/>
        <v>2.3188</v>
      </c>
      <c r="BC12" s="63">
        <v>3.9E-2</v>
      </c>
      <c r="BD12" s="63">
        <v>0.13400000000000001</v>
      </c>
      <c r="BE12" s="60">
        <v>17</v>
      </c>
      <c r="BF12" s="61">
        <f t="shared" si="7"/>
        <v>2.278</v>
      </c>
      <c r="BG12" s="63">
        <v>5.0999999999999997E-2</v>
      </c>
      <c r="BH12" s="63">
        <v>0.13400000000000001</v>
      </c>
      <c r="BI12" s="60">
        <v>18.100000000000001</v>
      </c>
      <c r="BJ12" s="61">
        <f t="shared" si="8"/>
        <v>2.4254000000000002</v>
      </c>
      <c r="BK12" s="63">
        <v>4.7E-2</v>
      </c>
      <c r="BL12" s="63">
        <v>0.125</v>
      </c>
      <c r="BM12" s="60">
        <v>21.9</v>
      </c>
      <c r="BN12" s="61">
        <f t="shared" si="9"/>
        <v>2.7374999999999998</v>
      </c>
      <c r="BO12" s="63">
        <v>4.8000000000000001E-2</v>
      </c>
      <c r="BP12" s="63">
        <v>0.14499999999999999</v>
      </c>
      <c r="BQ12" s="60">
        <v>17.899999999999999</v>
      </c>
      <c r="BR12" s="61">
        <f t="shared" si="10"/>
        <v>2.5954999999999995</v>
      </c>
      <c r="BS12" s="63">
        <v>4.1000000000000002E-2</v>
      </c>
      <c r="BT12" s="63">
        <v>5.2999999999999999E-2</v>
      </c>
      <c r="BU12" s="60"/>
      <c r="BV12" s="61"/>
      <c r="BW12" s="111" t="s">
        <v>66</v>
      </c>
    </row>
    <row r="13" spans="1:75" ht="15" x14ac:dyDescent="0.5">
      <c r="A13" t="e">
        <f>#REF!+1</f>
        <v>#REF!</v>
      </c>
      <c r="B13" s="39" t="s">
        <v>33</v>
      </c>
      <c r="C13" s="11">
        <v>5.5E-2</v>
      </c>
      <c r="D13" s="11">
        <v>8.7999999999999995E-2</v>
      </c>
      <c r="E13" s="10">
        <v>20.8</v>
      </c>
      <c r="F13" s="10">
        <f>D13*E13</f>
        <v>1.8304</v>
      </c>
      <c r="G13" s="11"/>
      <c r="H13" s="11"/>
      <c r="I13" s="10"/>
      <c r="J13" s="10"/>
      <c r="K13" s="11"/>
      <c r="L13" s="11"/>
      <c r="M13" s="10"/>
      <c r="N13" s="10"/>
      <c r="O13" s="11"/>
      <c r="P13" s="11"/>
      <c r="Q13" s="10"/>
      <c r="R13" s="36"/>
      <c r="S13" s="11"/>
      <c r="T13" s="11"/>
      <c r="U13" s="10"/>
      <c r="V13" s="36"/>
      <c r="W13" s="11"/>
      <c r="X13" s="11"/>
      <c r="Y13" s="10"/>
      <c r="Z13" s="36"/>
      <c r="AA13" s="12">
        <v>1.2E-2</v>
      </c>
      <c r="AB13" s="13">
        <v>7.1999999999999995E-2</v>
      </c>
      <c r="AC13" s="10">
        <v>26.8</v>
      </c>
      <c r="AD13" s="36">
        <f t="shared" si="16"/>
        <v>1.9296</v>
      </c>
      <c r="AE13" s="12">
        <v>2.7E-2</v>
      </c>
      <c r="AF13" s="13">
        <v>0.11700000000000001</v>
      </c>
      <c r="AG13" s="10">
        <v>10.9</v>
      </c>
      <c r="AH13" s="36">
        <f t="shared" si="17"/>
        <v>1.2753000000000001</v>
      </c>
      <c r="AI13" s="12">
        <v>0.04</v>
      </c>
      <c r="AJ13" s="13">
        <v>8.5000000000000006E-2</v>
      </c>
      <c r="AK13" s="10">
        <v>13.6</v>
      </c>
      <c r="AL13" s="36">
        <f t="shared" si="2"/>
        <v>1.1560000000000001</v>
      </c>
      <c r="AM13" s="12">
        <v>0.04</v>
      </c>
      <c r="AN13" s="13">
        <v>0.125</v>
      </c>
      <c r="AO13" s="10">
        <v>12.5</v>
      </c>
      <c r="AP13" s="36">
        <f t="shared" si="3"/>
        <v>1.5625</v>
      </c>
      <c r="AQ13" s="62">
        <v>4.2999999999999997E-2</v>
      </c>
      <c r="AR13" s="63">
        <v>0.126</v>
      </c>
      <c r="AS13" s="60">
        <v>13.6</v>
      </c>
      <c r="AT13" s="61">
        <f t="shared" si="4"/>
        <v>1.7136</v>
      </c>
      <c r="AU13" s="62">
        <v>4.2000000000000003E-2</v>
      </c>
      <c r="AV13" s="63">
        <v>0.128</v>
      </c>
      <c r="AW13" s="60">
        <v>15.1</v>
      </c>
      <c r="AX13" s="61">
        <f t="shared" si="5"/>
        <v>1.9328000000000001</v>
      </c>
      <c r="AY13" s="62">
        <v>3.7999999999999999E-2</v>
      </c>
      <c r="AZ13" s="62">
        <v>0.13100000000000001</v>
      </c>
      <c r="BA13" s="60">
        <v>16.3</v>
      </c>
      <c r="BB13" s="61">
        <f t="shared" si="6"/>
        <v>2.1353</v>
      </c>
      <c r="BC13" s="63">
        <v>3.5999999999999997E-2</v>
      </c>
      <c r="BD13" s="63">
        <v>0.13</v>
      </c>
      <c r="BE13" s="60">
        <v>17.3</v>
      </c>
      <c r="BF13" s="61">
        <f t="shared" si="7"/>
        <v>2.2490000000000001</v>
      </c>
      <c r="BG13" s="63">
        <v>3.4000000000000002E-2</v>
      </c>
      <c r="BH13" s="63">
        <v>0.13300000000000001</v>
      </c>
      <c r="BI13" s="60">
        <v>18.3</v>
      </c>
      <c r="BJ13" s="61">
        <f t="shared" si="8"/>
        <v>2.4339000000000004</v>
      </c>
      <c r="BK13" s="63">
        <v>0.03</v>
      </c>
      <c r="BL13" s="63">
        <v>0.13</v>
      </c>
      <c r="BM13" s="60">
        <v>20.9</v>
      </c>
      <c r="BN13" s="61">
        <f t="shared" si="9"/>
        <v>2.7170000000000001</v>
      </c>
      <c r="BO13" s="63">
        <v>2.9000000000000001E-2</v>
      </c>
      <c r="BP13" s="63">
        <v>0.13700000000000001</v>
      </c>
      <c r="BQ13" s="60">
        <v>21.3</v>
      </c>
      <c r="BR13" s="61">
        <f t="shared" si="10"/>
        <v>2.9181000000000004</v>
      </c>
      <c r="BS13" s="63">
        <v>0.03</v>
      </c>
      <c r="BT13" s="63">
        <v>0.13800000000000001</v>
      </c>
      <c r="BU13" s="60">
        <v>20.3</v>
      </c>
      <c r="BV13" s="61">
        <f t="shared" si="11"/>
        <v>2.8014000000000001</v>
      </c>
      <c r="BW13" s="39" t="s">
        <v>33</v>
      </c>
    </row>
    <row r="14" spans="1:75" ht="15" x14ac:dyDescent="0.5">
      <c r="A14" t="e">
        <f t="shared" si="1"/>
        <v>#REF!</v>
      </c>
      <c r="B14" s="39" t="s">
        <v>40</v>
      </c>
      <c r="C14" s="11">
        <v>5.7000000000000002E-2</v>
      </c>
      <c r="D14" s="11">
        <v>0.12</v>
      </c>
      <c r="E14" s="10">
        <v>12</v>
      </c>
      <c r="F14" s="10">
        <f>D14*E14</f>
        <v>1.44</v>
      </c>
      <c r="G14" s="11">
        <v>5.2999999999999999E-2</v>
      </c>
      <c r="H14" s="11">
        <v>0.113</v>
      </c>
      <c r="I14" s="10">
        <v>13.3</v>
      </c>
      <c r="J14" s="10">
        <f>H14*I14</f>
        <v>1.5029000000000001</v>
      </c>
      <c r="K14" s="11">
        <v>5.5E-2</v>
      </c>
      <c r="L14" s="11">
        <v>9.8000000000000004E-2</v>
      </c>
      <c r="M14" s="10">
        <v>14.3</v>
      </c>
      <c r="N14" s="10">
        <f t="shared" si="12"/>
        <v>1.4014000000000002</v>
      </c>
      <c r="O14" s="11">
        <v>5.2999999999999999E-2</v>
      </c>
      <c r="P14" s="11">
        <v>7.8E-2</v>
      </c>
      <c r="Q14" s="10">
        <v>18.2</v>
      </c>
      <c r="R14" s="36">
        <f t="shared" si="13"/>
        <v>1.4196</v>
      </c>
      <c r="S14" s="11">
        <v>0.05</v>
      </c>
      <c r="T14" s="11">
        <v>9.7000000000000003E-2</v>
      </c>
      <c r="U14" s="10">
        <v>15.1</v>
      </c>
      <c r="V14" s="36">
        <f t="shared" si="14"/>
        <v>1.4647000000000001</v>
      </c>
      <c r="W14" s="11">
        <v>0.05</v>
      </c>
      <c r="X14" s="11">
        <v>9.1999999999999998E-2</v>
      </c>
      <c r="Y14" s="10">
        <v>15.5</v>
      </c>
      <c r="Z14" s="36">
        <f t="shared" si="15"/>
        <v>1.4259999999999999</v>
      </c>
      <c r="AA14" s="12">
        <v>4.8000000000000001E-2</v>
      </c>
      <c r="AB14" s="13">
        <v>0.104</v>
      </c>
      <c r="AC14" s="10">
        <v>13.8</v>
      </c>
      <c r="AD14" s="36">
        <f t="shared" si="16"/>
        <v>1.4352</v>
      </c>
      <c r="AE14" s="12">
        <v>5.7000000000000002E-2</v>
      </c>
      <c r="AF14" s="13">
        <v>9.5000000000000001E-2</v>
      </c>
      <c r="AG14" s="10">
        <v>12.3</v>
      </c>
      <c r="AH14" s="36">
        <f t="shared" si="17"/>
        <v>1.1685000000000001</v>
      </c>
      <c r="AI14" s="12">
        <v>0.06</v>
      </c>
      <c r="AJ14" s="13">
        <v>8.5000000000000006E-2</v>
      </c>
      <c r="AK14" s="10">
        <v>12.5</v>
      </c>
      <c r="AL14" s="36">
        <f t="shared" si="2"/>
        <v>1.0625</v>
      </c>
      <c r="AM14" s="12">
        <v>5.1999999999999998E-2</v>
      </c>
      <c r="AN14" s="13">
        <v>0.09</v>
      </c>
      <c r="AO14" s="10">
        <v>13.2</v>
      </c>
      <c r="AP14" s="36">
        <f t="shared" si="3"/>
        <v>1.1879999999999999</v>
      </c>
      <c r="AQ14" s="62">
        <v>4.4999999999999998E-2</v>
      </c>
      <c r="AR14" s="63">
        <v>9.1999999999999998E-2</v>
      </c>
      <c r="AS14" s="60">
        <v>15.1</v>
      </c>
      <c r="AT14" s="61">
        <f t="shared" si="4"/>
        <v>1.3892</v>
      </c>
      <c r="AU14" s="62">
        <v>4.1000000000000002E-2</v>
      </c>
      <c r="AV14" s="63">
        <v>9.5000000000000001E-2</v>
      </c>
      <c r="AW14" s="60">
        <v>15.4</v>
      </c>
      <c r="AX14" s="61">
        <f t="shared" si="5"/>
        <v>1.4630000000000001</v>
      </c>
      <c r="AY14" s="62">
        <v>4.2999999999999997E-2</v>
      </c>
      <c r="AZ14" s="62">
        <v>9.4E-2</v>
      </c>
      <c r="BA14" s="60">
        <v>14.7</v>
      </c>
      <c r="BB14" s="61">
        <f t="shared" si="6"/>
        <v>1.3817999999999999</v>
      </c>
      <c r="BC14" s="63">
        <v>4.3999999999999997E-2</v>
      </c>
      <c r="BD14" s="63">
        <v>8.5000000000000006E-2</v>
      </c>
      <c r="BE14" s="60">
        <v>15.9</v>
      </c>
      <c r="BF14" s="61">
        <f t="shared" si="7"/>
        <v>1.3515000000000001</v>
      </c>
      <c r="BG14" s="63">
        <v>4.1000000000000002E-2</v>
      </c>
      <c r="BH14" s="63">
        <v>9.0999999999999998E-2</v>
      </c>
      <c r="BI14" s="60">
        <v>15.6</v>
      </c>
      <c r="BJ14" s="61">
        <f t="shared" si="8"/>
        <v>1.4196</v>
      </c>
      <c r="BK14" s="63">
        <v>3.5999999999999997E-2</v>
      </c>
      <c r="BL14" s="63">
        <v>8.3000000000000004E-2</v>
      </c>
      <c r="BM14" s="60">
        <v>18.8</v>
      </c>
      <c r="BN14" s="61">
        <f t="shared" si="9"/>
        <v>1.5604000000000002</v>
      </c>
      <c r="BO14" s="63">
        <v>3.4000000000000002E-2</v>
      </c>
      <c r="BP14" s="63">
        <v>8.2000000000000003E-2</v>
      </c>
      <c r="BQ14" s="60">
        <v>19.8</v>
      </c>
      <c r="BR14" s="61">
        <f t="shared" si="10"/>
        <v>1.6236000000000002</v>
      </c>
      <c r="BS14" s="63">
        <v>3.6999999999999998E-2</v>
      </c>
      <c r="BT14" s="63">
        <v>0.09</v>
      </c>
      <c r="BU14" s="60">
        <v>16.2</v>
      </c>
      <c r="BV14" s="61">
        <f t="shared" si="11"/>
        <v>1.458</v>
      </c>
      <c r="BW14" s="39" t="s">
        <v>40</v>
      </c>
    </row>
    <row r="15" spans="1:75" ht="15" x14ac:dyDescent="0.5">
      <c r="A15" t="e">
        <f>A14+1</f>
        <v>#REF!</v>
      </c>
      <c r="B15" s="26" t="s">
        <v>53</v>
      </c>
      <c r="C15" s="11"/>
      <c r="D15" s="11"/>
      <c r="E15" s="10"/>
      <c r="F15" s="10"/>
      <c r="G15" s="11">
        <v>4.3999999999999997E-2</v>
      </c>
      <c r="H15" s="11">
        <v>0.13300000000000001</v>
      </c>
      <c r="I15" s="10">
        <v>12</v>
      </c>
      <c r="J15" s="10">
        <f>H15*I15</f>
        <v>1.5960000000000001</v>
      </c>
      <c r="K15" s="11">
        <v>4.2999999999999997E-2</v>
      </c>
      <c r="L15" s="11">
        <v>0.11799999999999999</v>
      </c>
      <c r="M15" s="10">
        <v>15.2</v>
      </c>
      <c r="N15" s="10">
        <f>L15*M15</f>
        <v>1.7935999999999999</v>
      </c>
      <c r="O15" s="11">
        <v>0.04</v>
      </c>
      <c r="P15" s="11">
        <v>0.123</v>
      </c>
      <c r="Q15" s="10">
        <v>15.1</v>
      </c>
      <c r="R15" s="36">
        <f>P15*Q15</f>
        <v>1.8573</v>
      </c>
      <c r="S15" s="11">
        <v>3.5999999999999997E-2</v>
      </c>
      <c r="T15" s="11">
        <v>9.9000000000000005E-2</v>
      </c>
      <c r="U15" s="10">
        <v>24.9</v>
      </c>
      <c r="V15" s="36">
        <f>T15*U15</f>
        <v>2.4651000000000001</v>
      </c>
      <c r="W15" s="11">
        <v>3.5999999999999997E-2</v>
      </c>
      <c r="X15" s="11">
        <v>0.13100000000000001</v>
      </c>
      <c r="Y15" s="10">
        <v>16</v>
      </c>
      <c r="Z15" s="36">
        <f>X15*Y15</f>
        <v>2.0960000000000001</v>
      </c>
      <c r="AA15" s="12">
        <v>3.3000000000000002E-2</v>
      </c>
      <c r="AB15" s="13">
        <v>0.14899999999999999</v>
      </c>
      <c r="AC15" s="10">
        <v>20.6</v>
      </c>
      <c r="AD15" s="36">
        <f>AB15*AC15</f>
        <v>3.0693999999999999</v>
      </c>
      <c r="AE15" s="12">
        <v>3.7999999999999999E-2</v>
      </c>
      <c r="AF15" s="13">
        <v>0.17499999999999999</v>
      </c>
      <c r="AG15" s="10">
        <v>13.8</v>
      </c>
      <c r="AH15" s="36">
        <f>AF15*AG15</f>
        <v>2.415</v>
      </c>
      <c r="AI15" s="12">
        <v>5.1999999999999998E-2</v>
      </c>
      <c r="AJ15" s="13">
        <v>0.14000000000000001</v>
      </c>
      <c r="AK15" s="10">
        <v>12.7</v>
      </c>
      <c r="AL15" s="10">
        <f>AJ15*AK15</f>
        <v>1.778</v>
      </c>
      <c r="AM15" s="12">
        <v>4.3999999999999997E-2</v>
      </c>
      <c r="AN15" s="13">
        <v>0.14199999999999999</v>
      </c>
      <c r="AO15" s="10">
        <v>14.3</v>
      </c>
      <c r="AP15" s="10">
        <f>AN15*AO15</f>
        <v>2.0305999999999997</v>
      </c>
      <c r="AQ15" s="62">
        <v>4.1000000000000002E-2</v>
      </c>
      <c r="AR15" s="63">
        <v>0.13900000000000001</v>
      </c>
      <c r="AS15" s="60">
        <v>17.3</v>
      </c>
      <c r="AT15" s="60">
        <f>AR15*AS15</f>
        <v>2.4047000000000005</v>
      </c>
      <c r="AU15" s="62">
        <v>4.1000000000000002E-2</v>
      </c>
      <c r="AV15" s="63">
        <v>0.14499999999999999</v>
      </c>
      <c r="AW15" s="60">
        <v>18.899999999999999</v>
      </c>
      <c r="AX15" s="60">
        <f>AV15*AW15</f>
        <v>2.7404999999999995</v>
      </c>
      <c r="AY15" s="62">
        <v>3.7999999999999999E-2</v>
      </c>
      <c r="AZ15" s="62">
        <v>0.154</v>
      </c>
      <c r="BA15" s="60">
        <v>19.2</v>
      </c>
      <c r="BB15" s="60">
        <f>AZ15*BA15</f>
        <v>2.9567999999999999</v>
      </c>
      <c r="BC15" s="63">
        <v>3.4000000000000002E-2</v>
      </c>
      <c r="BD15" s="63">
        <v>0.154</v>
      </c>
      <c r="BE15" s="60">
        <v>23</v>
      </c>
      <c r="BF15" s="60">
        <f>BD15*BE15</f>
        <v>3.5419999999999998</v>
      </c>
      <c r="BG15" s="63">
        <v>3.6999999999999998E-2</v>
      </c>
      <c r="BH15" s="63">
        <v>0.15</v>
      </c>
      <c r="BI15" s="60">
        <v>22.1</v>
      </c>
      <c r="BJ15" s="60">
        <f>BH15*BI15</f>
        <v>3.3149999999999999</v>
      </c>
      <c r="BK15" s="63">
        <v>3.7999999999999999E-2</v>
      </c>
      <c r="BL15" s="63">
        <v>0.14499999999999999</v>
      </c>
      <c r="BM15" s="60">
        <v>21.3</v>
      </c>
      <c r="BN15" s="60">
        <f>BL15*BM15</f>
        <v>3.0884999999999998</v>
      </c>
      <c r="BO15" s="63">
        <v>3.9E-2</v>
      </c>
      <c r="BP15" s="63">
        <v>0.13100000000000001</v>
      </c>
      <c r="BQ15" s="60">
        <v>22.2</v>
      </c>
      <c r="BR15" s="60">
        <f>BP15*BQ15</f>
        <v>2.9081999999999999</v>
      </c>
      <c r="BS15" s="63">
        <v>4.7E-2</v>
      </c>
      <c r="BT15" s="63">
        <v>0.11</v>
      </c>
      <c r="BU15" s="60">
        <v>21.4</v>
      </c>
      <c r="BV15" s="60">
        <f>BT15*BU15</f>
        <v>2.3539999999999996</v>
      </c>
      <c r="BW15" s="26" t="s">
        <v>53</v>
      </c>
    </row>
    <row r="16" spans="1:75" ht="15" x14ac:dyDescent="0.5">
      <c r="A16" t="e">
        <f>A15+1</f>
        <v>#REF!</v>
      </c>
      <c r="B16" s="26" t="s">
        <v>56</v>
      </c>
      <c r="C16" s="11"/>
      <c r="D16" s="11"/>
      <c r="E16" s="10"/>
      <c r="F16" s="10"/>
      <c r="G16" s="11"/>
      <c r="H16" s="11"/>
      <c r="I16" s="10"/>
      <c r="J16" s="10"/>
      <c r="K16" s="11"/>
      <c r="L16" s="11"/>
      <c r="M16" s="10"/>
      <c r="N16" s="10"/>
      <c r="O16" s="11"/>
      <c r="P16" s="11"/>
      <c r="Q16" s="10"/>
      <c r="R16" s="36"/>
      <c r="S16" s="11"/>
      <c r="T16" s="11"/>
      <c r="U16" s="10"/>
      <c r="V16" s="36"/>
      <c r="W16" s="11"/>
      <c r="X16" s="11"/>
      <c r="Y16" s="10"/>
      <c r="Z16" s="36"/>
      <c r="AA16" s="12">
        <v>4.3999999999999997E-2</v>
      </c>
      <c r="AB16" s="13">
        <v>7.1999999999999995E-2</v>
      </c>
      <c r="AC16" s="10">
        <v>16.100000000000001</v>
      </c>
      <c r="AD16" s="36">
        <f t="shared" si="16"/>
        <v>1.1592</v>
      </c>
      <c r="AE16" s="12">
        <v>5.1999999999999998E-2</v>
      </c>
      <c r="AF16" s="13">
        <v>6.0999999999999999E-2</v>
      </c>
      <c r="AG16" s="10">
        <v>17.3</v>
      </c>
      <c r="AH16" s="36">
        <f t="shared" si="17"/>
        <v>1.0553000000000001</v>
      </c>
      <c r="AI16" s="12">
        <v>6.2E-2</v>
      </c>
      <c r="AJ16" s="13">
        <v>6.7000000000000004E-2</v>
      </c>
      <c r="AK16" s="10">
        <v>13.3</v>
      </c>
      <c r="AL16" s="10">
        <f t="shared" si="2"/>
        <v>0.89110000000000011</v>
      </c>
      <c r="AM16" s="12">
        <v>5.7000000000000002E-2</v>
      </c>
      <c r="AN16" s="13">
        <v>7.8E-2</v>
      </c>
      <c r="AO16" s="10">
        <v>12.7</v>
      </c>
      <c r="AP16" s="10">
        <f t="shared" si="3"/>
        <v>0.99059999999999993</v>
      </c>
      <c r="AQ16" s="62">
        <v>5.1999999999999998E-2</v>
      </c>
      <c r="AR16" s="63">
        <v>8.1000000000000003E-2</v>
      </c>
      <c r="AS16" s="60">
        <v>13.8</v>
      </c>
      <c r="AT16" s="60">
        <f t="shared" si="4"/>
        <v>1.1178000000000001</v>
      </c>
      <c r="AU16" s="62">
        <v>4.7E-2</v>
      </c>
      <c r="AV16" s="63">
        <v>5.1999999999999998E-2</v>
      </c>
      <c r="AW16" s="60">
        <v>17.5</v>
      </c>
      <c r="AX16" s="60">
        <f t="shared" si="5"/>
        <v>0.90999999999999992</v>
      </c>
      <c r="AY16" s="62">
        <v>4.3999999999999997E-2</v>
      </c>
      <c r="AZ16" s="62">
        <v>6.8000000000000005E-2</v>
      </c>
      <c r="BA16" s="60">
        <v>17.399999999999999</v>
      </c>
      <c r="BB16" s="60">
        <f t="shared" si="6"/>
        <v>1.1832</v>
      </c>
      <c r="BC16" s="63">
        <v>4.2999999999999997E-2</v>
      </c>
      <c r="BD16" s="63">
        <v>7.1999999999999995E-2</v>
      </c>
      <c r="BE16" s="60">
        <v>17.899999999999999</v>
      </c>
      <c r="BF16" s="60">
        <f t="shared" si="7"/>
        <v>1.2887999999999997</v>
      </c>
      <c r="BG16" s="63">
        <v>4.2999999999999997E-2</v>
      </c>
      <c r="BH16" s="63">
        <v>7.1999999999999995E-2</v>
      </c>
      <c r="BI16" s="60">
        <v>18.2</v>
      </c>
      <c r="BJ16" s="60">
        <f t="shared" ref="BJ16:BJ38" si="18">BH16*BI16</f>
        <v>1.3103999999999998</v>
      </c>
      <c r="BK16" s="63">
        <v>4.2999999999999997E-2</v>
      </c>
      <c r="BL16" s="63">
        <v>6.2E-2</v>
      </c>
      <c r="BM16" s="60">
        <v>21.3</v>
      </c>
      <c r="BN16" s="60">
        <f t="shared" ref="BN16:BN40" si="19">BL16*BM16</f>
        <v>1.3206</v>
      </c>
      <c r="BO16" s="63">
        <v>4.2000000000000003E-2</v>
      </c>
      <c r="BP16" s="63">
        <v>7.0999999999999994E-2</v>
      </c>
      <c r="BQ16" s="60">
        <v>19.899999999999999</v>
      </c>
      <c r="BR16" s="60">
        <f t="shared" ref="BR16:BR40" si="20">BP16*BQ16</f>
        <v>1.4128999999999998</v>
      </c>
      <c r="BS16" s="63">
        <v>4.4999999999999998E-2</v>
      </c>
      <c r="BT16" s="63">
        <v>7.0000000000000007E-2</v>
      </c>
      <c r="BU16" s="60">
        <v>18</v>
      </c>
      <c r="BV16" s="60">
        <f t="shared" ref="BV16:BV40" si="21">BT16*BU16</f>
        <v>1.2600000000000002</v>
      </c>
      <c r="BW16" s="26" t="s">
        <v>57</v>
      </c>
    </row>
    <row r="17" spans="1:75" ht="15" x14ac:dyDescent="0.5">
      <c r="A17" t="e">
        <f t="shared" si="1"/>
        <v>#REF!</v>
      </c>
      <c r="B17" s="26" t="s">
        <v>28</v>
      </c>
      <c r="C17" s="42">
        <v>0.05</v>
      </c>
      <c r="D17" s="42">
        <v>7.1999999999999995E-2</v>
      </c>
      <c r="E17" s="40">
        <v>19.3</v>
      </c>
      <c r="F17" s="10">
        <f>D17*E17</f>
        <v>1.3895999999999999</v>
      </c>
      <c r="G17" s="42">
        <v>4.8000000000000001E-2</v>
      </c>
      <c r="H17" s="42">
        <v>0.13800000000000001</v>
      </c>
      <c r="I17" s="40">
        <v>11.3</v>
      </c>
      <c r="J17" s="10">
        <f>H17*I17</f>
        <v>1.5594000000000001</v>
      </c>
      <c r="K17" s="42">
        <v>5.2999999999999999E-2</v>
      </c>
      <c r="L17" s="42">
        <v>9.0999999999999998E-2</v>
      </c>
      <c r="M17" s="41">
        <v>13.7</v>
      </c>
      <c r="N17" s="10">
        <f t="shared" si="12"/>
        <v>1.2466999999999999</v>
      </c>
      <c r="O17" s="42">
        <v>0.05</v>
      </c>
      <c r="P17" s="42">
        <v>0.08</v>
      </c>
      <c r="Q17" s="41">
        <v>16</v>
      </c>
      <c r="R17" s="36">
        <f t="shared" si="13"/>
        <v>1.28</v>
      </c>
      <c r="S17" s="42">
        <v>4.5999999999999999E-2</v>
      </c>
      <c r="T17" s="42">
        <v>0.1</v>
      </c>
      <c r="U17" s="41">
        <v>13.8</v>
      </c>
      <c r="V17" s="36">
        <f t="shared" si="14"/>
        <v>1.3800000000000001</v>
      </c>
      <c r="W17" s="42">
        <v>4.9000000000000002E-2</v>
      </c>
      <c r="X17" s="42">
        <v>7.4999999999999997E-2</v>
      </c>
      <c r="Y17" s="41">
        <v>17.399999999999999</v>
      </c>
      <c r="Z17" s="36">
        <f t="shared" si="15"/>
        <v>1.3049999999999999</v>
      </c>
      <c r="AA17" s="12">
        <v>4.3999999999999997E-2</v>
      </c>
      <c r="AB17" s="13">
        <v>7.6999999999999999E-2</v>
      </c>
      <c r="AC17" s="10">
        <v>18.3</v>
      </c>
      <c r="AD17" s="36">
        <f t="shared" si="16"/>
        <v>1.4091</v>
      </c>
      <c r="AE17" s="12">
        <v>5.1999999999999998E-2</v>
      </c>
      <c r="AF17" s="13">
        <v>7.3999999999999996E-2</v>
      </c>
      <c r="AG17" s="10">
        <v>14.8</v>
      </c>
      <c r="AH17" s="36">
        <f t="shared" si="17"/>
        <v>1.0952</v>
      </c>
      <c r="AI17" s="12">
        <v>6.3E-2</v>
      </c>
      <c r="AJ17" s="13">
        <v>8.5000000000000006E-2</v>
      </c>
      <c r="AK17" s="10">
        <v>10.4</v>
      </c>
      <c r="AL17" s="10">
        <f t="shared" si="2"/>
        <v>0.88400000000000012</v>
      </c>
      <c r="AM17" s="12">
        <v>4.8000000000000001E-2</v>
      </c>
      <c r="AN17" s="13">
        <v>9.4E-2</v>
      </c>
      <c r="AO17" s="10">
        <v>12.3</v>
      </c>
      <c r="AP17" s="10">
        <f t="shared" si="3"/>
        <v>1.1562000000000001</v>
      </c>
      <c r="AQ17" s="62">
        <v>4.7E-2</v>
      </c>
      <c r="AR17" s="63">
        <v>8.8999999999999996E-2</v>
      </c>
      <c r="AS17" s="60">
        <v>13.5</v>
      </c>
      <c r="AT17" s="60">
        <f t="shared" si="4"/>
        <v>1.2015</v>
      </c>
      <c r="AU17" s="62">
        <v>4.2000000000000003E-2</v>
      </c>
      <c r="AV17" s="63">
        <v>0.09</v>
      </c>
      <c r="AW17" s="60">
        <v>14.9</v>
      </c>
      <c r="AX17" s="60">
        <f t="shared" si="5"/>
        <v>1.341</v>
      </c>
      <c r="AY17" s="62">
        <v>3.7999999999999999E-2</v>
      </c>
      <c r="AZ17" s="62">
        <v>8.3000000000000004E-2</v>
      </c>
      <c r="BA17" s="60">
        <v>17.899999999999999</v>
      </c>
      <c r="BB17" s="60">
        <f t="shared" si="6"/>
        <v>1.4857</v>
      </c>
      <c r="BC17" s="63">
        <v>3.5000000000000003E-2</v>
      </c>
      <c r="BD17" s="63">
        <v>0.109</v>
      </c>
      <c r="BE17" s="60">
        <v>14.9</v>
      </c>
      <c r="BF17" s="60">
        <f t="shared" si="7"/>
        <v>1.6241000000000001</v>
      </c>
      <c r="BG17" s="63">
        <v>3.5000000000000003E-2</v>
      </c>
      <c r="BH17" s="63">
        <v>9.0999999999999998E-2</v>
      </c>
      <c r="BI17" s="60">
        <v>18.100000000000001</v>
      </c>
      <c r="BJ17" s="60">
        <f t="shared" si="18"/>
        <v>1.6471</v>
      </c>
      <c r="BK17" s="63">
        <v>3.3000000000000002E-2</v>
      </c>
      <c r="BL17" s="63">
        <v>9.6000000000000002E-2</v>
      </c>
      <c r="BM17" s="60">
        <v>19</v>
      </c>
      <c r="BN17" s="60">
        <f t="shared" si="19"/>
        <v>1.8240000000000001</v>
      </c>
      <c r="BO17" s="63">
        <v>3.2000000000000001E-2</v>
      </c>
      <c r="BP17" s="63">
        <v>0.108</v>
      </c>
      <c r="BQ17" s="60">
        <v>18.600000000000001</v>
      </c>
      <c r="BR17" s="60">
        <f t="shared" si="20"/>
        <v>2.0087999999999999</v>
      </c>
      <c r="BS17" s="63">
        <v>3.3000000000000002E-2</v>
      </c>
      <c r="BT17" s="63">
        <v>0.109</v>
      </c>
      <c r="BU17" s="60">
        <v>17.399999999999999</v>
      </c>
      <c r="BV17" s="60">
        <f t="shared" si="21"/>
        <v>1.8965999999999998</v>
      </c>
      <c r="BW17" s="26" t="s">
        <v>28</v>
      </c>
    </row>
    <row r="18" spans="1:75" ht="15" x14ac:dyDescent="0.5">
      <c r="A18" t="e">
        <f t="shared" si="1"/>
        <v>#REF!</v>
      </c>
      <c r="B18" s="26" t="s">
        <v>34</v>
      </c>
      <c r="C18" s="42"/>
      <c r="D18" s="42"/>
      <c r="E18" s="40"/>
      <c r="F18" s="10"/>
      <c r="G18" s="42"/>
      <c r="H18" s="42"/>
      <c r="I18" s="40"/>
      <c r="J18" s="10"/>
      <c r="K18" s="42"/>
      <c r="L18" s="42"/>
      <c r="M18" s="41"/>
      <c r="N18" s="10"/>
      <c r="O18" s="42"/>
      <c r="P18" s="42"/>
      <c r="Q18" s="41"/>
      <c r="R18" s="36"/>
      <c r="S18" s="42">
        <v>2.5999999999999999E-2</v>
      </c>
      <c r="T18" s="42">
        <v>0.16700000000000001</v>
      </c>
      <c r="U18" s="41">
        <v>11.7</v>
      </c>
      <c r="V18" s="36">
        <f>T18*U18</f>
        <v>1.9539</v>
      </c>
      <c r="W18" s="42">
        <v>2.5999999999999999E-2</v>
      </c>
      <c r="X18" s="42">
        <v>0.14000000000000001</v>
      </c>
      <c r="Y18" s="41">
        <v>13</v>
      </c>
      <c r="Z18" s="36">
        <f>X18*Y18</f>
        <v>1.8200000000000003</v>
      </c>
      <c r="AA18" s="12">
        <v>2.1999999999999999E-2</v>
      </c>
      <c r="AB18" s="13">
        <v>0.13</v>
      </c>
      <c r="AC18" s="10">
        <v>16</v>
      </c>
      <c r="AD18" s="36">
        <f>AB18*AC18</f>
        <v>2.08</v>
      </c>
      <c r="AE18" s="12">
        <v>2.7E-2</v>
      </c>
      <c r="AF18" s="13">
        <v>0.128</v>
      </c>
      <c r="AG18" s="10">
        <v>12.4</v>
      </c>
      <c r="AH18" s="36">
        <f>AF18*AG18</f>
        <v>1.5872000000000002</v>
      </c>
      <c r="AI18" s="12">
        <v>0.04</v>
      </c>
      <c r="AJ18" s="13">
        <v>0.108</v>
      </c>
      <c r="AK18" s="10">
        <v>9.6999999999999993</v>
      </c>
      <c r="AL18" s="10">
        <f t="shared" ref="AL18:AL40" si="22">AJ18*AK18</f>
        <v>1.0475999999999999</v>
      </c>
      <c r="AM18" s="12">
        <v>3.6999999999999998E-2</v>
      </c>
      <c r="AN18" s="13">
        <v>0.104</v>
      </c>
      <c r="AO18" s="10">
        <v>10.3</v>
      </c>
      <c r="AP18" s="10">
        <f t="shared" ref="AP18:AP28" si="23">AN18*AO18</f>
        <v>1.0711999999999999</v>
      </c>
      <c r="AQ18" s="62">
        <v>3.4000000000000002E-2</v>
      </c>
      <c r="AR18" s="63">
        <v>0.105</v>
      </c>
      <c r="AS18" s="60">
        <v>11.8</v>
      </c>
      <c r="AT18" s="60">
        <f t="shared" si="4"/>
        <v>1.2390000000000001</v>
      </c>
      <c r="AU18" s="62">
        <v>0.03</v>
      </c>
      <c r="AV18" s="63">
        <v>0.159</v>
      </c>
      <c r="AW18" s="60">
        <v>9.6999999999999993</v>
      </c>
      <c r="AX18" s="60">
        <f t="shared" si="5"/>
        <v>1.5423</v>
      </c>
      <c r="AY18" s="62">
        <v>2.8000000000000001E-2</v>
      </c>
      <c r="AZ18" s="62">
        <v>0.125</v>
      </c>
      <c r="BA18" s="60">
        <v>12.7</v>
      </c>
      <c r="BB18" s="60">
        <f t="shared" si="6"/>
        <v>1.5874999999999999</v>
      </c>
      <c r="BC18" s="63">
        <v>2.5999999999999999E-2</v>
      </c>
      <c r="BD18" s="63">
        <v>0.13</v>
      </c>
      <c r="BE18" s="60">
        <v>13</v>
      </c>
      <c r="BF18" s="60">
        <f t="shared" si="7"/>
        <v>1.69</v>
      </c>
      <c r="BG18" s="63">
        <v>2.8000000000000001E-2</v>
      </c>
      <c r="BH18" s="63">
        <v>0.12</v>
      </c>
      <c r="BI18" s="60">
        <v>14.8</v>
      </c>
      <c r="BJ18" s="60">
        <f t="shared" si="18"/>
        <v>1.776</v>
      </c>
      <c r="BK18" s="63">
        <v>2.8000000000000001E-2</v>
      </c>
      <c r="BL18" s="63">
        <v>0.108</v>
      </c>
      <c r="BM18" s="60">
        <v>17.899999999999999</v>
      </c>
      <c r="BN18" s="60">
        <f t="shared" si="19"/>
        <v>1.9331999999999998</v>
      </c>
      <c r="BO18" s="63">
        <v>2.9000000000000001E-2</v>
      </c>
      <c r="BP18" s="63">
        <v>0.127</v>
      </c>
      <c r="BQ18" s="60">
        <v>17.2</v>
      </c>
      <c r="BR18" s="60">
        <f t="shared" si="20"/>
        <v>2.1844000000000001</v>
      </c>
      <c r="BS18" s="63">
        <v>3.7999999999999999E-2</v>
      </c>
      <c r="BT18" s="63">
        <v>0.12</v>
      </c>
      <c r="BU18" s="60">
        <v>14.7</v>
      </c>
      <c r="BV18" s="60">
        <f t="shared" si="21"/>
        <v>1.7639999999999998</v>
      </c>
      <c r="BW18" s="26" t="s">
        <v>34</v>
      </c>
    </row>
    <row r="19" spans="1:75" ht="15" x14ac:dyDescent="0.5">
      <c r="B19" s="26" t="s">
        <v>60</v>
      </c>
      <c r="C19" s="42"/>
      <c r="D19" s="42"/>
      <c r="E19" s="40"/>
      <c r="F19" s="10"/>
      <c r="G19" s="42"/>
      <c r="H19" s="42"/>
      <c r="I19" s="40"/>
      <c r="J19" s="10"/>
      <c r="K19" s="42"/>
      <c r="L19" s="42"/>
      <c r="M19" s="41"/>
      <c r="N19" s="10"/>
      <c r="O19" s="42"/>
      <c r="P19" s="42"/>
      <c r="Q19" s="41"/>
      <c r="R19" s="10"/>
      <c r="S19" s="42"/>
      <c r="T19" s="42"/>
      <c r="U19" s="41"/>
      <c r="V19" s="36"/>
      <c r="W19" s="42"/>
      <c r="X19" s="42"/>
      <c r="Y19" s="41"/>
      <c r="Z19" s="36"/>
      <c r="AA19" s="12"/>
      <c r="AB19" s="13"/>
      <c r="AC19" s="10"/>
      <c r="AD19" s="36"/>
      <c r="AE19" s="12"/>
      <c r="AF19" s="13"/>
      <c r="AG19" s="10"/>
      <c r="AH19" s="36"/>
      <c r="AI19" s="12"/>
      <c r="AJ19" s="13"/>
      <c r="AK19" s="10"/>
      <c r="AL19" s="10"/>
      <c r="AM19" s="12"/>
      <c r="AN19" s="13"/>
      <c r="AO19" s="10"/>
      <c r="AP19" s="10"/>
      <c r="AQ19" s="62">
        <v>2.1000000000000001E-2</v>
      </c>
      <c r="AR19" s="63">
        <v>0.13600000000000001</v>
      </c>
      <c r="AS19" s="60">
        <v>12.6</v>
      </c>
      <c r="AT19" s="60">
        <f t="shared" si="4"/>
        <v>1.7136</v>
      </c>
      <c r="AU19" s="62">
        <v>0.03</v>
      </c>
      <c r="AV19" s="63">
        <v>0.11</v>
      </c>
      <c r="AW19" s="60">
        <v>14.5</v>
      </c>
      <c r="AX19" s="60">
        <f t="shared" si="5"/>
        <v>1.595</v>
      </c>
      <c r="AY19" s="62">
        <v>0.03</v>
      </c>
      <c r="AZ19" s="62">
        <v>9.4E-2</v>
      </c>
      <c r="BA19" s="60">
        <v>15.9</v>
      </c>
      <c r="BB19" s="60">
        <f t="shared" si="6"/>
        <v>1.4945999999999999</v>
      </c>
      <c r="BC19" s="63">
        <v>0.03</v>
      </c>
      <c r="BD19" s="63">
        <v>9.2999999999999999E-2</v>
      </c>
      <c r="BE19" s="60">
        <v>16.399999999999999</v>
      </c>
      <c r="BF19" s="60">
        <f t="shared" si="7"/>
        <v>1.5251999999999999</v>
      </c>
      <c r="BG19" s="63">
        <v>3.1E-2</v>
      </c>
      <c r="BH19" s="63">
        <v>8.1000000000000003E-2</v>
      </c>
      <c r="BI19" s="60">
        <v>18.3</v>
      </c>
      <c r="BJ19" s="60">
        <f t="shared" si="18"/>
        <v>1.4823000000000002</v>
      </c>
      <c r="BK19" s="63">
        <v>2.7E-2</v>
      </c>
      <c r="BL19" s="63">
        <v>0.09</v>
      </c>
      <c r="BM19" s="60">
        <v>18.7</v>
      </c>
      <c r="BN19" s="60">
        <f t="shared" si="19"/>
        <v>1.6829999999999998</v>
      </c>
      <c r="BO19" s="63">
        <v>2.5000000000000001E-2</v>
      </c>
      <c r="BP19" s="63">
        <v>8.5999999999999993E-2</v>
      </c>
      <c r="BQ19" s="60">
        <v>21.8</v>
      </c>
      <c r="BR19" s="60">
        <f t="shared" si="20"/>
        <v>1.8748</v>
      </c>
      <c r="BS19" s="63">
        <v>2.5999999999999999E-2</v>
      </c>
      <c r="BT19" s="63">
        <v>0.08</v>
      </c>
      <c r="BU19" s="60">
        <v>24.4</v>
      </c>
      <c r="BV19" s="60">
        <f t="shared" si="21"/>
        <v>1.952</v>
      </c>
      <c r="BW19" s="26" t="s">
        <v>62</v>
      </c>
    </row>
    <row r="20" spans="1:75" ht="15" x14ac:dyDescent="0.5">
      <c r="A20">
        <f>A46+1</f>
        <v>1</v>
      </c>
      <c r="B20" s="27" t="s">
        <v>41</v>
      </c>
      <c r="C20" s="25">
        <v>3.3000000000000002E-2</v>
      </c>
      <c r="D20" s="25">
        <v>9.2999999999999999E-2</v>
      </c>
      <c r="E20" s="14">
        <v>12.5</v>
      </c>
      <c r="F20" s="10">
        <f>D20*E20</f>
        <v>1.1625000000000001</v>
      </c>
      <c r="G20" s="25">
        <v>3.2000000000000001E-2</v>
      </c>
      <c r="H20" s="25">
        <v>0.109</v>
      </c>
      <c r="I20" s="14">
        <v>11.5</v>
      </c>
      <c r="J20" s="10">
        <f>H20*I20</f>
        <v>1.2535000000000001</v>
      </c>
      <c r="K20" s="11">
        <v>3.1E-2</v>
      </c>
      <c r="L20" s="25">
        <v>9.8000000000000004E-2</v>
      </c>
      <c r="M20" s="10">
        <v>13.8</v>
      </c>
      <c r="N20" s="10">
        <f>L20*M20</f>
        <v>1.3524</v>
      </c>
      <c r="O20" s="11">
        <v>3.2000000000000001E-2</v>
      </c>
      <c r="P20" s="25">
        <v>0.11</v>
      </c>
      <c r="Q20" s="10">
        <v>15.1</v>
      </c>
      <c r="R20" s="36">
        <f>P20*Q20</f>
        <v>1.661</v>
      </c>
      <c r="S20" s="11">
        <v>0.03</v>
      </c>
      <c r="T20" s="25">
        <v>0.11899999999999999</v>
      </c>
      <c r="U20" s="10">
        <v>16.3</v>
      </c>
      <c r="V20" s="36">
        <f>T20*U20</f>
        <v>1.9397</v>
      </c>
      <c r="W20" s="25">
        <v>2.8000000000000001E-2</v>
      </c>
      <c r="X20" s="25">
        <v>0.13800000000000001</v>
      </c>
      <c r="Y20" s="10">
        <v>14.3</v>
      </c>
      <c r="Z20" s="36">
        <f>X20*Y20</f>
        <v>1.9734000000000003</v>
      </c>
      <c r="AA20" s="11">
        <v>2.4E-2</v>
      </c>
      <c r="AB20" s="25">
        <v>0.14399999999999999</v>
      </c>
      <c r="AC20" s="10">
        <v>19.3</v>
      </c>
      <c r="AD20" s="36">
        <f>AB20*AC20</f>
        <v>2.7791999999999999</v>
      </c>
      <c r="AE20" s="12">
        <v>2.9000000000000001E-2</v>
      </c>
      <c r="AF20" s="13">
        <v>0.153</v>
      </c>
      <c r="AG20" s="10">
        <v>16.600000000000001</v>
      </c>
      <c r="AH20" s="36">
        <f>AF20*AG20</f>
        <v>2.5398000000000001</v>
      </c>
      <c r="AI20" s="12">
        <v>0.04</v>
      </c>
      <c r="AJ20" s="13">
        <v>0.14299999999999999</v>
      </c>
      <c r="AK20" s="10">
        <v>12</v>
      </c>
      <c r="AL20" s="10">
        <f>AJ20*AK20</f>
        <v>1.7159999999999997</v>
      </c>
      <c r="AM20" s="12">
        <v>4.2000000000000003E-2</v>
      </c>
      <c r="AN20" s="13">
        <v>0.14699999999999999</v>
      </c>
      <c r="AO20" s="10">
        <v>11.6</v>
      </c>
      <c r="AP20" s="10">
        <f>AN20*AO20</f>
        <v>1.7051999999999998</v>
      </c>
      <c r="AQ20" s="62">
        <v>4.9000000000000002E-2</v>
      </c>
      <c r="AR20" s="63">
        <v>0.15</v>
      </c>
      <c r="AS20" s="60">
        <v>9.1</v>
      </c>
      <c r="AT20" s="60">
        <f>AR20*AS20</f>
        <v>1.365</v>
      </c>
      <c r="AU20" s="62">
        <v>4.9000000000000002E-2</v>
      </c>
      <c r="AV20" s="63">
        <v>0.11600000000000001</v>
      </c>
      <c r="AW20" s="60">
        <v>11.2</v>
      </c>
      <c r="AX20" s="60">
        <f>AV20*AW20</f>
        <v>1.2991999999999999</v>
      </c>
      <c r="AY20" s="62">
        <v>5.0999999999999997E-2</v>
      </c>
      <c r="AZ20" s="62">
        <v>9.1999999999999998E-2</v>
      </c>
      <c r="BA20" s="60">
        <v>13.2</v>
      </c>
      <c r="BB20" s="60">
        <f t="shared" ref="BB20:BB22" si="24">AZ20*BA20</f>
        <v>1.2143999999999999</v>
      </c>
      <c r="BC20" s="63">
        <v>4.4999999999999998E-2</v>
      </c>
      <c r="BD20" s="63">
        <v>0.104</v>
      </c>
      <c r="BE20" s="60">
        <v>12.9</v>
      </c>
      <c r="BF20" s="60">
        <f t="shared" ref="BF20:BF23" si="25">BD20*BE20</f>
        <v>1.3415999999999999</v>
      </c>
      <c r="BG20" s="63">
        <v>4.5999999999999999E-2</v>
      </c>
      <c r="BH20" s="63">
        <v>0.112</v>
      </c>
      <c r="BI20" s="60">
        <v>12.5</v>
      </c>
      <c r="BJ20" s="60">
        <f t="shared" si="18"/>
        <v>1.4000000000000001</v>
      </c>
      <c r="BK20" s="63">
        <v>4.5999999999999999E-2</v>
      </c>
      <c r="BL20" s="63">
        <v>0.152</v>
      </c>
      <c r="BM20" s="60">
        <v>10.9</v>
      </c>
      <c r="BN20" s="60">
        <f t="shared" si="19"/>
        <v>1.6568000000000001</v>
      </c>
      <c r="BO20" s="63">
        <v>4.4999999999999998E-2</v>
      </c>
      <c r="BP20" s="63">
        <v>0.11700000000000001</v>
      </c>
      <c r="BQ20" s="60">
        <v>15</v>
      </c>
      <c r="BR20" s="60">
        <f t="shared" si="20"/>
        <v>1.7550000000000001</v>
      </c>
      <c r="BS20" s="63">
        <v>4.3999999999999997E-2</v>
      </c>
      <c r="BT20" s="63">
        <v>0.122</v>
      </c>
      <c r="BU20" s="60">
        <v>13.8</v>
      </c>
      <c r="BV20" s="60">
        <f t="shared" si="21"/>
        <v>1.6836</v>
      </c>
      <c r="BW20" s="27" t="s">
        <v>41</v>
      </c>
    </row>
    <row r="21" spans="1:75" ht="15" x14ac:dyDescent="0.5">
      <c r="A21">
        <f t="shared" si="1"/>
        <v>2</v>
      </c>
      <c r="B21" s="55" t="s">
        <v>67</v>
      </c>
      <c r="C21" s="42"/>
      <c r="D21" s="42"/>
      <c r="E21" s="40"/>
      <c r="F21" s="36"/>
      <c r="G21" s="42"/>
      <c r="H21" s="42"/>
      <c r="I21" s="40"/>
      <c r="J21" s="36"/>
      <c r="K21" s="42">
        <v>3.5000000000000003E-2</v>
      </c>
      <c r="L21" s="42">
        <v>6.9000000000000006E-2</v>
      </c>
      <c r="M21" s="40">
        <v>13.4</v>
      </c>
      <c r="N21" s="36">
        <f t="shared" ref="N21" si="26">L21*M21</f>
        <v>0.92460000000000009</v>
      </c>
      <c r="O21" s="42">
        <v>3.3000000000000002E-2</v>
      </c>
      <c r="P21" s="42">
        <v>5.0999999999999997E-2</v>
      </c>
      <c r="Q21" s="40">
        <v>20.8</v>
      </c>
      <c r="R21" s="36">
        <f t="shared" ref="R21" si="27">P21*Q21</f>
        <v>1.0608</v>
      </c>
      <c r="S21" s="42">
        <v>3.5000000000000003E-2</v>
      </c>
      <c r="T21" s="42">
        <v>5.0999999999999997E-2</v>
      </c>
      <c r="U21" s="40">
        <v>19.8</v>
      </c>
      <c r="V21" s="36">
        <f t="shared" ref="V21" si="28">T21*U21</f>
        <v>1.0098</v>
      </c>
      <c r="W21" s="42">
        <v>3.3000000000000002E-2</v>
      </c>
      <c r="X21" s="42">
        <v>4.2999999999999997E-2</v>
      </c>
      <c r="Y21" s="40">
        <v>27.1</v>
      </c>
      <c r="Z21" s="36">
        <f t="shared" ref="Z21" si="29">X21*Y21</f>
        <v>1.1653</v>
      </c>
      <c r="AA21" s="15">
        <v>2.5999999999999999E-2</v>
      </c>
      <c r="AB21" s="16">
        <v>8.4000000000000005E-2</v>
      </c>
      <c r="AC21" s="14">
        <v>18.7</v>
      </c>
      <c r="AD21" s="36">
        <f t="shared" ref="AD21" si="30">AB21*AC21</f>
        <v>1.5708</v>
      </c>
      <c r="AE21" s="15">
        <v>3.2000000000000001E-2</v>
      </c>
      <c r="AF21" s="16">
        <v>9.6000000000000002E-2</v>
      </c>
      <c r="AG21" s="14">
        <v>13.7</v>
      </c>
      <c r="AH21" s="36">
        <f t="shared" ref="AH21" si="31">AF21*AG21</f>
        <v>1.3151999999999999</v>
      </c>
      <c r="AI21" s="15">
        <v>4.2000000000000003E-2</v>
      </c>
      <c r="AJ21" s="16">
        <v>9.1999999999999998E-2</v>
      </c>
      <c r="AK21" s="14">
        <v>12</v>
      </c>
      <c r="AL21" s="36">
        <f t="shared" ref="AL21" si="32">AJ21*AK21</f>
        <v>1.1040000000000001</v>
      </c>
      <c r="AM21" s="15">
        <v>3.5999999999999997E-2</v>
      </c>
      <c r="AN21" s="16">
        <v>9.8000000000000004E-2</v>
      </c>
      <c r="AO21" s="14">
        <v>13.4</v>
      </c>
      <c r="AP21" s="36">
        <f t="shared" ref="AP21" si="33">AN21*AO21</f>
        <v>1.3132000000000001</v>
      </c>
      <c r="AQ21" s="64">
        <v>3.2000000000000001E-2</v>
      </c>
      <c r="AR21" s="65">
        <v>9.8000000000000004E-2</v>
      </c>
      <c r="AS21" s="66">
        <v>15.4</v>
      </c>
      <c r="AT21" s="61">
        <f t="shared" ref="AT21" si="34">AR21*AS21</f>
        <v>1.5092000000000001</v>
      </c>
      <c r="AU21" s="64">
        <v>3.5000000000000003E-2</v>
      </c>
      <c r="AV21" s="65">
        <v>5.7000000000000002E-2</v>
      </c>
      <c r="AW21" s="66">
        <v>19.899999999999999</v>
      </c>
      <c r="AX21" s="61">
        <f t="shared" ref="AX21" si="35">AV21*AW21</f>
        <v>1.1342999999999999</v>
      </c>
      <c r="AY21" s="64">
        <v>3.5000000000000003E-2</v>
      </c>
      <c r="AZ21" s="64">
        <v>8.2000000000000003E-2</v>
      </c>
      <c r="BA21" s="66">
        <v>16.899999999999999</v>
      </c>
      <c r="BB21" s="61">
        <f t="shared" si="24"/>
        <v>1.3857999999999999</v>
      </c>
      <c r="BC21" s="65">
        <v>3.4000000000000002E-2</v>
      </c>
      <c r="BD21" s="65">
        <v>8.2000000000000003E-2</v>
      </c>
      <c r="BE21" s="66">
        <v>17.899999999999999</v>
      </c>
      <c r="BF21" s="61">
        <f t="shared" si="25"/>
        <v>1.4678</v>
      </c>
      <c r="BG21" s="65">
        <v>3.3000000000000002E-2</v>
      </c>
      <c r="BH21" s="65">
        <v>8.5000000000000006E-2</v>
      </c>
      <c r="BI21" s="66">
        <v>18.100000000000001</v>
      </c>
      <c r="BJ21" s="61">
        <f t="shared" ref="BJ21" si="36">BH21*BI21</f>
        <v>1.5385000000000002</v>
      </c>
      <c r="BK21" s="65">
        <v>3.2000000000000001E-2</v>
      </c>
      <c r="BL21" s="65">
        <v>8.7999999999999995E-2</v>
      </c>
      <c r="BM21" s="66">
        <v>18.7</v>
      </c>
      <c r="BN21" s="61">
        <f t="shared" ref="BN21" si="37">BL21*BM21</f>
        <v>1.6456</v>
      </c>
      <c r="BO21" s="65">
        <v>3.1E-2</v>
      </c>
      <c r="BP21" s="65">
        <v>8.8999999999999996E-2</v>
      </c>
      <c r="BQ21" s="66">
        <v>19.5</v>
      </c>
      <c r="BR21" s="61">
        <f t="shared" ref="BR21" si="38">BP21*BQ21</f>
        <v>1.7354999999999998</v>
      </c>
      <c r="BS21" s="65">
        <v>3.3000000000000002E-2</v>
      </c>
      <c r="BT21" s="65">
        <v>0.09</v>
      </c>
      <c r="BU21" s="66">
        <v>18.7</v>
      </c>
      <c r="BV21" s="61">
        <f t="shared" ref="BV21" si="39">BT21*BU21</f>
        <v>1.6829999999999998</v>
      </c>
      <c r="BW21" s="55" t="s">
        <v>67</v>
      </c>
    </row>
    <row r="22" spans="1:75" ht="15" x14ac:dyDescent="0.5">
      <c r="A22" t="e">
        <f>#REF!+1</f>
        <v>#REF!</v>
      </c>
      <c r="B22" s="27" t="s">
        <v>48</v>
      </c>
      <c r="C22" s="25"/>
      <c r="D22" s="25"/>
      <c r="E22" s="14"/>
      <c r="F22" s="10"/>
      <c r="G22" s="25">
        <v>3.5000000000000003E-2</v>
      </c>
      <c r="H22" s="25">
        <v>0.20100000000000001</v>
      </c>
      <c r="I22" s="14">
        <v>10.5</v>
      </c>
      <c r="J22" s="10">
        <f>H22*I22</f>
        <v>2.1105</v>
      </c>
      <c r="K22" s="11">
        <v>3.4000000000000002E-2</v>
      </c>
      <c r="L22" s="25">
        <v>0.188</v>
      </c>
      <c r="M22" s="10">
        <v>11.8</v>
      </c>
      <c r="N22" s="10">
        <f>L22*M22</f>
        <v>2.2183999999999999</v>
      </c>
      <c r="O22" s="11">
        <v>3.5000000000000003E-2</v>
      </c>
      <c r="P22" s="25">
        <v>0.19500000000000001</v>
      </c>
      <c r="Q22" s="10">
        <v>13</v>
      </c>
      <c r="R22" s="10">
        <f>P22*Q22</f>
        <v>2.5350000000000001</v>
      </c>
      <c r="S22" s="11">
        <v>3.2000000000000001E-2</v>
      </c>
      <c r="T22" s="25">
        <v>0.23599999999999999</v>
      </c>
      <c r="U22" s="10">
        <v>15.4</v>
      </c>
      <c r="V22" s="36">
        <f>T22*U22</f>
        <v>3.6343999999999999</v>
      </c>
      <c r="W22" s="25">
        <v>2.8000000000000001E-2</v>
      </c>
      <c r="X22" s="25">
        <v>0.23699999999999999</v>
      </c>
      <c r="Y22" s="10">
        <v>16.5</v>
      </c>
      <c r="Z22" s="36">
        <f>X22*Y22</f>
        <v>3.9104999999999999</v>
      </c>
      <c r="AA22" s="11">
        <v>2.5000000000000001E-2</v>
      </c>
      <c r="AB22" s="25">
        <v>0.26900000000000002</v>
      </c>
      <c r="AC22" s="10">
        <v>16.2</v>
      </c>
      <c r="AD22" s="36">
        <f>AB22*AC22</f>
        <v>4.3578000000000001</v>
      </c>
      <c r="AE22" s="12">
        <v>2.8000000000000001E-2</v>
      </c>
      <c r="AF22" s="13">
        <v>0.246</v>
      </c>
      <c r="AG22" s="10">
        <v>18</v>
      </c>
      <c r="AH22" s="36">
        <f t="shared" ref="AH22" si="40">AF22*AG22</f>
        <v>4.4279999999999999</v>
      </c>
      <c r="AI22" s="12">
        <v>4.2999999999999997E-2</v>
      </c>
      <c r="AJ22" s="13">
        <v>0.22500000000000001</v>
      </c>
      <c r="AK22" s="10">
        <v>11.5</v>
      </c>
      <c r="AL22" s="10">
        <f t="shared" ref="AL22" si="41">AJ22*AK22</f>
        <v>2.5874999999999999</v>
      </c>
      <c r="AM22" s="12">
        <v>4.9000000000000002E-2</v>
      </c>
      <c r="AN22" s="13">
        <v>0.189</v>
      </c>
      <c r="AO22" s="10">
        <v>11</v>
      </c>
      <c r="AP22" s="10">
        <f t="shared" ref="AP22" si="42">AN22*AO22</f>
        <v>2.0790000000000002</v>
      </c>
      <c r="AQ22" s="62">
        <v>0.05</v>
      </c>
      <c r="AR22" s="63">
        <v>0.17299999999999999</v>
      </c>
      <c r="AS22" s="60">
        <v>11.3</v>
      </c>
      <c r="AT22" s="60">
        <f t="shared" ref="AT22" si="43">AR22*AS22</f>
        <v>1.9549000000000001</v>
      </c>
      <c r="AU22" s="62">
        <v>5.7000000000000002E-2</v>
      </c>
      <c r="AV22" s="63">
        <v>7.2999999999999995E-2</v>
      </c>
      <c r="AW22" s="60">
        <v>19.100000000000001</v>
      </c>
      <c r="AX22" s="60">
        <f t="shared" ref="AX22" si="44">AV22*AW22</f>
        <v>1.3943000000000001</v>
      </c>
      <c r="AY22" s="84">
        <v>4.7E-2</v>
      </c>
      <c r="AZ22" s="84">
        <v>8.6999999999999994E-2</v>
      </c>
      <c r="BA22" s="60">
        <v>13.4</v>
      </c>
      <c r="BB22" s="60">
        <f t="shared" si="24"/>
        <v>1.1657999999999999</v>
      </c>
      <c r="BC22" s="90">
        <v>3.6999999999999998E-2</v>
      </c>
      <c r="BD22" s="90">
        <v>0.08</v>
      </c>
      <c r="BE22" s="60">
        <v>16</v>
      </c>
      <c r="BF22" s="60">
        <f t="shared" si="25"/>
        <v>1.28</v>
      </c>
      <c r="BG22" s="90">
        <v>3.9E-2</v>
      </c>
      <c r="BH22" s="90">
        <v>8.7999999999999995E-2</v>
      </c>
      <c r="BI22" s="60">
        <v>12.6</v>
      </c>
      <c r="BJ22" s="60">
        <f t="shared" si="18"/>
        <v>1.1088</v>
      </c>
      <c r="BK22" s="90">
        <v>3.6999999999999998E-2</v>
      </c>
      <c r="BL22" s="90">
        <v>6.5000000000000002E-2</v>
      </c>
      <c r="BM22" s="60">
        <v>18.7</v>
      </c>
      <c r="BN22" s="60">
        <f t="shared" si="19"/>
        <v>1.2155</v>
      </c>
      <c r="BO22" s="90">
        <v>3.5000000000000003E-2</v>
      </c>
      <c r="BP22" s="90">
        <v>8.7999999999999995E-2</v>
      </c>
      <c r="BQ22" s="60">
        <v>13.4</v>
      </c>
      <c r="BR22" s="60">
        <f t="shared" si="20"/>
        <v>1.1792</v>
      </c>
      <c r="BS22" s="90">
        <v>3.3000000000000002E-2</v>
      </c>
      <c r="BT22" s="90">
        <v>6.5000000000000002E-2</v>
      </c>
      <c r="BU22" s="60">
        <v>20.100000000000001</v>
      </c>
      <c r="BV22" s="60">
        <f t="shared" si="21"/>
        <v>1.3065000000000002</v>
      </c>
      <c r="BW22" s="27" t="s">
        <v>48</v>
      </c>
    </row>
    <row r="23" spans="1:75" ht="15" x14ac:dyDescent="0.5">
      <c r="A23" t="e">
        <f>A18+1</f>
        <v>#REF!</v>
      </c>
      <c r="B23" s="27" t="s">
        <v>49</v>
      </c>
      <c r="C23" s="25"/>
      <c r="D23" s="25"/>
      <c r="E23" s="14"/>
      <c r="F23" s="10"/>
      <c r="G23" s="25">
        <v>4.5999999999999999E-2</v>
      </c>
      <c r="H23" s="25">
        <v>0.105</v>
      </c>
      <c r="I23" s="14">
        <v>13</v>
      </c>
      <c r="J23" s="10">
        <f t="shared" ref="J23:J27" si="45">H23*I23</f>
        <v>1.365</v>
      </c>
      <c r="K23" s="11">
        <v>4.4999999999999998E-2</v>
      </c>
      <c r="L23" s="25">
        <v>5.3999999999999999E-2</v>
      </c>
      <c r="M23" s="10">
        <v>22.5</v>
      </c>
      <c r="N23" s="10">
        <f t="shared" si="12"/>
        <v>1.2150000000000001</v>
      </c>
      <c r="O23" s="11">
        <v>4.9000000000000002E-2</v>
      </c>
      <c r="P23" s="25">
        <v>0.106</v>
      </c>
      <c r="Q23" s="10">
        <v>14.1</v>
      </c>
      <c r="R23" s="10">
        <f t="shared" si="13"/>
        <v>1.4945999999999999</v>
      </c>
      <c r="S23" s="11">
        <v>3.6999999999999998E-2</v>
      </c>
      <c r="T23" s="25">
        <v>0.10199999999999999</v>
      </c>
      <c r="U23" s="10">
        <v>16.100000000000001</v>
      </c>
      <c r="V23" s="36">
        <f t="shared" si="14"/>
        <v>1.6422000000000001</v>
      </c>
      <c r="W23" s="25">
        <v>3.4000000000000002E-2</v>
      </c>
      <c r="X23" s="25">
        <v>0.13900000000000001</v>
      </c>
      <c r="Y23" s="10">
        <v>14.2</v>
      </c>
      <c r="Z23" s="36">
        <f t="shared" si="15"/>
        <v>1.9738</v>
      </c>
      <c r="AA23" s="11">
        <v>3.1E-2</v>
      </c>
      <c r="AB23" s="25">
        <v>0.14599999999999999</v>
      </c>
      <c r="AC23" s="10">
        <v>15.6</v>
      </c>
      <c r="AD23" s="36">
        <f t="shared" si="16"/>
        <v>2.2775999999999996</v>
      </c>
      <c r="AE23" s="12">
        <v>3.2000000000000001E-2</v>
      </c>
      <c r="AF23" s="13">
        <v>0.16200000000000001</v>
      </c>
      <c r="AG23" s="10">
        <v>15.6</v>
      </c>
      <c r="AH23" s="36">
        <f t="shared" si="17"/>
        <v>2.5272000000000001</v>
      </c>
      <c r="AI23" s="12">
        <v>5.0999999999999997E-2</v>
      </c>
      <c r="AJ23" s="13">
        <v>0.11899999999999999</v>
      </c>
      <c r="AK23" s="10">
        <v>13</v>
      </c>
      <c r="AL23" s="10">
        <f t="shared" si="22"/>
        <v>1.5469999999999999</v>
      </c>
      <c r="AM23" s="12">
        <v>5.8000000000000003E-2</v>
      </c>
      <c r="AN23" s="13">
        <v>0.11600000000000001</v>
      </c>
      <c r="AO23" s="10">
        <v>11.7</v>
      </c>
      <c r="AP23" s="10">
        <f t="shared" si="23"/>
        <v>1.3572</v>
      </c>
      <c r="AQ23" s="62">
        <v>5.1999999999999998E-2</v>
      </c>
      <c r="AR23" s="63">
        <v>5.7000000000000002E-2</v>
      </c>
      <c r="AS23" s="60">
        <v>22.4</v>
      </c>
      <c r="AT23" s="60">
        <f t="shared" si="4"/>
        <v>1.2767999999999999</v>
      </c>
      <c r="AU23" s="62">
        <v>4.9000000000000002E-2</v>
      </c>
      <c r="AV23" s="63">
        <v>0.11600000000000001</v>
      </c>
      <c r="AW23" s="60">
        <v>21.1</v>
      </c>
      <c r="AX23" s="60">
        <f t="shared" si="5"/>
        <v>2.4476000000000004</v>
      </c>
      <c r="AY23" s="62">
        <v>4.2999999999999997E-2</v>
      </c>
      <c r="AZ23" s="62">
        <v>9.8000000000000004E-2</v>
      </c>
      <c r="BA23" s="60">
        <v>13.1</v>
      </c>
      <c r="BB23" s="60">
        <f t="shared" si="6"/>
        <v>1.2838000000000001</v>
      </c>
      <c r="BC23" s="63">
        <v>4.2999999999999997E-2</v>
      </c>
      <c r="BD23" s="63">
        <v>2.9000000000000001E-2</v>
      </c>
      <c r="BE23" s="60">
        <v>39.799999999999997</v>
      </c>
      <c r="BF23" s="60">
        <f t="shared" si="25"/>
        <v>1.1541999999999999</v>
      </c>
      <c r="BG23" s="63">
        <v>4.2000000000000003E-2</v>
      </c>
      <c r="BH23" s="63">
        <v>6.8000000000000005E-2</v>
      </c>
      <c r="BI23" s="60">
        <v>17</v>
      </c>
      <c r="BJ23" s="60">
        <f t="shared" si="18"/>
        <v>1.1560000000000001</v>
      </c>
      <c r="BK23" s="63">
        <v>4.2999999999999997E-2</v>
      </c>
      <c r="BL23" s="63">
        <v>0.14299999999999999</v>
      </c>
      <c r="BM23" s="60">
        <v>15.9</v>
      </c>
      <c r="BN23" s="60">
        <f t="shared" si="19"/>
        <v>2.2736999999999998</v>
      </c>
      <c r="BO23" s="63">
        <v>4.5999999999999999E-2</v>
      </c>
      <c r="BP23" s="63">
        <v>0.309</v>
      </c>
      <c r="BQ23" s="60">
        <v>11.4</v>
      </c>
      <c r="BR23" s="60">
        <f t="shared" si="20"/>
        <v>3.5226000000000002</v>
      </c>
      <c r="BS23" s="63">
        <v>4.1000000000000002E-2</v>
      </c>
      <c r="BT23" s="63">
        <v>8.5000000000000006E-2</v>
      </c>
      <c r="BU23" s="60"/>
      <c r="BV23" s="60">
        <f t="shared" si="21"/>
        <v>0</v>
      </c>
      <c r="BW23" s="27" t="s">
        <v>54</v>
      </c>
    </row>
    <row r="24" spans="1:75" ht="15" x14ac:dyDescent="0.5">
      <c r="B24" s="39" t="s">
        <v>64</v>
      </c>
      <c r="C24" s="42"/>
      <c r="D24" s="42"/>
      <c r="E24" s="40"/>
      <c r="F24" s="36"/>
      <c r="G24" s="42"/>
      <c r="H24" s="42"/>
      <c r="I24" s="40"/>
      <c r="J24" s="36"/>
      <c r="K24" s="37"/>
      <c r="L24" s="42"/>
      <c r="M24" s="41"/>
      <c r="N24" s="36"/>
      <c r="O24" s="37"/>
      <c r="P24" s="42"/>
      <c r="Q24" s="41"/>
      <c r="R24" s="36"/>
      <c r="S24" s="37"/>
      <c r="T24" s="42"/>
      <c r="U24" s="41"/>
      <c r="V24" s="36"/>
      <c r="W24" s="37">
        <v>4.5999999999999999E-2</v>
      </c>
      <c r="X24" s="42">
        <v>9.9000000000000005E-2</v>
      </c>
      <c r="Y24" s="41">
        <v>20.3</v>
      </c>
      <c r="Z24" s="36">
        <f t="shared" si="15"/>
        <v>2.0097</v>
      </c>
      <c r="AA24" s="12">
        <v>5.1999999999999998E-2</v>
      </c>
      <c r="AB24" s="13">
        <v>7.1999999999999995E-2</v>
      </c>
      <c r="AC24" s="10">
        <v>21.6</v>
      </c>
      <c r="AD24" s="36">
        <f t="shared" si="16"/>
        <v>1.5551999999999999</v>
      </c>
      <c r="AE24" s="12">
        <v>0.05</v>
      </c>
      <c r="AF24" s="13">
        <v>6.5000000000000002E-2</v>
      </c>
      <c r="AG24" s="10">
        <v>23.2</v>
      </c>
      <c r="AH24" s="36">
        <f t="shared" si="17"/>
        <v>1.508</v>
      </c>
      <c r="AI24" s="12">
        <v>6.9000000000000006E-2</v>
      </c>
      <c r="AJ24" s="13">
        <v>5.8000000000000003E-2</v>
      </c>
      <c r="AK24" s="10">
        <v>19.8</v>
      </c>
      <c r="AL24" s="36">
        <f t="shared" si="22"/>
        <v>1.1484000000000001</v>
      </c>
      <c r="AM24" s="12">
        <v>5.5E-2</v>
      </c>
      <c r="AN24" s="13">
        <v>7.6999999999999999E-2</v>
      </c>
      <c r="AO24" s="10">
        <v>18.600000000000001</v>
      </c>
      <c r="AP24" s="36">
        <f t="shared" si="23"/>
        <v>1.4322000000000001</v>
      </c>
      <c r="AQ24" s="62">
        <v>0.05</v>
      </c>
      <c r="AR24" s="63">
        <v>0.09</v>
      </c>
      <c r="AS24" s="60">
        <v>17.100000000000001</v>
      </c>
      <c r="AT24" s="61">
        <f t="shared" si="4"/>
        <v>1.5390000000000001</v>
      </c>
      <c r="AU24" s="62">
        <v>4.7E-2</v>
      </c>
      <c r="AV24" s="63">
        <v>0.10199999999999999</v>
      </c>
      <c r="AW24" s="60">
        <v>15.8</v>
      </c>
      <c r="AX24" s="61">
        <f t="shared" si="5"/>
        <v>1.6115999999999999</v>
      </c>
      <c r="AY24" s="62">
        <v>4.7E-2</v>
      </c>
      <c r="AZ24" s="62">
        <v>9.4E-2</v>
      </c>
      <c r="BA24" s="60">
        <v>16.2</v>
      </c>
      <c r="BB24" s="61">
        <f t="shared" si="6"/>
        <v>1.5227999999999999</v>
      </c>
      <c r="BC24" s="63">
        <v>4.8000000000000001E-2</v>
      </c>
      <c r="BD24" s="63">
        <v>9.4E-2</v>
      </c>
      <c r="BE24" s="60">
        <v>15.9</v>
      </c>
      <c r="BF24" s="61">
        <f t="shared" si="7"/>
        <v>1.4945999999999999</v>
      </c>
      <c r="BG24" s="63">
        <v>4.1000000000000002E-2</v>
      </c>
      <c r="BH24" s="63">
        <v>8.3000000000000004E-2</v>
      </c>
      <c r="BI24" s="60">
        <v>204</v>
      </c>
      <c r="BJ24" s="61">
        <f t="shared" si="18"/>
        <v>16.932000000000002</v>
      </c>
      <c r="BK24" s="63">
        <v>0.04</v>
      </c>
      <c r="BL24" s="63">
        <v>0.12</v>
      </c>
      <c r="BM24" s="60">
        <v>13.6</v>
      </c>
      <c r="BN24" s="61">
        <f t="shared" si="19"/>
        <v>1.6319999999999999</v>
      </c>
      <c r="BO24" s="63">
        <v>3.6999999999999998E-2</v>
      </c>
      <c r="BP24" s="63">
        <v>8.5000000000000006E-2</v>
      </c>
      <c r="BQ24" s="60">
        <v>20.7</v>
      </c>
      <c r="BR24" s="61">
        <f t="shared" si="20"/>
        <v>1.7595000000000001</v>
      </c>
      <c r="BS24" s="63">
        <v>3.5000000000000003E-2</v>
      </c>
      <c r="BT24" s="63">
        <v>9.5000000000000001E-2</v>
      </c>
      <c r="BU24" s="60">
        <v>18.399999999999999</v>
      </c>
      <c r="BV24" s="61">
        <f t="shared" si="21"/>
        <v>1.7479999999999998</v>
      </c>
      <c r="BW24" s="39" t="s">
        <v>64</v>
      </c>
    </row>
    <row r="25" spans="1:75" ht="15" x14ac:dyDescent="0.5">
      <c r="A25" t="e">
        <f>A54+1</f>
        <v>#REF!</v>
      </c>
      <c r="B25" s="39" t="s">
        <v>24</v>
      </c>
      <c r="C25" s="42">
        <v>4.9000000000000002E-2</v>
      </c>
      <c r="D25" s="42">
        <v>0.14399999999999999</v>
      </c>
      <c r="E25" s="40">
        <v>11.4</v>
      </c>
      <c r="F25" s="36">
        <f>D25*E25</f>
        <v>1.6415999999999999</v>
      </c>
      <c r="G25" s="42">
        <v>0.06</v>
      </c>
      <c r="H25" s="42">
        <v>7.0000000000000007E-2</v>
      </c>
      <c r="I25" s="40">
        <v>18.899999999999999</v>
      </c>
      <c r="J25" s="36">
        <f t="shared" si="45"/>
        <v>1.323</v>
      </c>
      <c r="K25" s="42">
        <v>6.7000000000000004E-2</v>
      </c>
      <c r="L25" s="42">
        <v>4.2000000000000003E-2</v>
      </c>
      <c r="M25" s="40">
        <v>26.5</v>
      </c>
      <c r="N25" s="36">
        <f t="shared" si="12"/>
        <v>1.113</v>
      </c>
      <c r="O25" s="42">
        <v>4.1000000000000002E-2</v>
      </c>
      <c r="P25" s="42">
        <v>7.1999999999999995E-2</v>
      </c>
      <c r="Q25" s="40">
        <v>15.5</v>
      </c>
      <c r="R25" s="36">
        <f t="shared" si="13"/>
        <v>1.1159999999999999</v>
      </c>
      <c r="S25" s="42">
        <v>4.1000000000000002E-2</v>
      </c>
      <c r="T25" s="42">
        <v>6.2E-2</v>
      </c>
      <c r="U25" s="40">
        <v>16.7</v>
      </c>
      <c r="V25" s="36">
        <f t="shared" si="14"/>
        <v>1.0353999999999999</v>
      </c>
      <c r="W25" s="42">
        <v>3.4000000000000002E-2</v>
      </c>
      <c r="X25" s="42">
        <v>8.8999999999999996E-2</v>
      </c>
      <c r="Y25" s="40">
        <v>15.1</v>
      </c>
      <c r="Z25" s="36">
        <f t="shared" si="15"/>
        <v>1.3438999999999999</v>
      </c>
      <c r="AA25" s="15">
        <v>3.5000000000000003E-2</v>
      </c>
      <c r="AB25" s="16">
        <v>6.8000000000000005E-2</v>
      </c>
      <c r="AC25" s="14">
        <v>18.2</v>
      </c>
      <c r="AD25" s="36">
        <f t="shared" si="16"/>
        <v>1.2376</v>
      </c>
      <c r="AE25" s="15">
        <v>0.04</v>
      </c>
      <c r="AF25" s="16">
        <v>7.5999999999999998E-2</v>
      </c>
      <c r="AG25" s="14">
        <v>13.9</v>
      </c>
      <c r="AH25" s="36">
        <f t="shared" si="17"/>
        <v>1.0564</v>
      </c>
      <c r="AI25" s="15">
        <v>4.4999999999999998E-2</v>
      </c>
      <c r="AJ25" s="16">
        <v>8.8999999999999996E-2</v>
      </c>
      <c r="AK25" s="14">
        <v>10.199999999999999</v>
      </c>
      <c r="AL25" s="36">
        <f t="shared" si="22"/>
        <v>0.90779999999999994</v>
      </c>
      <c r="AM25" s="15">
        <v>3.2000000000000001E-2</v>
      </c>
      <c r="AN25" s="16">
        <v>9.5000000000000001E-2</v>
      </c>
      <c r="AO25" s="14">
        <v>12.2</v>
      </c>
      <c r="AP25" s="36">
        <f t="shared" si="23"/>
        <v>1.159</v>
      </c>
      <c r="AQ25" s="64">
        <v>3.1E-2</v>
      </c>
      <c r="AR25" s="65">
        <v>0.10100000000000001</v>
      </c>
      <c r="AS25" s="66">
        <v>11.5</v>
      </c>
      <c r="AT25" s="61">
        <f t="shared" si="4"/>
        <v>1.1615</v>
      </c>
      <c r="AU25" s="64">
        <v>3.3000000000000002E-2</v>
      </c>
      <c r="AV25" s="65">
        <v>9.6000000000000002E-2</v>
      </c>
      <c r="AW25" s="66">
        <v>12.4</v>
      </c>
      <c r="AX25" s="61">
        <f t="shared" si="5"/>
        <v>1.1904000000000001</v>
      </c>
      <c r="AY25" s="64">
        <v>3.2000000000000001E-2</v>
      </c>
      <c r="AZ25" s="64">
        <v>9.9000000000000005E-2</v>
      </c>
      <c r="BA25" s="66">
        <v>13.4</v>
      </c>
      <c r="BB25" s="61">
        <f t="shared" si="6"/>
        <v>1.3266</v>
      </c>
      <c r="BC25" s="65">
        <v>3.1E-2</v>
      </c>
      <c r="BD25" s="65">
        <v>9.9000000000000005E-2</v>
      </c>
      <c r="BE25" s="66">
        <v>14.7</v>
      </c>
      <c r="BF25" s="61">
        <f t="shared" si="7"/>
        <v>1.4553</v>
      </c>
      <c r="BG25" s="65">
        <v>3.1E-2</v>
      </c>
      <c r="BH25" s="65">
        <v>9.9000000000000005E-2</v>
      </c>
      <c r="BI25" s="66">
        <v>14.7</v>
      </c>
      <c r="BJ25" s="61">
        <f t="shared" si="18"/>
        <v>1.4553</v>
      </c>
      <c r="BK25" s="65">
        <v>2.8000000000000001E-2</v>
      </c>
      <c r="BL25" s="65">
        <v>9.1999999999999998E-2</v>
      </c>
      <c r="BM25" s="66">
        <v>19.100000000000001</v>
      </c>
      <c r="BN25" s="61">
        <f t="shared" si="19"/>
        <v>1.7572000000000001</v>
      </c>
      <c r="BO25" s="65">
        <v>2.5999999999999999E-2</v>
      </c>
      <c r="BP25" s="65">
        <v>9.4E-2</v>
      </c>
      <c r="BQ25" s="66">
        <v>20.6</v>
      </c>
      <c r="BR25" s="61">
        <f t="shared" si="20"/>
        <v>1.9364000000000001</v>
      </c>
      <c r="BS25" s="65">
        <v>2.5999999999999999E-2</v>
      </c>
      <c r="BT25" s="65">
        <v>9.5000000000000001E-2</v>
      </c>
      <c r="BU25" s="66">
        <v>20.5</v>
      </c>
      <c r="BV25" s="61">
        <f t="shared" si="21"/>
        <v>1.9475</v>
      </c>
      <c r="BW25" s="39" t="s">
        <v>24</v>
      </c>
    </row>
    <row r="26" spans="1:75" ht="15" x14ac:dyDescent="0.5">
      <c r="A26" t="e">
        <f t="shared" si="1"/>
        <v>#REF!</v>
      </c>
      <c r="B26" s="26" t="s">
        <v>42</v>
      </c>
      <c r="C26" s="25">
        <v>5.5E-2</v>
      </c>
      <c r="D26" s="25">
        <v>0.126</v>
      </c>
      <c r="E26" s="14">
        <v>14.8</v>
      </c>
      <c r="F26" s="10">
        <f>D26*E26</f>
        <v>1.8648</v>
      </c>
      <c r="G26" s="25">
        <v>0.05</v>
      </c>
      <c r="H26" s="25">
        <v>0.126</v>
      </c>
      <c r="I26" s="14">
        <v>16</v>
      </c>
      <c r="J26" s="10">
        <f t="shared" si="45"/>
        <v>2.016</v>
      </c>
      <c r="K26" s="25">
        <v>4.4999999999999998E-2</v>
      </c>
      <c r="L26" s="25">
        <v>0.11600000000000001</v>
      </c>
      <c r="M26" s="14">
        <v>17.5</v>
      </c>
      <c r="N26" s="10">
        <f t="shared" si="12"/>
        <v>2.0300000000000002</v>
      </c>
      <c r="O26" s="25">
        <v>4.2999999999999997E-2</v>
      </c>
      <c r="P26" s="25">
        <v>0.1</v>
      </c>
      <c r="Q26" s="14">
        <v>18</v>
      </c>
      <c r="R26" s="36">
        <f t="shared" si="13"/>
        <v>1.8</v>
      </c>
      <c r="S26" s="25">
        <v>3.9E-2</v>
      </c>
      <c r="T26" s="25">
        <v>9.2999999999999999E-2</v>
      </c>
      <c r="U26" s="14">
        <v>22.4</v>
      </c>
      <c r="V26" s="36">
        <f t="shared" si="14"/>
        <v>2.0831999999999997</v>
      </c>
      <c r="W26" s="25">
        <v>4.2999999999999997E-2</v>
      </c>
      <c r="X26" s="25">
        <v>0.113</v>
      </c>
      <c r="Y26" s="14">
        <v>15.9</v>
      </c>
      <c r="Z26" s="36">
        <f t="shared" si="15"/>
        <v>1.7967000000000002</v>
      </c>
      <c r="AA26" s="15">
        <v>4.1000000000000002E-2</v>
      </c>
      <c r="AB26" s="16">
        <v>0.114</v>
      </c>
      <c r="AC26" s="14">
        <v>15</v>
      </c>
      <c r="AD26" s="36">
        <f t="shared" si="16"/>
        <v>1.71</v>
      </c>
      <c r="AE26" s="15">
        <v>4.2000000000000003E-2</v>
      </c>
      <c r="AF26" s="16">
        <v>0.11</v>
      </c>
      <c r="AG26" s="14">
        <v>14.2</v>
      </c>
      <c r="AH26" s="36">
        <f t="shared" si="17"/>
        <v>1.5619999999999998</v>
      </c>
      <c r="AI26" s="15">
        <v>4.3999999999999997E-2</v>
      </c>
      <c r="AJ26" s="16">
        <v>0.10199999999999999</v>
      </c>
      <c r="AK26" s="14">
        <v>15.1</v>
      </c>
      <c r="AL26" s="10">
        <f t="shared" si="22"/>
        <v>1.5401999999999998</v>
      </c>
      <c r="AM26" s="15">
        <v>0.04</v>
      </c>
      <c r="AN26" s="16">
        <v>0.11</v>
      </c>
      <c r="AO26" s="14">
        <v>15</v>
      </c>
      <c r="AP26" s="10">
        <f t="shared" si="23"/>
        <v>1.65</v>
      </c>
      <c r="AQ26" s="64">
        <v>3.5999999999999997E-2</v>
      </c>
      <c r="AR26" s="65">
        <v>0.111</v>
      </c>
      <c r="AS26" s="66">
        <v>15.8</v>
      </c>
      <c r="AT26" s="60">
        <f t="shared" si="4"/>
        <v>1.7538</v>
      </c>
      <c r="AU26" s="64">
        <v>3.2000000000000001E-2</v>
      </c>
      <c r="AV26" s="65">
        <v>0.111</v>
      </c>
      <c r="AW26" s="66">
        <v>17.2</v>
      </c>
      <c r="AX26" s="60">
        <f t="shared" si="5"/>
        <v>1.9092</v>
      </c>
      <c r="AY26" s="64">
        <v>2.9000000000000001E-2</v>
      </c>
      <c r="AZ26" s="64">
        <v>0.121</v>
      </c>
      <c r="BA26" s="66">
        <v>17</v>
      </c>
      <c r="BB26" s="60">
        <f t="shared" si="6"/>
        <v>2.0569999999999999</v>
      </c>
      <c r="BC26" s="65">
        <v>2.8000000000000001E-2</v>
      </c>
      <c r="BD26" s="65">
        <v>0.122</v>
      </c>
      <c r="BE26" s="66">
        <v>17.2</v>
      </c>
      <c r="BF26" s="60">
        <f t="shared" si="7"/>
        <v>2.0983999999999998</v>
      </c>
      <c r="BG26" s="65">
        <v>2.8000000000000001E-2</v>
      </c>
      <c r="BH26" s="65">
        <v>0.10299999999999999</v>
      </c>
      <c r="BI26" s="66">
        <v>20.3</v>
      </c>
      <c r="BJ26" s="60">
        <f t="shared" si="18"/>
        <v>2.0909</v>
      </c>
      <c r="BK26" s="65">
        <v>2.1999999999999999E-2</v>
      </c>
      <c r="BL26" s="65">
        <v>0.104</v>
      </c>
      <c r="BM26" s="66">
        <v>24.9</v>
      </c>
      <c r="BN26" s="60">
        <f t="shared" si="19"/>
        <v>2.5895999999999999</v>
      </c>
      <c r="BO26" s="65">
        <v>0.02</v>
      </c>
      <c r="BP26" s="65">
        <v>9.8000000000000004E-2</v>
      </c>
      <c r="BQ26" s="66">
        <v>29.4</v>
      </c>
      <c r="BR26" s="60">
        <f t="shared" si="20"/>
        <v>2.8811999999999998</v>
      </c>
      <c r="BS26" s="65">
        <v>2.1999999999999999E-2</v>
      </c>
      <c r="BT26" s="65">
        <v>0.10299999999999999</v>
      </c>
      <c r="BU26" s="66">
        <v>25.1</v>
      </c>
      <c r="BV26" s="60">
        <f t="shared" si="21"/>
        <v>2.5853000000000002</v>
      </c>
      <c r="BW26" s="26" t="s">
        <v>42</v>
      </c>
    </row>
    <row r="27" spans="1:75" ht="15" x14ac:dyDescent="0.5">
      <c r="A27" t="e">
        <f t="shared" si="1"/>
        <v>#REF!</v>
      </c>
      <c r="B27" s="54" t="s">
        <v>43</v>
      </c>
      <c r="C27" s="42">
        <v>3.9E-2</v>
      </c>
      <c r="D27" s="42">
        <v>0.13</v>
      </c>
      <c r="E27" s="40">
        <v>12.5</v>
      </c>
      <c r="F27" s="36">
        <f>D27*E27</f>
        <v>1.625</v>
      </c>
      <c r="G27" s="42">
        <v>4.1000000000000002E-2</v>
      </c>
      <c r="H27" s="42">
        <v>0.109</v>
      </c>
      <c r="I27" s="40">
        <v>14.2</v>
      </c>
      <c r="J27" s="36">
        <f t="shared" si="45"/>
        <v>1.5477999999999998</v>
      </c>
      <c r="K27" s="42">
        <v>3.9E-2</v>
      </c>
      <c r="L27" s="42">
        <v>0.125</v>
      </c>
      <c r="M27" s="40">
        <v>12.6</v>
      </c>
      <c r="N27" s="36">
        <f t="shared" si="12"/>
        <v>1.575</v>
      </c>
      <c r="O27" s="42">
        <v>3.9E-2</v>
      </c>
      <c r="P27" s="42">
        <v>0.11799999999999999</v>
      </c>
      <c r="Q27" s="40">
        <v>13.6</v>
      </c>
      <c r="R27" s="36">
        <f t="shared" si="13"/>
        <v>1.6047999999999998</v>
      </c>
      <c r="S27" s="42">
        <v>3.4000000000000002E-2</v>
      </c>
      <c r="T27" s="42">
        <v>0.106</v>
      </c>
      <c r="U27" s="40">
        <v>17.899999999999999</v>
      </c>
      <c r="V27" s="36">
        <f t="shared" si="14"/>
        <v>1.8973999999999998</v>
      </c>
      <c r="W27" s="42">
        <v>3.4000000000000002E-2</v>
      </c>
      <c r="X27" s="42">
        <v>0.129</v>
      </c>
      <c r="Y27" s="40">
        <v>13.7</v>
      </c>
      <c r="Z27" s="36">
        <f t="shared" si="15"/>
        <v>1.7672999999999999</v>
      </c>
      <c r="AA27" s="15">
        <v>2.7E-2</v>
      </c>
      <c r="AB27" s="16">
        <v>0.122</v>
      </c>
      <c r="AC27" s="14">
        <v>18.899999999999999</v>
      </c>
      <c r="AD27" s="36">
        <f t="shared" si="16"/>
        <v>2.3057999999999996</v>
      </c>
      <c r="AE27" s="15">
        <v>0.03</v>
      </c>
      <c r="AF27" s="16">
        <v>0.14000000000000001</v>
      </c>
      <c r="AG27" s="14">
        <v>14.5</v>
      </c>
      <c r="AH27" s="36">
        <f t="shared" si="17"/>
        <v>2.0300000000000002</v>
      </c>
      <c r="AI27" s="15">
        <v>3.5000000000000003E-2</v>
      </c>
      <c r="AJ27" s="16">
        <v>0.125</v>
      </c>
      <c r="AK27" s="14">
        <v>13.4</v>
      </c>
      <c r="AL27" s="36">
        <f t="shared" si="22"/>
        <v>1.675</v>
      </c>
      <c r="AM27" s="15">
        <v>3.9E-2</v>
      </c>
      <c r="AN27" s="16">
        <v>0.13500000000000001</v>
      </c>
      <c r="AO27" s="14">
        <v>10.8</v>
      </c>
      <c r="AP27" s="36">
        <f t="shared" si="23"/>
        <v>1.4580000000000002</v>
      </c>
      <c r="AQ27" s="64">
        <v>0.04</v>
      </c>
      <c r="AR27" s="65">
        <v>0.13500000000000001</v>
      </c>
      <c r="AS27" s="66">
        <v>11.5</v>
      </c>
      <c r="AT27" s="61">
        <f t="shared" si="4"/>
        <v>1.5525000000000002</v>
      </c>
      <c r="AU27" s="64">
        <v>3.5999999999999997E-2</v>
      </c>
      <c r="AV27" s="65">
        <v>0.11899999999999999</v>
      </c>
      <c r="AW27" s="66">
        <v>14.4</v>
      </c>
      <c r="AX27" s="61">
        <f t="shared" si="5"/>
        <v>1.7136</v>
      </c>
      <c r="AY27" s="64">
        <v>3.3000000000000002E-2</v>
      </c>
      <c r="AZ27" s="64">
        <v>0.114</v>
      </c>
      <c r="BA27" s="66">
        <v>16.600000000000001</v>
      </c>
      <c r="BB27" s="61">
        <f t="shared" si="6"/>
        <v>1.8924000000000003</v>
      </c>
      <c r="BC27" s="65">
        <v>0.03</v>
      </c>
      <c r="BD27" s="65">
        <v>0.124</v>
      </c>
      <c r="BE27" s="66">
        <v>17.3</v>
      </c>
      <c r="BF27" s="61">
        <f t="shared" si="7"/>
        <v>2.1452</v>
      </c>
      <c r="BG27" s="65">
        <v>0.03</v>
      </c>
      <c r="BH27" s="65">
        <v>0.122</v>
      </c>
      <c r="BI27" s="66">
        <v>16.899999999999999</v>
      </c>
      <c r="BJ27" s="61">
        <f t="shared" si="18"/>
        <v>2.0617999999999999</v>
      </c>
      <c r="BK27" s="65">
        <v>2.9000000000000001E-2</v>
      </c>
      <c r="BL27" s="65">
        <v>0.111</v>
      </c>
      <c r="BM27" s="66">
        <v>20.7</v>
      </c>
      <c r="BN27" s="61">
        <f t="shared" si="19"/>
        <v>2.2976999999999999</v>
      </c>
      <c r="BO27" s="65">
        <v>2.8000000000000001E-2</v>
      </c>
      <c r="BP27" s="65">
        <v>0.109</v>
      </c>
      <c r="BQ27" s="66">
        <v>21.6</v>
      </c>
      <c r="BR27" s="61">
        <f t="shared" si="20"/>
        <v>2.3544</v>
      </c>
      <c r="BS27" s="65">
        <v>2.7E-2</v>
      </c>
      <c r="BT27" s="65">
        <v>9.5000000000000001E-2</v>
      </c>
      <c r="BU27" s="66">
        <v>24.8</v>
      </c>
      <c r="BV27" s="61">
        <f t="shared" si="21"/>
        <v>2.3560000000000003</v>
      </c>
      <c r="BW27" s="54" t="s">
        <v>43</v>
      </c>
    </row>
    <row r="28" spans="1:75" ht="15" x14ac:dyDescent="0.5">
      <c r="B28" s="73" t="s">
        <v>58</v>
      </c>
      <c r="C28" s="104"/>
      <c r="D28" s="104"/>
      <c r="E28" s="105"/>
      <c r="F28" s="10"/>
      <c r="G28" s="104"/>
      <c r="H28" s="104"/>
      <c r="I28" s="105"/>
      <c r="J28" s="10"/>
      <c r="K28" s="104"/>
      <c r="L28" s="104"/>
      <c r="M28" s="105"/>
      <c r="N28" s="10"/>
      <c r="O28" s="104"/>
      <c r="P28" s="104"/>
      <c r="Q28" s="105"/>
      <c r="R28" s="36"/>
      <c r="S28" s="104">
        <v>3.4000000000000002E-2</v>
      </c>
      <c r="T28" s="104">
        <v>8.3000000000000004E-2</v>
      </c>
      <c r="U28" s="105">
        <v>17.100000000000001</v>
      </c>
      <c r="V28" s="36">
        <f t="shared" si="14"/>
        <v>1.4193000000000002</v>
      </c>
      <c r="W28" s="104">
        <v>3.5999999999999997E-2</v>
      </c>
      <c r="X28" s="104">
        <v>6.6000000000000003E-2</v>
      </c>
      <c r="Y28" s="105">
        <v>26</v>
      </c>
      <c r="Z28" s="36">
        <f t="shared" si="15"/>
        <v>1.7160000000000002</v>
      </c>
      <c r="AA28" s="106">
        <v>4.1000000000000002E-2</v>
      </c>
      <c r="AB28" s="107">
        <v>6.5000000000000002E-2</v>
      </c>
      <c r="AC28" s="108">
        <v>21.7</v>
      </c>
      <c r="AD28" s="36">
        <f t="shared" si="16"/>
        <v>1.4105000000000001</v>
      </c>
      <c r="AE28" s="106">
        <v>5.3999999999999999E-2</v>
      </c>
      <c r="AF28" s="107">
        <v>8.8999999999999996E-2</v>
      </c>
      <c r="AG28" s="108">
        <v>13.9</v>
      </c>
      <c r="AH28" s="36">
        <f t="shared" si="17"/>
        <v>1.2370999999999999</v>
      </c>
      <c r="AI28" s="106">
        <v>5.7000000000000002E-2</v>
      </c>
      <c r="AJ28" s="107">
        <v>9.2999999999999999E-2</v>
      </c>
      <c r="AK28" s="108">
        <v>11.5</v>
      </c>
      <c r="AL28" s="10">
        <f t="shared" si="22"/>
        <v>1.0694999999999999</v>
      </c>
      <c r="AM28" s="106">
        <v>4.9000000000000002E-2</v>
      </c>
      <c r="AN28" s="107">
        <v>9.4E-2</v>
      </c>
      <c r="AO28" s="108">
        <v>12.9</v>
      </c>
      <c r="AP28" s="10">
        <f t="shared" si="23"/>
        <v>1.2126000000000001</v>
      </c>
      <c r="AQ28" s="109">
        <v>4.4999999999999998E-2</v>
      </c>
      <c r="AR28" s="110">
        <v>0.108</v>
      </c>
      <c r="AS28" s="99">
        <v>12.6</v>
      </c>
      <c r="AT28" s="60">
        <f t="shared" si="4"/>
        <v>1.3608</v>
      </c>
      <c r="AU28" s="109">
        <v>4.2000000000000003E-2</v>
      </c>
      <c r="AV28" s="110">
        <v>0.09</v>
      </c>
      <c r="AW28" s="99">
        <v>15.7</v>
      </c>
      <c r="AX28" s="60">
        <f t="shared" si="5"/>
        <v>1.4129999999999998</v>
      </c>
      <c r="AY28" s="109">
        <v>3.6999999999999998E-2</v>
      </c>
      <c r="AZ28" s="110">
        <v>9.0999999999999998E-2</v>
      </c>
      <c r="BA28" s="99">
        <v>16.899999999999999</v>
      </c>
      <c r="BB28" s="60">
        <f t="shared" si="6"/>
        <v>1.5378999999999998</v>
      </c>
      <c r="BC28" s="109">
        <v>3.3000000000000002E-2</v>
      </c>
      <c r="BD28" s="110">
        <v>8.3000000000000004E-2</v>
      </c>
      <c r="BE28" s="99">
        <v>16.2</v>
      </c>
      <c r="BF28" s="60">
        <f t="shared" si="7"/>
        <v>1.3446</v>
      </c>
      <c r="BG28" s="65">
        <v>3.5999999999999997E-2</v>
      </c>
      <c r="BH28" s="65">
        <v>8.5999999999999993E-2</v>
      </c>
      <c r="BI28" s="66">
        <v>18.399999999999999</v>
      </c>
      <c r="BJ28" s="61">
        <f t="shared" ref="BJ28" si="46">BH28*BI28</f>
        <v>1.5823999999999998</v>
      </c>
      <c r="BK28" s="65">
        <v>3.4000000000000002E-2</v>
      </c>
      <c r="BL28" s="65">
        <v>9.8000000000000004E-2</v>
      </c>
      <c r="BM28" s="66">
        <v>17.2</v>
      </c>
      <c r="BN28" s="61">
        <f t="shared" ref="BN28" si="47">BL28*BM28</f>
        <v>1.6856</v>
      </c>
      <c r="BO28" s="65">
        <v>3.5000000000000003E-2</v>
      </c>
      <c r="BP28" s="65">
        <v>0.09</v>
      </c>
      <c r="BQ28" s="66">
        <v>17.8</v>
      </c>
      <c r="BR28" s="61">
        <f t="shared" ref="BR28" si="48">BP28*BQ28</f>
        <v>1.6020000000000001</v>
      </c>
      <c r="BS28" s="65">
        <v>3.9E-2</v>
      </c>
      <c r="BT28" s="65">
        <v>0.09</v>
      </c>
      <c r="BU28" s="66">
        <v>16.8</v>
      </c>
      <c r="BV28" s="61">
        <f t="shared" ref="BV28" si="49">BT28*BU28</f>
        <v>1.512</v>
      </c>
      <c r="BW28" s="112" t="s">
        <v>58</v>
      </c>
    </row>
    <row r="29" spans="1:75" ht="15" x14ac:dyDescent="0.5">
      <c r="A29" t="e">
        <f>A47+1</f>
        <v>#REF!</v>
      </c>
      <c r="B29" s="55" t="s">
        <v>44</v>
      </c>
      <c r="C29" s="42">
        <v>5.8999999999999997E-2</v>
      </c>
      <c r="D29" s="42">
        <v>9.7000000000000003E-2</v>
      </c>
      <c r="E29" s="40">
        <v>17.399999999999999</v>
      </c>
      <c r="F29" s="36">
        <f>D29*E29</f>
        <v>1.6878</v>
      </c>
      <c r="G29" s="42">
        <v>6.6000000000000003E-2</v>
      </c>
      <c r="H29" s="42">
        <v>0.114</v>
      </c>
      <c r="I29" s="40">
        <v>14.1</v>
      </c>
      <c r="J29" s="36">
        <f>H29*I29</f>
        <v>1.6073999999999999</v>
      </c>
      <c r="K29" s="42">
        <v>6.5000000000000002E-2</v>
      </c>
      <c r="L29" s="42">
        <v>0.11799999999999999</v>
      </c>
      <c r="M29" s="40">
        <v>11.8</v>
      </c>
      <c r="N29" s="36">
        <f>L29*M29</f>
        <v>1.3924000000000001</v>
      </c>
      <c r="O29" s="42">
        <v>5.2999999999999999E-2</v>
      </c>
      <c r="P29" s="42">
        <v>0.123</v>
      </c>
      <c r="Q29" s="40">
        <v>14.1</v>
      </c>
      <c r="R29" s="36">
        <f>P29*Q29</f>
        <v>1.7343</v>
      </c>
      <c r="S29" s="42">
        <v>4.9000000000000002E-2</v>
      </c>
      <c r="T29" s="42">
        <v>0.121</v>
      </c>
      <c r="U29" s="40">
        <v>14.9</v>
      </c>
      <c r="V29" s="36">
        <f>T29*U29</f>
        <v>1.8028999999999999</v>
      </c>
      <c r="W29" s="42">
        <v>0.04</v>
      </c>
      <c r="X29" s="42">
        <v>0.14099999999999999</v>
      </c>
      <c r="Y29" s="40">
        <v>13.7</v>
      </c>
      <c r="Z29" s="36">
        <f>X29*Y29</f>
        <v>1.9316999999999998</v>
      </c>
      <c r="AA29" s="15">
        <v>3.7999999999999999E-2</v>
      </c>
      <c r="AB29" s="16">
        <v>0.14499999999999999</v>
      </c>
      <c r="AC29" s="14">
        <v>13.8</v>
      </c>
      <c r="AD29" s="36">
        <f>AB29*AC29</f>
        <v>2.0009999999999999</v>
      </c>
      <c r="AE29" s="15">
        <v>4.4999999999999998E-2</v>
      </c>
      <c r="AF29" s="16">
        <v>0.122</v>
      </c>
      <c r="AG29" s="14">
        <v>12.4</v>
      </c>
      <c r="AH29" s="36">
        <f>AF29*AG29</f>
        <v>1.5127999999999999</v>
      </c>
      <c r="AI29" s="15">
        <v>0.05</v>
      </c>
      <c r="AJ29" s="16">
        <v>0.127</v>
      </c>
      <c r="AK29" s="14">
        <v>10.8</v>
      </c>
      <c r="AL29" s="36">
        <f>AJ29*AK29</f>
        <v>1.3716000000000002</v>
      </c>
      <c r="AM29" s="15">
        <v>3.6999999999999998E-2</v>
      </c>
      <c r="AN29" s="16">
        <v>0.129</v>
      </c>
      <c r="AO29" s="14">
        <v>13.3</v>
      </c>
      <c r="AP29" s="36">
        <f>AN29*AO29</f>
        <v>1.7157000000000002</v>
      </c>
      <c r="AQ29" s="64">
        <v>3.1E-2</v>
      </c>
      <c r="AR29" s="65">
        <v>0.13400000000000001</v>
      </c>
      <c r="AS29" s="66">
        <v>14.4</v>
      </c>
      <c r="AT29" s="61">
        <f>AR29*AS29</f>
        <v>1.9296000000000002</v>
      </c>
      <c r="AU29" s="64">
        <v>2.9000000000000001E-2</v>
      </c>
      <c r="AV29" s="65">
        <v>0.128</v>
      </c>
      <c r="AW29" s="66">
        <v>15.2</v>
      </c>
      <c r="AX29" s="61">
        <f>AV29*AW29</f>
        <v>1.9456</v>
      </c>
      <c r="AY29" s="85">
        <v>2.5000000000000001E-2</v>
      </c>
      <c r="AZ29" s="85">
        <v>0.128</v>
      </c>
      <c r="BA29" s="61">
        <v>17.7</v>
      </c>
      <c r="BB29" s="61">
        <f t="shared" si="6"/>
        <v>2.2656000000000001</v>
      </c>
      <c r="BC29" s="91">
        <v>2.5999999999999999E-2</v>
      </c>
      <c r="BD29" s="91">
        <v>0.122</v>
      </c>
      <c r="BE29" s="61">
        <v>18.3</v>
      </c>
      <c r="BF29" s="61">
        <f t="shared" si="7"/>
        <v>2.2326000000000001</v>
      </c>
      <c r="BG29" s="91">
        <v>3.5000000000000003E-2</v>
      </c>
      <c r="BH29" s="91">
        <v>0.10199999999999999</v>
      </c>
      <c r="BI29" s="61">
        <v>17.7</v>
      </c>
      <c r="BJ29" s="61">
        <f t="shared" si="18"/>
        <v>1.8053999999999999</v>
      </c>
      <c r="BK29" s="91">
        <v>3.9E-2</v>
      </c>
      <c r="BL29" s="91">
        <v>9.8000000000000004E-2</v>
      </c>
      <c r="BM29" s="61">
        <v>17.7</v>
      </c>
      <c r="BN29" s="61">
        <f t="shared" si="19"/>
        <v>1.7345999999999999</v>
      </c>
      <c r="BO29" s="91">
        <v>3.5999999999999997E-2</v>
      </c>
      <c r="BP29" s="91">
        <v>0.1</v>
      </c>
      <c r="BQ29" s="61">
        <v>18.3</v>
      </c>
      <c r="BR29" s="61">
        <f t="shared" si="20"/>
        <v>1.83</v>
      </c>
      <c r="BS29" s="91">
        <v>0.04</v>
      </c>
      <c r="BT29" s="91">
        <v>0.106</v>
      </c>
      <c r="BU29" s="61">
        <v>16.5</v>
      </c>
      <c r="BV29" s="61">
        <f t="shared" si="21"/>
        <v>1.7489999999999999</v>
      </c>
      <c r="BW29" s="55" t="s">
        <v>44</v>
      </c>
    </row>
    <row r="30" spans="1:75" ht="15" x14ac:dyDescent="0.5">
      <c r="B30" t="s">
        <v>61</v>
      </c>
      <c r="K30" s="25">
        <v>0.04</v>
      </c>
      <c r="L30" s="42">
        <v>0.11700000000000001</v>
      </c>
      <c r="M30" s="40">
        <v>17.8</v>
      </c>
      <c r="O30" s="25">
        <v>4.2000000000000003E-2</v>
      </c>
      <c r="P30" s="42">
        <v>9.0999999999999998E-2</v>
      </c>
      <c r="Q30" s="40">
        <v>17.3</v>
      </c>
      <c r="S30" s="42">
        <v>4.1000000000000002E-2</v>
      </c>
      <c r="T30" s="42">
        <v>0.112</v>
      </c>
      <c r="U30" s="40">
        <v>15.4</v>
      </c>
      <c r="V30" s="36">
        <f t="shared" si="14"/>
        <v>1.7248000000000001</v>
      </c>
      <c r="W30" s="42">
        <v>3.9E-2</v>
      </c>
      <c r="X30" s="42">
        <v>0.10199999999999999</v>
      </c>
      <c r="Y30" s="40">
        <v>17.3</v>
      </c>
      <c r="Z30" s="36">
        <f t="shared" si="15"/>
        <v>1.7645999999999999</v>
      </c>
      <c r="AA30" s="15">
        <v>3.5000000000000003E-2</v>
      </c>
      <c r="AB30" s="16">
        <v>0.10199999999999999</v>
      </c>
      <c r="AC30" s="14">
        <v>19</v>
      </c>
      <c r="AD30" s="36">
        <f t="shared" si="16"/>
        <v>1.9379999999999999</v>
      </c>
      <c r="AE30" s="15">
        <v>3.5999999999999997E-2</v>
      </c>
      <c r="AF30" s="16">
        <v>5.0999999999999997E-2</v>
      </c>
      <c r="AG30" s="14">
        <v>30.1</v>
      </c>
      <c r="AH30" s="36">
        <f t="shared" si="17"/>
        <v>1.5350999999999999</v>
      </c>
      <c r="AI30" s="15">
        <v>5.3999999999999999E-2</v>
      </c>
      <c r="AJ30" s="16">
        <v>3.7999999999999999E-2</v>
      </c>
      <c r="AK30" s="14">
        <v>31.2</v>
      </c>
      <c r="AL30" s="10">
        <f t="shared" si="22"/>
        <v>1.1856</v>
      </c>
      <c r="AM30" s="15">
        <v>5.7000000000000002E-2</v>
      </c>
      <c r="AN30" s="16">
        <v>0.02</v>
      </c>
      <c r="AQ30" s="64">
        <v>5.6000000000000001E-2</v>
      </c>
      <c r="AR30" s="65">
        <v>2.7E-2</v>
      </c>
      <c r="AS30" s="66">
        <v>47.5</v>
      </c>
      <c r="AT30" s="60">
        <f t="shared" si="4"/>
        <v>1.2825</v>
      </c>
      <c r="AU30" s="64">
        <v>5.1999999999999998E-2</v>
      </c>
      <c r="AV30" s="65">
        <v>7.2999999999999995E-2</v>
      </c>
      <c r="AW30" s="66">
        <v>21.7</v>
      </c>
      <c r="AX30" s="60">
        <f t="shared" si="5"/>
        <v>1.5840999999999998</v>
      </c>
      <c r="AY30" s="64">
        <v>4.1000000000000002E-2</v>
      </c>
      <c r="AZ30" s="64">
        <v>9.2999999999999999E-2</v>
      </c>
      <c r="BA30" s="66">
        <v>21.1</v>
      </c>
      <c r="BB30" s="60">
        <f t="shared" si="6"/>
        <v>1.9623000000000002</v>
      </c>
      <c r="BC30" s="65">
        <v>4.1000000000000002E-2</v>
      </c>
      <c r="BD30" s="65">
        <v>9.9000000000000005E-2</v>
      </c>
      <c r="BE30" s="66">
        <v>18.8</v>
      </c>
      <c r="BF30" s="60">
        <f t="shared" si="7"/>
        <v>1.8612000000000002</v>
      </c>
      <c r="BG30" s="65">
        <v>4.2999999999999997E-2</v>
      </c>
      <c r="BH30" s="65">
        <v>9.7000000000000003E-2</v>
      </c>
      <c r="BI30" s="66">
        <v>18.2</v>
      </c>
      <c r="BJ30" s="60">
        <f t="shared" si="18"/>
        <v>1.7654000000000001</v>
      </c>
      <c r="BK30" s="65">
        <v>3.9E-2</v>
      </c>
      <c r="BL30" s="65">
        <v>9.2999999999999999E-2</v>
      </c>
      <c r="BM30" s="66">
        <v>20.2</v>
      </c>
      <c r="BN30" s="60">
        <f t="shared" si="19"/>
        <v>1.8785999999999998</v>
      </c>
      <c r="BO30" s="65">
        <v>3.1E-2</v>
      </c>
      <c r="BP30" s="65">
        <v>0.106</v>
      </c>
      <c r="BQ30" s="66">
        <v>22.1</v>
      </c>
      <c r="BR30" s="60">
        <f t="shared" si="20"/>
        <v>2.3426</v>
      </c>
      <c r="BS30" s="65">
        <v>2.9000000000000001E-2</v>
      </c>
      <c r="BT30" s="65">
        <v>0.113</v>
      </c>
      <c r="BU30" s="66">
        <v>22.2</v>
      </c>
      <c r="BV30" s="60">
        <f t="shared" si="21"/>
        <v>2.5085999999999999</v>
      </c>
      <c r="BW30" s="74" t="s">
        <v>63</v>
      </c>
    </row>
    <row r="31" spans="1:75" ht="15" x14ac:dyDescent="0.5">
      <c r="A31" t="e">
        <f>A55+1</f>
        <v>#REF!</v>
      </c>
      <c r="B31" s="27" t="s">
        <v>17</v>
      </c>
      <c r="C31" s="42"/>
      <c r="D31" s="42"/>
      <c r="E31" s="40"/>
      <c r="F31" s="10"/>
      <c r="G31" s="42"/>
      <c r="H31" s="42"/>
      <c r="I31" s="40"/>
      <c r="J31" s="10"/>
      <c r="K31" s="42"/>
      <c r="L31" s="42"/>
      <c r="M31" s="40"/>
      <c r="N31" s="10"/>
      <c r="O31" s="25"/>
      <c r="P31" s="25"/>
      <c r="Q31" s="14"/>
      <c r="R31" s="36"/>
      <c r="S31" s="25">
        <v>3.4000000000000002E-2</v>
      </c>
      <c r="T31" s="25">
        <v>0.123</v>
      </c>
      <c r="U31" s="14">
        <v>15.4</v>
      </c>
      <c r="V31" s="36">
        <f t="shared" si="14"/>
        <v>1.8942000000000001</v>
      </c>
      <c r="W31" s="25">
        <v>3.2000000000000001E-2</v>
      </c>
      <c r="X31" s="25">
        <v>0.127</v>
      </c>
      <c r="Y31" s="14">
        <v>14.8</v>
      </c>
      <c r="Z31" s="36">
        <f t="shared" si="15"/>
        <v>1.8796000000000002</v>
      </c>
      <c r="AA31" s="15">
        <v>3.1E-2</v>
      </c>
      <c r="AB31" s="16">
        <v>0.11799999999999999</v>
      </c>
      <c r="AC31" s="14">
        <v>16.8</v>
      </c>
      <c r="AD31" s="36">
        <f t="shared" si="16"/>
        <v>1.9823999999999999</v>
      </c>
      <c r="AE31" s="15">
        <v>0.04</v>
      </c>
      <c r="AF31" s="16">
        <v>0.126</v>
      </c>
      <c r="AG31" s="14">
        <v>12.1</v>
      </c>
      <c r="AH31" s="36">
        <f t="shared" si="17"/>
        <v>1.5246</v>
      </c>
      <c r="AI31" s="15">
        <v>4.2999999999999997E-2</v>
      </c>
      <c r="AJ31" s="16">
        <v>0.112</v>
      </c>
      <c r="AK31" s="14">
        <v>13</v>
      </c>
      <c r="AL31" s="10">
        <f t="shared" si="22"/>
        <v>1.456</v>
      </c>
      <c r="AM31" s="15">
        <v>4.1000000000000002E-2</v>
      </c>
      <c r="AN31" s="16">
        <v>0.115</v>
      </c>
      <c r="AO31" s="14">
        <v>15.8</v>
      </c>
      <c r="AP31" s="10">
        <f t="shared" ref="AP31:AP40" si="50">AN31*AO31</f>
        <v>1.8170000000000002</v>
      </c>
      <c r="AQ31" s="64">
        <v>4.2000000000000003E-2</v>
      </c>
      <c r="AR31" s="65">
        <v>9.1999999999999998E-2</v>
      </c>
      <c r="AS31" s="66">
        <v>15.5</v>
      </c>
      <c r="AT31" s="60">
        <f t="shared" si="4"/>
        <v>1.4259999999999999</v>
      </c>
      <c r="AU31" s="64">
        <v>4.2000000000000003E-2</v>
      </c>
      <c r="AV31" s="65">
        <v>6.7000000000000004E-2</v>
      </c>
      <c r="AW31" s="66">
        <v>20.7</v>
      </c>
      <c r="AX31" s="60">
        <f t="shared" si="5"/>
        <v>1.3869</v>
      </c>
      <c r="AY31" s="64">
        <v>4.2000000000000003E-2</v>
      </c>
      <c r="AZ31" s="64">
        <v>5.7000000000000002E-2</v>
      </c>
      <c r="BA31" s="66">
        <v>23.7</v>
      </c>
      <c r="BB31" s="60">
        <f t="shared" si="6"/>
        <v>1.3509</v>
      </c>
      <c r="BC31" s="65">
        <v>0.04</v>
      </c>
      <c r="BD31" s="65">
        <v>9.0999999999999998E-2</v>
      </c>
      <c r="BE31" s="66">
        <v>15</v>
      </c>
      <c r="BF31" s="60">
        <f t="shared" si="7"/>
        <v>1.365</v>
      </c>
      <c r="BG31" s="65">
        <v>3.4000000000000002E-2</v>
      </c>
      <c r="BH31" s="65">
        <v>5.8999999999999997E-2</v>
      </c>
      <c r="BI31" s="66">
        <v>26.4</v>
      </c>
      <c r="BJ31" s="60">
        <f t="shared" si="18"/>
        <v>1.5575999999999999</v>
      </c>
      <c r="BK31" s="65">
        <v>3.2000000000000001E-2</v>
      </c>
      <c r="BL31" s="65">
        <v>7.9000000000000001E-2</v>
      </c>
      <c r="BM31" s="99">
        <v>21.1</v>
      </c>
      <c r="BN31" s="60">
        <f t="shared" si="19"/>
        <v>1.6669</v>
      </c>
      <c r="BO31" s="65">
        <v>3.3000000000000002E-2</v>
      </c>
      <c r="BP31" s="65">
        <v>0.1</v>
      </c>
      <c r="BQ31" s="99">
        <v>17.3</v>
      </c>
      <c r="BR31" s="60">
        <f t="shared" si="20"/>
        <v>1.7300000000000002</v>
      </c>
      <c r="BS31" s="65"/>
      <c r="BT31" s="65"/>
      <c r="BU31" s="99"/>
      <c r="BV31" s="60"/>
      <c r="BW31" s="27" t="s">
        <v>17</v>
      </c>
    </row>
    <row r="32" spans="1:75" ht="15" x14ac:dyDescent="0.5">
      <c r="A32" t="e">
        <f t="shared" si="1"/>
        <v>#REF!</v>
      </c>
      <c r="B32" s="27" t="s">
        <v>29</v>
      </c>
      <c r="C32" s="42">
        <v>3.5000000000000003E-2</v>
      </c>
      <c r="D32" s="42">
        <v>0.125</v>
      </c>
      <c r="E32" s="40">
        <v>12</v>
      </c>
      <c r="F32" s="10">
        <f>D32*E32</f>
        <v>1.5</v>
      </c>
      <c r="G32" s="42">
        <v>4.4999999999999998E-2</v>
      </c>
      <c r="H32" s="42">
        <v>0.08</v>
      </c>
      <c r="I32" s="40">
        <v>14.4</v>
      </c>
      <c r="J32" s="10">
        <f>H32*I32</f>
        <v>1.1520000000000001</v>
      </c>
      <c r="K32" s="42">
        <v>4.9000000000000002E-2</v>
      </c>
      <c r="L32" s="42">
        <v>8.1000000000000003E-2</v>
      </c>
      <c r="M32" s="40">
        <v>14</v>
      </c>
      <c r="N32" s="10">
        <f t="shared" si="12"/>
        <v>1.1340000000000001</v>
      </c>
      <c r="O32" s="25">
        <v>4.4999999999999998E-2</v>
      </c>
      <c r="P32" s="14">
        <v>0.08</v>
      </c>
      <c r="Q32" s="10">
        <v>15.8</v>
      </c>
      <c r="R32" s="36">
        <f t="shared" si="13"/>
        <v>1.264</v>
      </c>
      <c r="S32" s="25">
        <v>4.4999999999999998E-2</v>
      </c>
      <c r="T32" s="14">
        <v>6.5000000000000002E-2</v>
      </c>
      <c r="U32" s="10">
        <v>19.2</v>
      </c>
      <c r="V32" s="36">
        <f t="shared" si="14"/>
        <v>1.248</v>
      </c>
      <c r="W32" s="25">
        <v>4.7E-2</v>
      </c>
      <c r="X32" s="14">
        <v>9.1999999999999998E-2</v>
      </c>
      <c r="Y32" s="10">
        <v>13.7</v>
      </c>
      <c r="Z32" s="36">
        <f t="shared" si="15"/>
        <v>1.2604</v>
      </c>
      <c r="AA32" s="16">
        <v>4.8000000000000001E-2</v>
      </c>
      <c r="AB32" s="14">
        <v>8.5000000000000006E-2</v>
      </c>
      <c r="AC32" s="10">
        <v>14.9</v>
      </c>
      <c r="AD32" s="36">
        <f t="shared" si="16"/>
        <v>1.2665000000000002</v>
      </c>
      <c r="AE32" s="16">
        <v>6.2E-2</v>
      </c>
      <c r="AF32" s="14">
        <v>6.2E-2</v>
      </c>
      <c r="AG32" s="10">
        <v>16.100000000000001</v>
      </c>
      <c r="AH32" s="36">
        <f t="shared" si="17"/>
        <v>0.99820000000000009</v>
      </c>
      <c r="AI32" s="15">
        <v>6.8000000000000005E-2</v>
      </c>
      <c r="AJ32" s="16">
        <v>6.9000000000000006E-2</v>
      </c>
      <c r="AK32" s="14">
        <v>13.7</v>
      </c>
      <c r="AL32" s="10">
        <f t="shared" si="22"/>
        <v>0.94530000000000003</v>
      </c>
      <c r="AM32" s="15">
        <v>5.3999999999999999E-2</v>
      </c>
      <c r="AN32" s="16">
        <v>0.09</v>
      </c>
      <c r="AO32" s="14">
        <v>12.6</v>
      </c>
      <c r="AP32" s="10">
        <f t="shared" si="50"/>
        <v>1.1339999999999999</v>
      </c>
      <c r="AQ32" s="64">
        <v>4.8000000000000001E-2</v>
      </c>
      <c r="AR32" s="65">
        <v>8.5999999999999993E-2</v>
      </c>
      <c r="AS32" s="66">
        <v>14.6</v>
      </c>
      <c r="AT32" s="60">
        <f t="shared" si="4"/>
        <v>1.2555999999999998</v>
      </c>
      <c r="AU32" s="64">
        <v>5.2999999999999999E-2</v>
      </c>
      <c r="AV32" s="65">
        <v>9.8000000000000004E-2</v>
      </c>
      <c r="AW32" s="66">
        <v>14.3</v>
      </c>
      <c r="AX32" s="60">
        <f t="shared" si="5"/>
        <v>1.4014000000000002</v>
      </c>
      <c r="AY32" s="64">
        <v>0.04</v>
      </c>
      <c r="AZ32" s="64">
        <v>9.7000000000000003E-2</v>
      </c>
      <c r="BA32" s="66">
        <v>15.3</v>
      </c>
      <c r="BB32" s="60">
        <f t="shared" si="6"/>
        <v>1.4841000000000002</v>
      </c>
      <c r="BC32" s="65">
        <v>4.1000000000000002E-2</v>
      </c>
      <c r="BD32" s="65">
        <v>9.0999999999999998E-2</v>
      </c>
      <c r="BE32" s="66">
        <v>15.9</v>
      </c>
      <c r="BF32" s="60">
        <f t="shared" si="7"/>
        <v>1.4469000000000001</v>
      </c>
      <c r="BG32" s="65">
        <v>3.9E-2</v>
      </c>
      <c r="BH32" s="65">
        <v>9.5000000000000001E-2</v>
      </c>
      <c r="BI32" s="66">
        <v>16</v>
      </c>
      <c r="BJ32" s="60">
        <f t="shared" si="18"/>
        <v>1.52</v>
      </c>
      <c r="BK32" s="65">
        <v>3.5000000000000003E-2</v>
      </c>
      <c r="BL32" s="65">
        <v>9.1999999999999998E-2</v>
      </c>
      <c r="BM32" s="66">
        <v>18.7</v>
      </c>
      <c r="BN32" s="60">
        <f t="shared" si="19"/>
        <v>1.7203999999999999</v>
      </c>
      <c r="BO32" s="65">
        <v>3.2000000000000001E-2</v>
      </c>
      <c r="BP32" s="65">
        <v>9.9000000000000005E-2</v>
      </c>
      <c r="BQ32" s="66">
        <v>19.3</v>
      </c>
      <c r="BR32" s="60">
        <f t="shared" si="20"/>
        <v>1.9107000000000001</v>
      </c>
      <c r="BS32" s="65">
        <v>3.5000000000000003E-2</v>
      </c>
      <c r="BT32" s="65">
        <v>9.5000000000000001E-2</v>
      </c>
      <c r="BU32" s="66">
        <v>18.399999999999999</v>
      </c>
      <c r="BV32" s="60">
        <f t="shared" si="21"/>
        <v>1.7479999999999998</v>
      </c>
      <c r="BW32" s="27" t="s">
        <v>29</v>
      </c>
    </row>
    <row r="33" spans="1:82" ht="15" x14ac:dyDescent="0.5">
      <c r="A33" t="e">
        <f t="shared" si="1"/>
        <v>#REF!</v>
      </c>
      <c r="B33" s="27" t="s">
        <v>55</v>
      </c>
      <c r="C33" s="42"/>
      <c r="D33" s="42"/>
      <c r="E33" s="40"/>
      <c r="F33" s="10"/>
      <c r="G33" s="42">
        <v>3.5000000000000003E-2</v>
      </c>
      <c r="H33" s="42">
        <v>6.5000000000000002E-2</v>
      </c>
      <c r="I33" s="40">
        <v>15.1</v>
      </c>
      <c r="J33" s="10">
        <f>H33*I33</f>
        <v>0.98150000000000004</v>
      </c>
      <c r="K33" s="42">
        <v>3.5999999999999997E-2</v>
      </c>
      <c r="L33" s="42">
        <v>6.3E-2</v>
      </c>
      <c r="M33" s="40">
        <v>14.7</v>
      </c>
      <c r="N33" s="10">
        <f t="shared" si="12"/>
        <v>0.92609999999999992</v>
      </c>
      <c r="O33" s="25">
        <v>2.9000000000000001E-2</v>
      </c>
      <c r="P33" s="14">
        <v>0.08</v>
      </c>
      <c r="Q33" s="10">
        <v>15</v>
      </c>
      <c r="R33" s="10">
        <f t="shared" si="13"/>
        <v>1.2</v>
      </c>
      <c r="S33" s="25">
        <v>2.9000000000000001E-2</v>
      </c>
      <c r="T33" s="14">
        <v>8.2000000000000003E-2</v>
      </c>
      <c r="U33" s="10">
        <v>17.100000000000001</v>
      </c>
      <c r="V33" s="10">
        <f t="shared" si="14"/>
        <v>1.4022000000000001</v>
      </c>
      <c r="W33" s="25">
        <v>3.2000000000000001E-2</v>
      </c>
      <c r="X33" s="14">
        <v>7.1999999999999995E-2</v>
      </c>
      <c r="Y33" s="10">
        <v>15.6</v>
      </c>
      <c r="Z33" s="10">
        <f t="shared" si="15"/>
        <v>1.1232</v>
      </c>
      <c r="AA33" s="16">
        <v>3.4000000000000002E-2</v>
      </c>
      <c r="AB33" s="14">
        <v>3.5000000000000003E-2</v>
      </c>
      <c r="AC33" s="10">
        <v>35.6</v>
      </c>
      <c r="AD33" s="10">
        <f t="shared" si="16"/>
        <v>1.2460000000000002</v>
      </c>
      <c r="AE33" s="16">
        <v>4.9000000000000002E-2</v>
      </c>
      <c r="AF33" s="14">
        <v>5.0000000000000001E-3</v>
      </c>
      <c r="AG33" s="10"/>
      <c r="AH33" s="10"/>
      <c r="AI33" s="15">
        <v>4.8000000000000001E-2</v>
      </c>
      <c r="AJ33" s="16">
        <v>3.2000000000000001E-2</v>
      </c>
      <c r="AK33" s="14">
        <v>18.100000000000001</v>
      </c>
      <c r="AL33" s="10">
        <f t="shared" si="22"/>
        <v>0.57920000000000005</v>
      </c>
      <c r="AM33" s="15">
        <v>4.1000000000000002E-2</v>
      </c>
      <c r="AN33" s="16">
        <v>5.1999999999999998E-2</v>
      </c>
      <c r="AO33" s="14">
        <v>14</v>
      </c>
      <c r="AP33" s="10">
        <f t="shared" si="50"/>
        <v>0.72799999999999998</v>
      </c>
      <c r="AQ33" s="64">
        <v>3.2000000000000001E-2</v>
      </c>
      <c r="AR33" s="65">
        <v>6.0999999999999999E-2</v>
      </c>
      <c r="AS33" s="66">
        <v>14.5</v>
      </c>
      <c r="AT33" s="60">
        <f t="shared" si="4"/>
        <v>0.88449999999999995</v>
      </c>
      <c r="AU33" s="64">
        <v>0.03</v>
      </c>
      <c r="AV33" s="65">
        <v>6.6000000000000003E-2</v>
      </c>
      <c r="AW33" s="66">
        <v>15</v>
      </c>
      <c r="AX33" s="60">
        <f t="shared" si="5"/>
        <v>0.99</v>
      </c>
      <c r="AY33" s="64">
        <v>0.03</v>
      </c>
      <c r="AZ33" s="64">
        <v>6.8000000000000005E-2</v>
      </c>
      <c r="BA33" s="66">
        <v>16.100000000000001</v>
      </c>
      <c r="BB33" s="60">
        <f t="shared" si="6"/>
        <v>1.0948000000000002</v>
      </c>
      <c r="BC33" s="65">
        <v>2.8000000000000001E-2</v>
      </c>
      <c r="BD33" s="65">
        <v>6.5000000000000002E-2</v>
      </c>
      <c r="BE33" s="66">
        <v>18.7</v>
      </c>
      <c r="BF33" s="60">
        <f t="shared" si="7"/>
        <v>1.2155</v>
      </c>
      <c r="BG33" s="65">
        <v>0.03</v>
      </c>
      <c r="BH33" s="65">
        <v>7.0999999999999994E-2</v>
      </c>
      <c r="BI33" s="66">
        <v>18.7</v>
      </c>
      <c r="BJ33" s="60">
        <f t="shared" si="18"/>
        <v>1.3276999999999999</v>
      </c>
      <c r="BK33" s="65">
        <v>2.8000000000000001E-2</v>
      </c>
      <c r="BL33" s="65">
        <v>7.0000000000000007E-2</v>
      </c>
      <c r="BM33" s="66">
        <v>22.4</v>
      </c>
      <c r="BN33" s="60">
        <f t="shared" si="19"/>
        <v>1.5680000000000001</v>
      </c>
      <c r="BO33" s="65">
        <v>2.5000000000000001E-2</v>
      </c>
      <c r="BP33" s="65">
        <v>9.0999999999999998E-2</v>
      </c>
      <c r="BQ33" s="66">
        <v>20.399999999999999</v>
      </c>
      <c r="BR33" s="60">
        <f t="shared" si="20"/>
        <v>1.8563999999999998</v>
      </c>
      <c r="BS33" s="65">
        <v>2.8000000000000001E-2</v>
      </c>
      <c r="BT33" s="65">
        <v>0.09</v>
      </c>
      <c r="BU33" s="66">
        <v>19.899999999999999</v>
      </c>
      <c r="BV33" s="60">
        <f t="shared" si="21"/>
        <v>1.7909999999999997</v>
      </c>
      <c r="BW33" s="27" t="s">
        <v>55</v>
      </c>
    </row>
    <row r="34" spans="1:82" ht="15" x14ac:dyDescent="0.5">
      <c r="A34" t="e">
        <f t="shared" si="1"/>
        <v>#REF!</v>
      </c>
      <c r="B34" s="27" t="s">
        <v>38</v>
      </c>
      <c r="C34" s="25"/>
      <c r="D34" s="25"/>
      <c r="E34" s="14"/>
      <c r="F34" s="10"/>
      <c r="G34" s="25"/>
      <c r="H34" s="25"/>
      <c r="I34" s="14"/>
      <c r="J34" s="10"/>
      <c r="K34" s="25"/>
      <c r="L34" s="25"/>
      <c r="M34" s="14"/>
      <c r="N34" s="10"/>
      <c r="O34" s="25"/>
      <c r="P34" s="25"/>
      <c r="Q34" s="14"/>
      <c r="R34" s="10"/>
      <c r="W34" s="25">
        <v>2.5000000000000001E-2</v>
      </c>
      <c r="X34" s="25">
        <v>5.8000000000000003E-2</v>
      </c>
      <c r="Y34" s="14">
        <v>23.4</v>
      </c>
      <c r="Z34" s="10">
        <f>X34*Y34</f>
        <v>1.3572</v>
      </c>
      <c r="AA34" s="15">
        <v>3.3000000000000002E-2</v>
      </c>
      <c r="AB34" s="16">
        <v>0.11</v>
      </c>
      <c r="AC34" s="14">
        <v>11.9</v>
      </c>
      <c r="AD34" s="10">
        <f>AB34*AC34</f>
        <v>1.3089999999999999</v>
      </c>
      <c r="AE34" s="15">
        <v>4.2999999999999997E-2</v>
      </c>
      <c r="AF34" s="16">
        <v>6.4000000000000001E-2</v>
      </c>
      <c r="AG34" s="14">
        <v>16.3</v>
      </c>
      <c r="AH34" s="10">
        <f t="shared" si="17"/>
        <v>1.0432000000000001</v>
      </c>
      <c r="AI34" s="15">
        <v>5.3999999999999999E-2</v>
      </c>
      <c r="AJ34" s="16">
        <v>6.2E-2</v>
      </c>
      <c r="AK34" s="14">
        <v>14.4</v>
      </c>
      <c r="AL34" s="10">
        <f t="shared" si="22"/>
        <v>0.89280000000000004</v>
      </c>
      <c r="AM34" s="15">
        <v>5.1999999999999998E-2</v>
      </c>
      <c r="AN34" s="16">
        <v>0.08</v>
      </c>
      <c r="AO34" s="14">
        <v>11.7</v>
      </c>
      <c r="AP34" s="10">
        <f t="shared" si="50"/>
        <v>0.93599999999999994</v>
      </c>
      <c r="AQ34" s="64">
        <v>4.3999999999999997E-2</v>
      </c>
      <c r="AR34" s="65">
        <v>8.7999999999999995E-2</v>
      </c>
      <c r="AS34" s="66">
        <v>12.4</v>
      </c>
      <c r="AT34" s="60">
        <f t="shared" si="4"/>
        <v>1.0911999999999999</v>
      </c>
      <c r="AU34" s="64">
        <v>4.1000000000000002E-2</v>
      </c>
      <c r="AV34" s="65">
        <v>8.2000000000000003E-2</v>
      </c>
      <c r="AW34" s="66">
        <v>14</v>
      </c>
      <c r="AX34" s="60">
        <f t="shared" si="5"/>
        <v>1.1480000000000001</v>
      </c>
      <c r="AY34" s="64">
        <v>3.6999999999999998E-2</v>
      </c>
      <c r="AZ34" s="64">
        <v>7.4999999999999997E-2</v>
      </c>
      <c r="BA34" s="66">
        <v>16.899999999999999</v>
      </c>
      <c r="BB34" s="60">
        <f t="shared" si="6"/>
        <v>1.2674999999999998</v>
      </c>
      <c r="BC34" s="65">
        <v>3.3000000000000002E-2</v>
      </c>
      <c r="BD34" s="65">
        <v>9.1999999999999998E-2</v>
      </c>
      <c r="BE34" s="66">
        <v>15.3</v>
      </c>
      <c r="BF34" s="60">
        <f t="shared" si="7"/>
        <v>1.4076</v>
      </c>
      <c r="BG34" s="65">
        <v>3.3000000000000002E-2</v>
      </c>
      <c r="BH34" s="65">
        <v>7.5999999999999998E-2</v>
      </c>
      <c r="BI34" s="66">
        <v>17.7</v>
      </c>
      <c r="BJ34" s="60">
        <f t="shared" si="18"/>
        <v>1.3452</v>
      </c>
      <c r="BK34" s="65">
        <v>3.1E-2</v>
      </c>
      <c r="BL34" s="65">
        <v>8.2000000000000003E-2</v>
      </c>
      <c r="BM34" s="66">
        <v>19.100000000000001</v>
      </c>
      <c r="BN34" s="60">
        <f t="shared" si="19"/>
        <v>1.5662000000000003</v>
      </c>
      <c r="BO34" s="65">
        <v>2.9000000000000001E-2</v>
      </c>
      <c r="BP34" s="65">
        <v>8.4000000000000005E-2</v>
      </c>
      <c r="BQ34" s="66">
        <v>20</v>
      </c>
      <c r="BR34" s="60">
        <f t="shared" si="20"/>
        <v>1.6800000000000002</v>
      </c>
      <c r="BS34" s="65">
        <v>3.3000000000000002E-2</v>
      </c>
      <c r="BT34" s="65">
        <v>8.5000000000000006E-2</v>
      </c>
      <c r="BU34" s="66">
        <v>18.2</v>
      </c>
      <c r="BV34" s="60">
        <f t="shared" si="21"/>
        <v>1.5470000000000002</v>
      </c>
      <c r="BW34" s="27" t="s">
        <v>38</v>
      </c>
    </row>
    <row r="35" spans="1:82" ht="15" x14ac:dyDescent="0.5">
      <c r="A35">
        <f>A4+1</f>
        <v>1</v>
      </c>
      <c r="B35" s="27" t="s">
        <v>50</v>
      </c>
      <c r="C35" s="25"/>
      <c r="D35" s="25"/>
      <c r="E35" s="14"/>
      <c r="F35" s="10"/>
      <c r="G35" s="25">
        <v>4.2000000000000003E-2</v>
      </c>
      <c r="H35" s="25">
        <v>0.21099999999999999</v>
      </c>
      <c r="I35" s="14">
        <v>11.1</v>
      </c>
      <c r="J35" s="10">
        <f>H35*I35</f>
        <v>2.3420999999999998</v>
      </c>
      <c r="K35" s="25">
        <v>0.04</v>
      </c>
      <c r="L35" s="25">
        <v>0.19600000000000001</v>
      </c>
      <c r="M35" s="14">
        <v>10.6</v>
      </c>
      <c r="N35" s="10">
        <f>L35*M35</f>
        <v>2.0775999999999999</v>
      </c>
      <c r="O35" s="25">
        <v>3.5000000000000003E-2</v>
      </c>
      <c r="P35" s="25">
        <v>0.16300000000000001</v>
      </c>
      <c r="Q35" s="14">
        <v>12.5</v>
      </c>
      <c r="R35" s="36">
        <f>P35*Q35</f>
        <v>2.0375000000000001</v>
      </c>
      <c r="S35" s="25">
        <v>3.3000000000000002E-2</v>
      </c>
      <c r="T35" s="25">
        <v>0.16700000000000001</v>
      </c>
      <c r="U35" s="10">
        <v>15.1</v>
      </c>
      <c r="V35" s="36">
        <f>T35*U35</f>
        <v>2.5217000000000001</v>
      </c>
      <c r="W35" s="25">
        <v>3.4000000000000002E-2</v>
      </c>
      <c r="X35" s="25">
        <v>0.17299999999999999</v>
      </c>
      <c r="Y35" s="14">
        <v>14.1</v>
      </c>
      <c r="Z35" s="10">
        <f>X35*Y35</f>
        <v>2.4392999999999998</v>
      </c>
      <c r="AA35" s="15">
        <v>2.7E-2</v>
      </c>
      <c r="AB35" s="16">
        <v>0.182</v>
      </c>
      <c r="AC35" s="14">
        <v>17.3</v>
      </c>
      <c r="AD35" s="10">
        <f>AB35*AC35</f>
        <v>3.1486000000000001</v>
      </c>
      <c r="AE35" s="15">
        <v>3.1E-2</v>
      </c>
      <c r="AF35" s="16">
        <v>0.182</v>
      </c>
      <c r="AG35" s="14">
        <v>17.600000000000001</v>
      </c>
      <c r="AH35" s="10">
        <f>AF35*AG35</f>
        <v>3.2032000000000003</v>
      </c>
      <c r="AI35" s="15">
        <v>4.4999999999999998E-2</v>
      </c>
      <c r="AJ35" s="16">
        <v>8.1000000000000003E-2</v>
      </c>
      <c r="AK35" s="14">
        <v>25.7</v>
      </c>
      <c r="AL35" s="10">
        <f>AJ35*AK35</f>
        <v>2.0817000000000001</v>
      </c>
      <c r="AM35" s="15">
        <v>5.0999999999999997E-2</v>
      </c>
      <c r="AN35" s="16">
        <v>0.12</v>
      </c>
      <c r="AO35" s="14">
        <v>11.9</v>
      </c>
      <c r="AP35" s="10">
        <f>AN35*AO35</f>
        <v>1.4279999999999999</v>
      </c>
      <c r="AQ35" s="64">
        <v>5.0999999999999997E-2</v>
      </c>
      <c r="AR35" s="65">
        <v>0.13300000000000001</v>
      </c>
      <c r="AS35" s="66">
        <v>10.5</v>
      </c>
      <c r="AT35" s="60">
        <f>AR35*AS35</f>
        <v>1.3965000000000001</v>
      </c>
      <c r="AU35" s="64">
        <v>5.0999999999999997E-2</v>
      </c>
      <c r="AV35" s="65">
        <v>0.14599999999999999</v>
      </c>
      <c r="AW35" s="66">
        <v>10.9</v>
      </c>
      <c r="AX35" s="60">
        <f>AV35*AW35</f>
        <v>1.5913999999999999</v>
      </c>
      <c r="AY35" s="64">
        <v>4.8000000000000001E-2</v>
      </c>
      <c r="AZ35" s="64">
        <v>0.124</v>
      </c>
      <c r="BA35" s="66">
        <v>12.8</v>
      </c>
      <c r="BB35" s="60">
        <f>AZ35*BA35</f>
        <v>1.5872000000000002</v>
      </c>
      <c r="BC35" s="65">
        <v>4.3999999999999997E-2</v>
      </c>
      <c r="BD35" s="65">
        <v>0.11600000000000001</v>
      </c>
      <c r="BE35" s="66">
        <v>14.1</v>
      </c>
      <c r="BF35" s="60">
        <f>BD35*BE35</f>
        <v>1.6355999999999999</v>
      </c>
      <c r="BG35" s="90">
        <v>4.4999999999999998E-2</v>
      </c>
      <c r="BH35" s="90">
        <v>0.16200000000000001</v>
      </c>
      <c r="BI35" s="60">
        <v>13.9</v>
      </c>
      <c r="BJ35" s="60">
        <f t="shared" si="18"/>
        <v>2.2518000000000002</v>
      </c>
      <c r="BK35" s="90">
        <v>4.2000000000000003E-2</v>
      </c>
      <c r="BL35" s="90">
        <v>0.192</v>
      </c>
      <c r="BM35" s="60">
        <v>12.8</v>
      </c>
      <c r="BN35" s="60">
        <f t="shared" si="19"/>
        <v>2.4576000000000002</v>
      </c>
      <c r="BO35" s="90">
        <v>4.2000000000000003E-2</v>
      </c>
      <c r="BP35" s="90">
        <v>0.13500000000000001</v>
      </c>
      <c r="BQ35" s="60">
        <v>17.600000000000001</v>
      </c>
      <c r="BR35" s="60">
        <f t="shared" si="20"/>
        <v>2.3760000000000003</v>
      </c>
      <c r="BS35" s="90">
        <v>5.6000000000000001E-2</v>
      </c>
      <c r="BT35" s="90">
        <v>0.14499999999999999</v>
      </c>
      <c r="BU35" s="60">
        <v>11.7</v>
      </c>
      <c r="BV35" s="60">
        <f t="shared" si="21"/>
        <v>1.6964999999999997</v>
      </c>
      <c r="BW35" s="27" t="s">
        <v>50</v>
      </c>
    </row>
    <row r="36" spans="1:82" ht="15" x14ac:dyDescent="0.5">
      <c r="B36" s="102" t="s">
        <v>68</v>
      </c>
      <c r="C36" s="25"/>
      <c r="D36" s="25"/>
      <c r="E36" s="14"/>
      <c r="F36" s="10"/>
      <c r="G36" s="25"/>
      <c r="H36" s="25"/>
      <c r="I36" s="14"/>
      <c r="J36" s="10"/>
      <c r="K36" s="25"/>
      <c r="L36" s="25"/>
      <c r="M36" s="14"/>
      <c r="N36" s="10"/>
      <c r="O36" s="25"/>
      <c r="P36" s="25"/>
      <c r="Q36" s="14"/>
      <c r="R36" s="36"/>
      <c r="S36" s="25"/>
      <c r="T36" s="25"/>
      <c r="U36" s="10"/>
      <c r="V36" s="36"/>
      <c r="W36" s="25"/>
      <c r="X36" s="25"/>
      <c r="Y36" s="14"/>
      <c r="Z36" s="10"/>
      <c r="AA36" s="15"/>
      <c r="AB36" s="16"/>
      <c r="AC36" s="14"/>
      <c r="AD36" s="10"/>
      <c r="AE36" s="15"/>
      <c r="AF36" s="16"/>
      <c r="AG36" s="14"/>
      <c r="AH36" s="10"/>
      <c r="AI36" s="15">
        <v>4.2999999999999997E-2</v>
      </c>
      <c r="AJ36" s="16">
        <v>0.17799999999999999</v>
      </c>
      <c r="AK36" s="14">
        <v>10</v>
      </c>
      <c r="AL36" s="10">
        <f>AJ36*AK36</f>
        <v>1.7799999999999998</v>
      </c>
      <c r="AM36" s="15">
        <v>4.2999999999999997E-2</v>
      </c>
      <c r="AN36" s="16">
        <v>0.16200000000000001</v>
      </c>
      <c r="AO36" s="14">
        <v>10.4</v>
      </c>
      <c r="AP36" s="10">
        <f>AN36*AO36</f>
        <v>1.6848000000000001</v>
      </c>
      <c r="AQ36" s="64">
        <v>4.2000000000000003E-2</v>
      </c>
      <c r="AR36" s="65">
        <v>0.154</v>
      </c>
      <c r="AS36" s="66">
        <v>10.4</v>
      </c>
      <c r="AT36" s="60">
        <f>AR36*AS36</f>
        <v>1.6016000000000001</v>
      </c>
      <c r="AU36" s="64">
        <v>4.5999999999999999E-2</v>
      </c>
      <c r="AV36" s="65">
        <v>0.115</v>
      </c>
      <c r="AW36" s="66">
        <v>12.8</v>
      </c>
      <c r="AX36" s="60">
        <f>AV36*AW36</f>
        <v>1.4720000000000002</v>
      </c>
      <c r="AY36" s="64">
        <v>4.3999999999999997E-2</v>
      </c>
      <c r="AZ36" s="64">
        <v>0.107</v>
      </c>
      <c r="BA36" s="66">
        <v>13.5</v>
      </c>
      <c r="BB36" s="60">
        <f>AZ36*BA36</f>
        <v>1.4444999999999999</v>
      </c>
      <c r="BC36" s="65">
        <v>3.9E-2</v>
      </c>
      <c r="BD36" s="65">
        <v>0.125</v>
      </c>
      <c r="BE36" s="66">
        <v>12.6</v>
      </c>
      <c r="BF36" s="60">
        <f>BD36*BE36</f>
        <v>1.575</v>
      </c>
      <c r="BG36" s="90">
        <v>3.7999999999999999E-2</v>
      </c>
      <c r="BH36" s="90">
        <v>0.129</v>
      </c>
      <c r="BI36" s="60">
        <v>12.4</v>
      </c>
      <c r="BJ36" s="60">
        <f t="shared" si="18"/>
        <v>1.5996000000000001</v>
      </c>
      <c r="BK36" s="90">
        <v>3.7999999999999999E-2</v>
      </c>
      <c r="BL36" s="90">
        <v>0.109</v>
      </c>
      <c r="BM36" s="60">
        <v>15.3</v>
      </c>
      <c r="BN36" s="60">
        <f t="shared" si="19"/>
        <v>1.6677000000000002</v>
      </c>
      <c r="BO36" s="90">
        <v>3.6999999999999998E-2</v>
      </c>
      <c r="BP36" s="90">
        <v>0.10299999999999999</v>
      </c>
      <c r="BQ36" s="60">
        <v>16.3</v>
      </c>
      <c r="BR36" s="60">
        <f t="shared" si="20"/>
        <v>1.6789000000000001</v>
      </c>
      <c r="BS36" s="90">
        <v>3.5000000000000003E-2</v>
      </c>
      <c r="BT36" s="90">
        <v>0.105</v>
      </c>
      <c r="BU36" s="60">
        <v>17.2</v>
      </c>
      <c r="BV36" s="60">
        <f t="shared" si="21"/>
        <v>1.8059999999999998</v>
      </c>
      <c r="BW36" s="113" t="s">
        <v>68</v>
      </c>
    </row>
    <row r="37" spans="1:82" ht="15" x14ac:dyDescent="0.5">
      <c r="B37" s="102" t="s">
        <v>69</v>
      </c>
      <c r="C37" s="25"/>
      <c r="D37" s="25"/>
      <c r="E37" s="14"/>
      <c r="F37" s="10"/>
      <c r="G37" s="25"/>
      <c r="H37" s="25"/>
      <c r="I37" s="14"/>
      <c r="J37" s="10"/>
      <c r="K37" s="25"/>
      <c r="L37" s="25"/>
      <c r="M37" s="14"/>
      <c r="N37" s="10"/>
      <c r="O37" s="25"/>
      <c r="P37" s="25"/>
      <c r="Q37" s="14"/>
      <c r="R37" s="36"/>
      <c r="S37" s="25"/>
      <c r="T37" s="25"/>
      <c r="U37" s="10"/>
      <c r="V37" s="36"/>
      <c r="W37" s="25"/>
      <c r="X37" s="25"/>
      <c r="Y37" s="14"/>
      <c r="Z37" s="10"/>
      <c r="AA37" s="15"/>
      <c r="AB37" s="16"/>
      <c r="AC37" s="14"/>
      <c r="AD37" s="10"/>
      <c r="AE37" s="15"/>
      <c r="AF37" s="16"/>
      <c r="AG37" s="14"/>
      <c r="AH37" s="10"/>
      <c r="AI37" s="15">
        <v>2.5999999999999999E-2</v>
      </c>
      <c r="AJ37" s="16">
        <v>0.14000000000000001</v>
      </c>
      <c r="AK37" s="14">
        <v>11.8</v>
      </c>
      <c r="AL37" s="10">
        <f>AJ37*AK37</f>
        <v>1.6520000000000004</v>
      </c>
      <c r="AM37" s="15">
        <v>3.2000000000000001E-2</v>
      </c>
      <c r="AN37" s="16">
        <v>0.13100000000000001</v>
      </c>
      <c r="AO37" s="14">
        <v>101</v>
      </c>
      <c r="AP37" s="10">
        <f>AN37*AO37</f>
        <v>13.231</v>
      </c>
      <c r="AQ37" s="64">
        <v>3.1E-2</v>
      </c>
      <c r="AR37" s="65">
        <v>0.111</v>
      </c>
      <c r="AS37" s="66">
        <v>12.6</v>
      </c>
      <c r="AT37" s="60">
        <f>AR37*AS37</f>
        <v>1.3986000000000001</v>
      </c>
      <c r="AU37" s="64">
        <v>3.6999999999999998E-2</v>
      </c>
      <c r="AV37" s="65">
        <v>0.104</v>
      </c>
      <c r="AW37" s="66">
        <v>14.9</v>
      </c>
      <c r="AX37" s="60">
        <f>AV37*AW37</f>
        <v>1.5495999999999999</v>
      </c>
      <c r="AY37" s="64">
        <v>0.03</v>
      </c>
      <c r="AZ37" s="64">
        <v>9.6000000000000002E-2</v>
      </c>
      <c r="BA37" s="66">
        <v>19.7</v>
      </c>
      <c r="BB37" s="60">
        <f>AZ37*BA37</f>
        <v>1.8912</v>
      </c>
      <c r="BC37" s="65">
        <v>2.5999999999999999E-2</v>
      </c>
      <c r="BD37" s="65">
        <v>0.10299999999999999</v>
      </c>
      <c r="BE37" s="66">
        <v>21.9</v>
      </c>
      <c r="BF37" s="60">
        <f>BD37*BE37</f>
        <v>2.2556999999999996</v>
      </c>
      <c r="BG37" s="90">
        <v>2.7E-2</v>
      </c>
      <c r="BH37" s="90">
        <v>0.111</v>
      </c>
      <c r="BI37" s="60">
        <v>19.7</v>
      </c>
      <c r="BJ37" s="60">
        <f t="shared" si="18"/>
        <v>2.1867000000000001</v>
      </c>
      <c r="BK37" s="90">
        <v>2.9000000000000001E-2</v>
      </c>
      <c r="BL37" s="90">
        <v>8.2000000000000003E-2</v>
      </c>
      <c r="BM37" s="60">
        <v>24.4</v>
      </c>
      <c r="BN37" s="60">
        <f t="shared" si="19"/>
        <v>2.0007999999999999</v>
      </c>
      <c r="BO37" s="90">
        <v>2.9000000000000001E-2</v>
      </c>
      <c r="BP37" s="90">
        <v>9.1999999999999998E-2</v>
      </c>
      <c r="BQ37" s="60">
        <v>24.3</v>
      </c>
      <c r="BR37" s="60">
        <f t="shared" si="20"/>
        <v>2.2355999999999998</v>
      </c>
      <c r="BS37" s="90">
        <v>3.2000000000000001E-2</v>
      </c>
      <c r="BT37" s="90">
        <v>9.5000000000000001E-2</v>
      </c>
      <c r="BU37" s="60">
        <v>20.3</v>
      </c>
      <c r="BV37" s="60">
        <f t="shared" si="21"/>
        <v>1.9285000000000001</v>
      </c>
      <c r="BW37" s="113" t="s">
        <v>69</v>
      </c>
    </row>
    <row r="38" spans="1:82" ht="15" x14ac:dyDescent="0.5">
      <c r="A38" t="e">
        <f>A85+1</f>
        <v>#REF!</v>
      </c>
      <c r="B38" s="52" t="s">
        <v>46</v>
      </c>
      <c r="C38" s="25">
        <v>5.7000000000000002E-2</v>
      </c>
      <c r="D38" s="25">
        <v>0.14000000000000001</v>
      </c>
      <c r="E38" s="14">
        <v>14.6</v>
      </c>
      <c r="F38" s="36">
        <f>D38*E38</f>
        <v>2.044</v>
      </c>
      <c r="G38" s="25">
        <v>0.05</v>
      </c>
      <c r="H38" s="25">
        <v>0.151</v>
      </c>
      <c r="I38" s="14">
        <v>14.6</v>
      </c>
      <c r="J38" s="36">
        <f t="shared" ref="J38:J40" si="51">H38*I38</f>
        <v>2.2045999999999997</v>
      </c>
      <c r="K38" s="25">
        <v>4.7E-2</v>
      </c>
      <c r="L38" s="25">
        <v>0.14799999999999999</v>
      </c>
      <c r="M38" s="14">
        <v>14.8</v>
      </c>
      <c r="N38" s="36">
        <f>L38*M38</f>
        <v>2.1903999999999999</v>
      </c>
      <c r="O38" s="25">
        <v>4.7E-2</v>
      </c>
      <c r="P38" s="25">
        <v>0.14899999999999999</v>
      </c>
      <c r="Q38" s="14">
        <v>14.7</v>
      </c>
      <c r="R38" s="36">
        <f>P38*Q38</f>
        <v>2.1902999999999997</v>
      </c>
      <c r="S38" s="25">
        <v>4.3999999999999997E-2</v>
      </c>
      <c r="T38" s="25">
        <v>0.109</v>
      </c>
      <c r="U38" s="14">
        <v>15.9</v>
      </c>
      <c r="V38" s="36">
        <f>T38*U38</f>
        <v>1.7331000000000001</v>
      </c>
      <c r="W38" s="25">
        <v>4.4999999999999998E-2</v>
      </c>
      <c r="X38" s="25">
        <v>0.13800000000000001</v>
      </c>
      <c r="Y38" s="14">
        <v>16.2</v>
      </c>
      <c r="Z38" s="36">
        <f>X38*Y38</f>
        <v>2.2356000000000003</v>
      </c>
      <c r="AA38" s="12">
        <v>4.3999999999999997E-2</v>
      </c>
      <c r="AB38" s="13">
        <v>0.14000000000000001</v>
      </c>
      <c r="AC38" s="10">
        <v>16</v>
      </c>
      <c r="AD38" s="36">
        <f>AB38*AC38</f>
        <v>2.2400000000000002</v>
      </c>
      <c r="AE38" s="12">
        <v>4.5999999999999999E-2</v>
      </c>
      <c r="AF38" s="13">
        <v>0.13100000000000001</v>
      </c>
      <c r="AG38" s="10">
        <v>16.100000000000001</v>
      </c>
      <c r="AH38" s="36">
        <f t="shared" si="17"/>
        <v>2.1091000000000002</v>
      </c>
      <c r="AI38" s="12">
        <v>5.5E-2</v>
      </c>
      <c r="AJ38" s="13">
        <v>0.124</v>
      </c>
      <c r="AK38" s="10">
        <v>13.5</v>
      </c>
      <c r="AL38" s="36">
        <f t="shared" si="22"/>
        <v>1.6739999999999999</v>
      </c>
      <c r="AM38" s="56">
        <v>5.0999999999999997E-2</v>
      </c>
      <c r="AN38" s="56">
        <v>0.122</v>
      </c>
      <c r="AO38" s="56">
        <v>14.9</v>
      </c>
      <c r="AP38" s="36">
        <f t="shared" si="50"/>
        <v>1.8178000000000001</v>
      </c>
      <c r="AQ38" s="72">
        <v>4.5999999999999999E-2</v>
      </c>
      <c r="AR38" s="72">
        <v>0.125</v>
      </c>
      <c r="AS38" s="67">
        <v>14.9</v>
      </c>
      <c r="AT38" s="61">
        <f t="shared" si="4"/>
        <v>1.8625</v>
      </c>
      <c r="AU38" s="72">
        <v>4.2999999999999997E-2</v>
      </c>
      <c r="AV38" s="72">
        <v>0.128</v>
      </c>
      <c r="AW38" s="67">
        <v>17</v>
      </c>
      <c r="AX38" s="61">
        <f t="shared" si="5"/>
        <v>2.1760000000000002</v>
      </c>
      <c r="AY38" s="86">
        <v>4.5999999999999999E-2</v>
      </c>
      <c r="AZ38" s="86">
        <v>0.125</v>
      </c>
      <c r="BA38" s="67">
        <v>16.2</v>
      </c>
      <c r="BB38" s="61">
        <f t="shared" si="6"/>
        <v>2.0249999999999999</v>
      </c>
      <c r="BC38" s="72">
        <v>4.7E-2</v>
      </c>
      <c r="BD38" s="72">
        <v>0.125</v>
      </c>
      <c r="BE38" s="67">
        <v>16</v>
      </c>
      <c r="BF38" s="61">
        <f t="shared" ref="BF38:BF40" si="52">BD38*BE38</f>
        <v>2</v>
      </c>
      <c r="BG38" s="72">
        <v>4.8000000000000001E-2</v>
      </c>
      <c r="BH38" s="72">
        <v>0.126</v>
      </c>
      <c r="BI38" s="67">
        <v>15.8</v>
      </c>
      <c r="BJ38" s="61">
        <f t="shared" si="18"/>
        <v>1.9908000000000001</v>
      </c>
      <c r="BK38" s="72">
        <v>4.3999999999999997E-2</v>
      </c>
      <c r="BL38" s="72">
        <v>0.11</v>
      </c>
      <c r="BM38" s="67">
        <v>17.8</v>
      </c>
      <c r="BN38" s="61">
        <f t="shared" si="19"/>
        <v>1.9580000000000002</v>
      </c>
      <c r="BO38" s="72">
        <v>4.5999999999999999E-2</v>
      </c>
      <c r="BP38" s="72">
        <v>0.13400000000000001</v>
      </c>
      <c r="BQ38" s="67">
        <v>15.5</v>
      </c>
      <c r="BR38" s="61">
        <f t="shared" si="20"/>
        <v>2.077</v>
      </c>
      <c r="BS38" s="72">
        <v>5.2999999999999999E-2</v>
      </c>
      <c r="BT38" s="72">
        <v>0.12</v>
      </c>
      <c r="BU38" s="67">
        <v>15.6</v>
      </c>
      <c r="BV38" s="61">
        <f t="shared" si="21"/>
        <v>1.8719999999999999</v>
      </c>
      <c r="BW38" s="52" t="s">
        <v>46</v>
      </c>
    </row>
    <row r="39" spans="1:82" ht="15" x14ac:dyDescent="0.5">
      <c r="A39" t="e">
        <f>A82+1</f>
        <v>#REF!</v>
      </c>
      <c r="B39" s="52" t="s">
        <v>31</v>
      </c>
      <c r="C39" s="25">
        <v>3.5999999999999997E-2</v>
      </c>
      <c r="D39" s="25">
        <v>0.106</v>
      </c>
      <c r="E39" s="14">
        <v>12.1</v>
      </c>
      <c r="F39" s="10">
        <f>D39*E39</f>
        <v>1.2826</v>
      </c>
      <c r="G39" s="25">
        <v>3.3000000000000002E-2</v>
      </c>
      <c r="H39" s="25">
        <v>0.126</v>
      </c>
      <c r="I39" s="14">
        <v>10.5</v>
      </c>
      <c r="J39" s="10">
        <f t="shared" si="51"/>
        <v>1.323</v>
      </c>
      <c r="K39" s="25">
        <v>2.8000000000000001E-2</v>
      </c>
      <c r="L39" s="25">
        <v>0.114</v>
      </c>
      <c r="M39" s="14">
        <v>12.4</v>
      </c>
      <c r="N39" s="10">
        <f t="shared" si="12"/>
        <v>1.4136000000000002</v>
      </c>
      <c r="O39" s="25">
        <v>2.5999999999999999E-2</v>
      </c>
      <c r="P39" s="25">
        <v>8.7999999999999995E-2</v>
      </c>
      <c r="Q39" s="14">
        <v>17.5</v>
      </c>
      <c r="R39" s="36">
        <f t="shared" si="13"/>
        <v>1.5399999999999998</v>
      </c>
      <c r="S39" s="25">
        <v>2.4E-2</v>
      </c>
      <c r="T39" s="25">
        <v>0.113</v>
      </c>
      <c r="U39" s="14">
        <v>14.5</v>
      </c>
      <c r="V39" s="36">
        <f t="shared" si="14"/>
        <v>1.6385000000000001</v>
      </c>
      <c r="W39" s="25">
        <v>2.1999999999999999E-2</v>
      </c>
      <c r="X39" s="25">
        <v>0.108</v>
      </c>
      <c r="Y39" s="14">
        <v>16</v>
      </c>
      <c r="Z39" s="36">
        <f t="shared" si="15"/>
        <v>1.728</v>
      </c>
      <c r="AA39" s="12">
        <v>2.1000000000000001E-2</v>
      </c>
      <c r="AB39" s="13">
        <v>0.109</v>
      </c>
      <c r="AC39" s="10">
        <v>16.5</v>
      </c>
      <c r="AD39" s="36">
        <f t="shared" si="16"/>
        <v>1.7985</v>
      </c>
      <c r="AE39" s="12">
        <v>2.4E-2</v>
      </c>
      <c r="AF39" s="13">
        <v>0.107</v>
      </c>
      <c r="AG39" s="10">
        <v>14.8</v>
      </c>
      <c r="AH39" s="36">
        <f t="shared" si="17"/>
        <v>1.5836000000000001</v>
      </c>
      <c r="AI39" s="12">
        <v>3.2000000000000001E-2</v>
      </c>
      <c r="AJ39" s="13">
        <v>0.106</v>
      </c>
      <c r="AK39" s="10">
        <v>13.3</v>
      </c>
      <c r="AL39" s="10">
        <f t="shared" si="22"/>
        <v>1.4097999999999999</v>
      </c>
      <c r="AM39" s="12">
        <v>0.03</v>
      </c>
      <c r="AN39" s="13">
        <v>0.12</v>
      </c>
      <c r="AO39" s="10">
        <v>14</v>
      </c>
      <c r="AP39" s="10">
        <f t="shared" si="50"/>
        <v>1.68</v>
      </c>
      <c r="AQ39" s="62">
        <v>3.3000000000000002E-2</v>
      </c>
      <c r="AR39" s="63">
        <v>0.129</v>
      </c>
      <c r="AS39" s="60">
        <v>14.2</v>
      </c>
      <c r="AT39" s="60">
        <f t="shared" si="4"/>
        <v>1.8317999999999999</v>
      </c>
      <c r="AU39" s="62">
        <v>3.2000000000000001E-2</v>
      </c>
      <c r="AV39" s="63">
        <v>0.13200000000000001</v>
      </c>
      <c r="AW39" s="60">
        <v>15.8</v>
      </c>
      <c r="AX39" s="60">
        <f t="shared" si="5"/>
        <v>2.0856000000000003</v>
      </c>
      <c r="AY39" s="62">
        <v>3.5000000000000003E-2</v>
      </c>
      <c r="AZ39" s="62">
        <v>0.13600000000000001</v>
      </c>
      <c r="BA39" s="60">
        <v>16.5</v>
      </c>
      <c r="BB39" s="60">
        <f t="shared" si="6"/>
        <v>2.2440000000000002</v>
      </c>
      <c r="BC39" s="63">
        <v>3.4000000000000002E-2</v>
      </c>
      <c r="BD39" s="63">
        <v>0.13300000000000001</v>
      </c>
      <c r="BE39" s="60">
        <v>17.7</v>
      </c>
      <c r="BF39" s="60">
        <f t="shared" si="52"/>
        <v>2.3540999999999999</v>
      </c>
      <c r="BG39" s="63">
        <v>3.5000000000000003E-2</v>
      </c>
      <c r="BH39" s="63">
        <v>7.3999999999999996E-2</v>
      </c>
      <c r="BI39" s="60">
        <v>21.3</v>
      </c>
      <c r="BJ39" s="60">
        <f t="shared" ref="BJ39:BJ40" si="53">BH39*BI39</f>
        <v>1.5762</v>
      </c>
      <c r="BK39" s="63">
        <v>3.4000000000000002E-2</v>
      </c>
      <c r="BL39" s="63">
        <v>0.105</v>
      </c>
      <c r="BM39" s="60">
        <v>19.899999999999999</v>
      </c>
      <c r="BN39" s="60">
        <f t="shared" si="19"/>
        <v>2.0894999999999997</v>
      </c>
      <c r="BO39" s="63">
        <v>3.3000000000000002E-2</v>
      </c>
      <c r="BP39" s="63">
        <v>0.105</v>
      </c>
      <c r="BQ39" s="60">
        <v>20</v>
      </c>
      <c r="BR39" s="60">
        <f t="shared" si="20"/>
        <v>2.1</v>
      </c>
      <c r="BS39" s="63">
        <v>3.4000000000000002E-2</v>
      </c>
      <c r="BT39" s="63">
        <v>0.108</v>
      </c>
      <c r="BU39" s="60">
        <v>19.600000000000001</v>
      </c>
      <c r="BV39" s="60">
        <f t="shared" si="21"/>
        <v>2.1168</v>
      </c>
      <c r="BW39" s="52" t="s">
        <v>31</v>
      </c>
    </row>
    <row r="40" spans="1:82" ht="15" x14ac:dyDescent="0.5">
      <c r="A40" t="e">
        <f t="shared" si="1"/>
        <v>#REF!</v>
      </c>
      <c r="B40" s="27" t="s">
        <v>19</v>
      </c>
      <c r="C40" s="11">
        <v>5.2999999999999999E-2</v>
      </c>
      <c r="D40" s="25">
        <v>0.126</v>
      </c>
      <c r="E40" s="14">
        <v>12.4</v>
      </c>
      <c r="F40" s="36">
        <f>D40*E40</f>
        <v>1.5624</v>
      </c>
      <c r="G40" s="25">
        <v>6.6000000000000003E-2</v>
      </c>
      <c r="H40" s="25">
        <v>3.6999999999999998E-2</v>
      </c>
      <c r="I40" s="14">
        <v>40.799999999999997</v>
      </c>
      <c r="J40" s="36">
        <f t="shared" si="51"/>
        <v>1.5095999999999998</v>
      </c>
      <c r="K40" s="25">
        <v>5.1999999999999998E-2</v>
      </c>
      <c r="L40" s="25">
        <v>9.8000000000000004E-2</v>
      </c>
      <c r="M40" s="14">
        <v>11.6</v>
      </c>
      <c r="N40" s="36">
        <f t="shared" si="12"/>
        <v>1.1368</v>
      </c>
      <c r="O40" s="25">
        <v>4.7E-2</v>
      </c>
      <c r="P40" s="25">
        <v>0.1</v>
      </c>
      <c r="Q40" s="14">
        <v>13.6</v>
      </c>
      <c r="R40" s="36">
        <f t="shared" si="13"/>
        <v>1.36</v>
      </c>
      <c r="S40" s="25">
        <v>4.5999999999999999E-2</v>
      </c>
      <c r="T40" s="25">
        <v>9.1999999999999998E-2</v>
      </c>
      <c r="U40" s="14">
        <v>15.4</v>
      </c>
      <c r="V40" s="36">
        <f t="shared" si="14"/>
        <v>1.4168000000000001</v>
      </c>
      <c r="W40" s="25">
        <v>4.3999999999999997E-2</v>
      </c>
      <c r="X40" s="25">
        <v>9.7000000000000003E-2</v>
      </c>
      <c r="Y40" s="14">
        <v>14.8</v>
      </c>
      <c r="Z40" s="36">
        <f t="shared" si="15"/>
        <v>1.4356000000000002</v>
      </c>
      <c r="AA40" s="12">
        <v>0.04</v>
      </c>
      <c r="AB40" s="13">
        <v>9.0999999999999998E-2</v>
      </c>
      <c r="AC40" s="10">
        <v>16.7</v>
      </c>
      <c r="AD40" s="36">
        <f t="shared" si="16"/>
        <v>1.5196999999999998</v>
      </c>
      <c r="AE40" s="57">
        <v>4.7E-2</v>
      </c>
      <c r="AF40" s="57">
        <v>9.1999999999999998E-2</v>
      </c>
      <c r="AG40" s="58">
        <v>13.7</v>
      </c>
      <c r="AH40" s="36">
        <f t="shared" si="17"/>
        <v>1.2604</v>
      </c>
      <c r="AI40" s="57">
        <v>5.0999999999999997E-2</v>
      </c>
      <c r="AJ40" s="57">
        <v>9.4E-2</v>
      </c>
      <c r="AK40" s="58">
        <v>12.7</v>
      </c>
      <c r="AL40" s="36">
        <f t="shared" si="22"/>
        <v>1.1938</v>
      </c>
      <c r="AM40" s="56">
        <v>4.4999999999999998E-2</v>
      </c>
      <c r="AN40" s="56">
        <v>8.8999999999999996E-2</v>
      </c>
      <c r="AO40" s="56">
        <v>14.1</v>
      </c>
      <c r="AP40" s="36">
        <f t="shared" si="50"/>
        <v>1.2548999999999999</v>
      </c>
      <c r="AQ40" s="67">
        <v>4.2000000000000003E-2</v>
      </c>
      <c r="AR40" s="67">
        <v>9.9000000000000005E-2</v>
      </c>
      <c r="AS40" s="67">
        <v>14.2</v>
      </c>
      <c r="AT40" s="61">
        <f t="shared" si="4"/>
        <v>1.4057999999999999</v>
      </c>
      <c r="AU40" s="67">
        <v>3.9E-2</v>
      </c>
      <c r="AV40" s="67">
        <v>0.10199999999999999</v>
      </c>
      <c r="AW40" s="67">
        <v>14.8</v>
      </c>
      <c r="AX40" s="61">
        <f t="shared" si="5"/>
        <v>1.5096000000000001</v>
      </c>
      <c r="AY40" s="86">
        <v>3.9E-2</v>
      </c>
      <c r="AZ40" s="86">
        <v>9.9000000000000005E-2</v>
      </c>
      <c r="BA40" s="67">
        <v>15</v>
      </c>
      <c r="BB40" s="61">
        <f t="shared" si="6"/>
        <v>1.4850000000000001</v>
      </c>
      <c r="BC40" s="72">
        <v>3.7999999999999999E-2</v>
      </c>
      <c r="BD40" s="72">
        <v>0.1</v>
      </c>
      <c r="BE40" s="67">
        <v>15.4</v>
      </c>
      <c r="BF40" s="61">
        <f t="shared" si="52"/>
        <v>1.54</v>
      </c>
      <c r="BG40" s="72">
        <v>3.6999999999999998E-2</v>
      </c>
      <c r="BH40" s="72">
        <v>0.1</v>
      </c>
      <c r="BI40" s="67">
        <v>16.5</v>
      </c>
      <c r="BJ40" s="61">
        <f t="shared" si="53"/>
        <v>1.6500000000000001</v>
      </c>
      <c r="BK40" s="72">
        <v>3.3000000000000002E-2</v>
      </c>
      <c r="BL40" s="72">
        <v>0.10199999999999999</v>
      </c>
      <c r="BM40" s="67">
        <v>18.5</v>
      </c>
      <c r="BN40" s="61">
        <f t="shared" si="19"/>
        <v>1.8869999999999998</v>
      </c>
      <c r="BO40" s="72">
        <v>3.1E-2</v>
      </c>
      <c r="BP40" s="72">
        <v>0.10199999999999999</v>
      </c>
      <c r="BQ40" s="67">
        <v>20.2</v>
      </c>
      <c r="BR40" s="61">
        <f t="shared" si="20"/>
        <v>2.0604</v>
      </c>
      <c r="BS40" s="72">
        <v>3.3000000000000002E-2</v>
      </c>
      <c r="BT40" s="72">
        <v>0.105</v>
      </c>
      <c r="BU40" s="67">
        <v>19.100000000000001</v>
      </c>
      <c r="BV40" s="61">
        <f t="shared" si="21"/>
        <v>2.0055000000000001</v>
      </c>
      <c r="BW40" s="27" t="s">
        <v>19</v>
      </c>
    </row>
    <row r="41" spans="1:82" ht="15" customHeight="1" thickBot="1" x14ac:dyDescent="0.55000000000000004">
      <c r="A41" t="e">
        <f t="shared" si="1"/>
        <v>#REF!</v>
      </c>
      <c r="B41" s="28" t="s">
        <v>8</v>
      </c>
      <c r="C41" s="29">
        <f>MEDIAN(C5:C40)</f>
        <v>5.2999999999999999E-2</v>
      </c>
      <c r="D41" s="29">
        <f>MEDIAN(D5:D40)</f>
        <v>0.1225</v>
      </c>
      <c r="E41" s="30">
        <f>MEDIAN(E5:E40)</f>
        <v>12.55</v>
      </c>
      <c r="F41" s="30">
        <f>MEDIAN(F5:F40)</f>
        <v>1.5937000000000001</v>
      </c>
      <c r="G41" s="29">
        <f>MEDIAN(G5:G40)</f>
        <v>4.5999999999999999E-2</v>
      </c>
      <c r="H41" s="29">
        <f>MEDIAN(H5:H40)</f>
        <v>0.113</v>
      </c>
      <c r="I41" s="30">
        <f>MEDIAN(I5:I40)</f>
        <v>14.1</v>
      </c>
      <c r="J41" s="30">
        <f>MEDIAN(J5:J40)</f>
        <v>1.5095999999999998</v>
      </c>
      <c r="K41" s="29">
        <f>MEDIAN(K5:K40)</f>
        <v>4.4999999999999998E-2</v>
      </c>
      <c r="L41" s="29">
        <f>MEDIAN(L5:L40)</f>
        <v>9.8000000000000004E-2</v>
      </c>
      <c r="M41" s="30">
        <f>MEDIAN(M5:M40)</f>
        <v>13.8</v>
      </c>
      <c r="N41" s="30">
        <f>MEDIAN(N5:N40)</f>
        <v>1.3395999999999999</v>
      </c>
      <c r="O41" s="29">
        <f>MEDIAN(O5:O40)</f>
        <v>4.1500000000000002E-2</v>
      </c>
      <c r="P41" s="29">
        <f>MEDIAN(P5:P40)</f>
        <v>9.0999999999999998E-2</v>
      </c>
      <c r="Q41" s="30">
        <f>MEDIAN(Q5:Q40)</f>
        <v>15.3</v>
      </c>
      <c r="R41" s="30">
        <f>MEDIAN(R5:R40)</f>
        <v>1.4945999999999999</v>
      </c>
      <c r="S41" s="29">
        <f>MEDIAN(S5:S40)</f>
        <v>3.5999999999999997E-2</v>
      </c>
      <c r="T41" s="29">
        <f>MEDIAN(T5:T40)</f>
        <v>0.10199999999999999</v>
      </c>
      <c r="U41" s="30">
        <f>MEDIAN(U5:U40)</f>
        <v>16.100000000000001</v>
      </c>
      <c r="V41" s="30">
        <f>MEDIAN(V5:V40)</f>
        <v>1.6435000000000002</v>
      </c>
      <c r="W41" s="29">
        <f>MEDIAN(W5:W40)</f>
        <v>3.4000000000000002E-2</v>
      </c>
      <c r="X41" s="29">
        <f>MEDIAN(X5:X40)</f>
        <v>0.10199999999999999</v>
      </c>
      <c r="Y41" s="30">
        <f>MEDIAN(Y5:Y40)</f>
        <v>15.8</v>
      </c>
      <c r="Z41" s="30">
        <f>MEDIAN(Z5:Z40)</f>
        <v>1.728</v>
      </c>
      <c r="AA41" s="29">
        <f>MEDIAN(AA5:AA40)</f>
        <v>3.4000000000000002E-2</v>
      </c>
      <c r="AB41" s="29">
        <f>MEDIAN(AB5:AB40)</f>
        <v>0.109</v>
      </c>
      <c r="AC41" s="30">
        <f>MEDIAN(AC5:AC40)</f>
        <v>16.7</v>
      </c>
      <c r="AD41" s="30">
        <f>MEDIAN(AD5:AD40)</f>
        <v>1.71</v>
      </c>
      <c r="AE41" s="29">
        <f>MEDIAN(AE5:AE40)</f>
        <v>4.2000000000000003E-2</v>
      </c>
      <c r="AF41" s="29">
        <f>MEDIAN(AF5:AF40)</f>
        <v>9.6000000000000002E-2</v>
      </c>
      <c r="AG41" s="30">
        <f>MEDIAN(AG5:AG40)</f>
        <v>14.2</v>
      </c>
      <c r="AH41" s="30">
        <f>MEDIAN(AH5:AH40)</f>
        <v>1.4802999999999999</v>
      </c>
      <c r="AI41" s="29">
        <f>MEDIAN(AI5:AI40)</f>
        <v>5.0999999999999997E-2</v>
      </c>
      <c r="AJ41" s="29">
        <f>MEDIAN(AJ5:AJ40)</f>
        <v>9.2499999999999999E-2</v>
      </c>
      <c r="AK41" s="30">
        <f>MEDIAN(AK5:AK40)</f>
        <v>12.7</v>
      </c>
      <c r="AL41" s="30">
        <f>MEDIAN(AL5:AL40)</f>
        <v>1.1262000000000001</v>
      </c>
      <c r="AM41" s="29">
        <f>MEDIAN(AM5:AM40)</f>
        <v>4.8000000000000001E-2</v>
      </c>
      <c r="AN41" s="29">
        <f>MEDIAN(AN5:AN40)</f>
        <v>0.10100000000000001</v>
      </c>
      <c r="AO41" s="30">
        <f>MEDIAN(AO5:AO40)</f>
        <v>12.9</v>
      </c>
      <c r="AP41" s="30">
        <f>MEDIAN(AP5:AP40)</f>
        <v>1.3132000000000001</v>
      </c>
      <c r="AQ41" s="29">
        <f>MEDIAN(AQ5:AQ40)</f>
        <v>4.3999999999999997E-2</v>
      </c>
      <c r="AR41" s="29">
        <f>MEDIAN(AR5:AR40)</f>
        <v>0.10100000000000001</v>
      </c>
      <c r="AS41" s="30">
        <f>MEDIAN(AS5:AS40)</f>
        <v>14.2</v>
      </c>
      <c r="AT41" s="30">
        <f>MEDIAN(AT5:AT40)</f>
        <v>1.3965000000000001</v>
      </c>
      <c r="AU41" s="29">
        <f>MEDIAN(AU5:AU40)</f>
        <v>4.2000000000000003E-2</v>
      </c>
      <c r="AV41" s="29">
        <f>MEDIAN(AV5:AV40)</f>
        <v>0.10199999999999999</v>
      </c>
      <c r="AW41" s="30">
        <f>MEDIAN(AW5:AW40)</f>
        <v>15.1</v>
      </c>
      <c r="AX41" s="30">
        <f>MEDIAN(AX5:AX40)</f>
        <v>1.4720000000000002</v>
      </c>
      <c r="AY41" s="87">
        <f>MEDIAN(AY5:AY40)</f>
        <v>3.7999999999999999E-2</v>
      </c>
      <c r="AZ41" s="87">
        <f>MEDIAN(AZ5:AZ40)</f>
        <v>9.6000000000000002E-2</v>
      </c>
      <c r="BA41" s="30">
        <f>MEDIAN(BA5:BA40)</f>
        <v>16.3</v>
      </c>
      <c r="BB41" s="30">
        <f>MEDIAN(BB5:BB40)</f>
        <v>1.4857</v>
      </c>
      <c r="BC41" s="92">
        <f>MEDIAN(BC5:BC40)</f>
        <v>3.6999999999999998E-2</v>
      </c>
      <c r="BD41" s="92">
        <f>MEDIAN(BD5:BD40)</f>
        <v>9.9000000000000005E-2</v>
      </c>
      <c r="BE41" s="30">
        <f>MEDIAN(BE5:BE40)</f>
        <v>16.399999999999999</v>
      </c>
      <c r="BF41" s="30">
        <f>MEDIAN(BF5:BF40)</f>
        <v>1.54</v>
      </c>
      <c r="BG41" s="92">
        <f>MEDIAN(BG5:BG40)</f>
        <v>3.6999999999999998E-2</v>
      </c>
      <c r="BH41" s="92">
        <f>MEDIAN(BH5:BH40)</f>
        <v>9.0999999999999998E-2</v>
      </c>
      <c r="BI41" s="30">
        <f>MEDIAN(BI5:BI40)</f>
        <v>17.7</v>
      </c>
      <c r="BJ41" s="30">
        <f>MEDIAN(BJ5:BJ40)</f>
        <v>1.5642</v>
      </c>
      <c r="BK41" s="92">
        <f>MEDIAN(BK5:BK40)</f>
        <v>3.4500000000000003E-2</v>
      </c>
      <c r="BL41" s="92">
        <f>MEDIAN(BL5:BL40)</f>
        <v>9.6500000000000002E-2</v>
      </c>
      <c r="BM41" s="30">
        <f>MEDIAN(BM5:BM40)</f>
        <v>18.8</v>
      </c>
      <c r="BN41" s="30">
        <f>MEDIAN(BN5:BN40)</f>
        <v>1.7459</v>
      </c>
      <c r="BO41" s="92">
        <f>MEDIAN(BO5:BO40)</f>
        <v>3.2000000000000001E-2</v>
      </c>
      <c r="BP41" s="92">
        <f>MEDIAN(BP5:BP40)</f>
        <v>9.9500000000000005E-2</v>
      </c>
      <c r="BQ41" s="30">
        <f>MEDIAN(BQ5:BQ40)</f>
        <v>19.95</v>
      </c>
      <c r="BR41" s="30">
        <f>MEDIAN(BR5:BR40)</f>
        <v>1.9235500000000001</v>
      </c>
      <c r="BS41" s="92">
        <f>MEDIAN(BS5:BS40)</f>
        <v>3.3000000000000002E-2</v>
      </c>
      <c r="BT41" s="92">
        <f>MEDIAN(BT5:BT40)</f>
        <v>9.5000000000000001E-2</v>
      </c>
      <c r="BU41" s="30">
        <f>MEDIAN(BU5:BU40)</f>
        <v>18.7</v>
      </c>
      <c r="BV41" s="30">
        <f>MEDIAN(BV5:BV40)</f>
        <v>1.8020999999999998</v>
      </c>
      <c r="BW41" s="29"/>
      <c r="BX41" s="29"/>
      <c r="BY41" s="30"/>
      <c r="BZ41" s="30"/>
      <c r="CA41" s="29"/>
      <c r="CB41" s="29" t="e">
        <f>MEDIAN(CB5:CB40)</f>
        <v>#NUM!</v>
      </c>
      <c r="CC41" s="30" t="e">
        <f>MEDIAN(CC5:CC40)</f>
        <v>#NUM!</v>
      </c>
      <c r="CD41" s="30" t="e">
        <f>MEDIAN(CD5:CD40)</f>
        <v>#NUM!</v>
      </c>
    </row>
    <row r="42" spans="1:82" x14ac:dyDescent="0.4">
      <c r="A42" s="31"/>
      <c r="B42" s="31"/>
      <c r="C42" s="5">
        <v>2001</v>
      </c>
      <c r="D42" s="6"/>
      <c r="E42" s="6"/>
      <c r="F42" s="7"/>
      <c r="G42" s="5">
        <v>2002</v>
      </c>
      <c r="H42" s="6"/>
      <c r="I42" s="6"/>
      <c r="J42" s="7"/>
      <c r="K42" s="5">
        <v>2003</v>
      </c>
      <c r="L42" s="6"/>
      <c r="M42" s="6"/>
      <c r="N42" s="7"/>
      <c r="O42" s="5">
        <v>2004</v>
      </c>
      <c r="P42" s="6"/>
      <c r="Q42" s="6"/>
      <c r="R42" s="7"/>
      <c r="S42" s="5">
        <v>2005</v>
      </c>
      <c r="T42" s="6"/>
      <c r="U42" s="6"/>
      <c r="V42" s="7"/>
      <c r="W42" s="5">
        <v>2006</v>
      </c>
      <c r="X42" s="6"/>
      <c r="Y42" s="6"/>
      <c r="Z42" s="7"/>
      <c r="AA42" s="5">
        <v>2007</v>
      </c>
      <c r="AB42" s="6"/>
      <c r="AC42" s="6"/>
      <c r="AD42" s="7"/>
      <c r="AE42" s="5">
        <v>2008</v>
      </c>
      <c r="AF42" s="6"/>
      <c r="AG42" s="6"/>
      <c r="AH42" s="7"/>
      <c r="AI42" s="5">
        <v>2009</v>
      </c>
      <c r="AJ42" s="6"/>
      <c r="AK42" s="6"/>
      <c r="AL42" s="7"/>
      <c r="AM42" s="5">
        <v>2010</v>
      </c>
      <c r="AN42" s="6"/>
      <c r="AO42" s="6"/>
      <c r="AP42" s="7"/>
      <c r="AQ42" s="5">
        <v>2011</v>
      </c>
      <c r="AR42" s="6"/>
      <c r="AS42" s="6"/>
      <c r="AT42" s="7"/>
      <c r="AU42" s="5">
        <v>2012</v>
      </c>
      <c r="AV42" s="6"/>
      <c r="AW42" s="6"/>
      <c r="AX42" s="7"/>
      <c r="AY42" s="94">
        <v>2013</v>
      </c>
      <c r="AZ42" s="88"/>
      <c r="BA42" s="6"/>
      <c r="BB42" s="7"/>
      <c r="BC42" s="95">
        <v>2014</v>
      </c>
      <c r="BD42" s="96"/>
      <c r="BE42" s="97"/>
      <c r="BF42" s="98"/>
      <c r="BG42" s="95">
        <v>2015</v>
      </c>
      <c r="BH42" s="96"/>
      <c r="BI42" s="97"/>
      <c r="BJ42" s="98"/>
      <c r="BK42" s="95">
        <v>2016</v>
      </c>
      <c r="BL42" s="96"/>
      <c r="BM42" s="97"/>
      <c r="BN42" s="98"/>
      <c r="BO42" s="95">
        <v>2017</v>
      </c>
      <c r="BP42" s="96"/>
      <c r="BQ42" s="97"/>
      <c r="BR42" s="98"/>
      <c r="BS42" s="95">
        <v>2018</v>
      </c>
      <c r="BT42" s="96"/>
      <c r="BU42" s="97"/>
      <c r="BV42" s="98"/>
    </row>
    <row r="47" spans="1:82" ht="15" x14ac:dyDescent="0.5">
      <c r="A47" t="e">
        <f>#REF!+1</f>
        <v>#REF!</v>
      </c>
      <c r="B47" s="27" t="s">
        <v>48</v>
      </c>
      <c r="C47" s="25"/>
      <c r="D47" s="25"/>
      <c r="E47" s="14"/>
      <c r="F47" s="10"/>
      <c r="G47" s="25">
        <v>3.5000000000000003E-2</v>
      </c>
      <c r="H47" s="25">
        <v>0.20100000000000001</v>
      </c>
      <c r="I47" s="14">
        <v>10.5</v>
      </c>
      <c r="J47" s="10">
        <f>H47*I47</f>
        <v>2.1105</v>
      </c>
      <c r="K47" s="11">
        <v>3.4000000000000002E-2</v>
      </c>
      <c r="L47" s="25">
        <v>0.188</v>
      </c>
      <c r="M47" s="10">
        <v>11.8</v>
      </c>
      <c r="N47" s="10">
        <f>L47*M47</f>
        <v>2.2183999999999999</v>
      </c>
      <c r="O47" s="11">
        <v>3.5000000000000003E-2</v>
      </c>
      <c r="P47" s="25">
        <v>0.19500000000000001</v>
      </c>
      <c r="Q47" s="10">
        <v>13</v>
      </c>
      <c r="R47" s="10">
        <f>P47*Q47</f>
        <v>2.5350000000000001</v>
      </c>
      <c r="S47" s="11">
        <v>3.2000000000000001E-2</v>
      </c>
      <c r="T47" s="25">
        <v>0.23599999999999999</v>
      </c>
      <c r="U47" s="10">
        <v>15.4</v>
      </c>
      <c r="V47" s="36">
        <f>T47*U47</f>
        <v>3.6343999999999999</v>
      </c>
      <c r="W47" s="25">
        <v>2.8000000000000001E-2</v>
      </c>
      <c r="X47" s="25">
        <v>0.23699999999999999</v>
      </c>
      <c r="Y47" s="10">
        <v>16.5</v>
      </c>
      <c r="Z47" s="36">
        <f>X47*Y47</f>
        <v>3.9104999999999999</v>
      </c>
      <c r="AA47" s="11">
        <v>2.5000000000000001E-2</v>
      </c>
      <c r="AB47" s="25">
        <v>0.26900000000000002</v>
      </c>
      <c r="AC47" s="10">
        <v>16.2</v>
      </c>
      <c r="AD47" s="36">
        <f>AB47*AC47</f>
        <v>4.3578000000000001</v>
      </c>
      <c r="AE47" s="12">
        <v>2.8000000000000001E-2</v>
      </c>
      <c r="AF47" s="13">
        <v>0.246</v>
      </c>
      <c r="AG47" s="10">
        <v>18</v>
      </c>
      <c r="AH47" s="36">
        <f t="shared" ref="AH47:AH51" si="54">AF47*AG47</f>
        <v>4.4279999999999999</v>
      </c>
      <c r="AI47" s="12">
        <v>4.2999999999999997E-2</v>
      </c>
      <c r="AJ47" s="13">
        <v>0.22500000000000001</v>
      </c>
      <c r="AK47" s="10">
        <v>11.5</v>
      </c>
      <c r="AL47" s="10">
        <f t="shared" ref="AL47:AL51" si="55">AJ47*AK47</f>
        <v>2.5874999999999999</v>
      </c>
      <c r="AM47" s="12">
        <v>4.9000000000000002E-2</v>
      </c>
      <c r="AN47" s="13">
        <v>0.189</v>
      </c>
      <c r="AO47" s="10">
        <v>11</v>
      </c>
      <c r="AP47" s="10">
        <f t="shared" ref="AP47:AP51" si="56">AN47*AO47</f>
        <v>2.0790000000000002</v>
      </c>
      <c r="AQ47" s="62">
        <v>0.05</v>
      </c>
      <c r="AR47" s="63">
        <v>0.17299999999999999</v>
      </c>
      <c r="AS47" s="60">
        <v>11.3</v>
      </c>
      <c r="AT47" s="60">
        <f t="shared" ref="AT47:AT51" si="57">AR47*AS47</f>
        <v>1.9549000000000001</v>
      </c>
      <c r="AU47" s="62">
        <v>0.05</v>
      </c>
      <c r="AV47" s="63">
        <v>0.17299999999999999</v>
      </c>
      <c r="AW47" s="60">
        <v>11.3</v>
      </c>
      <c r="AX47" s="60">
        <f t="shared" ref="AX47:AX51" si="58">AV47*AW47</f>
        <v>1.9549000000000001</v>
      </c>
      <c r="AY47" s="84"/>
      <c r="AZ47" s="84"/>
      <c r="BA47" s="60"/>
      <c r="BB47" s="60"/>
      <c r="BC47" s="90"/>
      <c r="BD47" s="90"/>
      <c r="BE47" s="60"/>
      <c r="BF47" s="60"/>
      <c r="BG47" s="90"/>
      <c r="BH47" s="90"/>
      <c r="BI47" s="60"/>
      <c r="BJ47" s="60"/>
      <c r="BK47" s="90"/>
      <c r="BL47" s="90"/>
      <c r="BM47" s="60"/>
      <c r="BN47" s="60"/>
      <c r="BO47" s="90"/>
      <c r="BP47" s="90"/>
      <c r="BQ47" s="60"/>
      <c r="BR47" s="60"/>
      <c r="BS47" s="90"/>
      <c r="BT47" s="90"/>
      <c r="BU47" s="60"/>
      <c r="BV47" s="60"/>
      <c r="BW47" s="27" t="s">
        <v>48</v>
      </c>
    </row>
    <row r="49" spans="1:75" ht="15" x14ac:dyDescent="0.5">
      <c r="A49" t="e">
        <f>A34+1</f>
        <v>#REF!</v>
      </c>
      <c r="B49" s="27" t="s">
        <v>50</v>
      </c>
      <c r="C49" s="25"/>
      <c r="D49" s="25"/>
      <c r="E49" s="14"/>
      <c r="F49" s="10"/>
      <c r="G49" s="25">
        <v>4.2000000000000003E-2</v>
      </c>
      <c r="H49" s="25">
        <v>0.21099999999999999</v>
      </c>
      <c r="I49" s="14">
        <v>11.1</v>
      </c>
      <c r="J49" s="10">
        <f>H49*I49</f>
        <v>2.3420999999999998</v>
      </c>
      <c r="K49" s="25">
        <v>0.04</v>
      </c>
      <c r="L49" s="25">
        <v>0.19600000000000001</v>
      </c>
      <c r="M49" s="14">
        <v>10.6</v>
      </c>
      <c r="N49" s="10">
        <f>L49*M49</f>
        <v>2.0775999999999999</v>
      </c>
      <c r="O49" s="25">
        <v>3.5000000000000003E-2</v>
      </c>
      <c r="P49" s="25">
        <v>0.16300000000000001</v>
      </c>
      <c r="Q49" s="14">
        <v>12.5</v>
      </c>
      <c r="R49" s="36">
        <f>P49*Q49</f>
        <v>2.0375000000000001</v>
      </c>
      <c r="S49" s="25">
        <v>3.3000000000000002E-2</v>
      </c>
      <c r="T49" s="25">
        <v>0.16700000000000001</v>
      </c>
      <c r="U49" s="10">
        <v>15.1</v>
      </c>
      <c r="V49" s="36">
        <f>T49*U49</f>
        <v>2.5217000000000001</v>
      </c>
      <c r="W49" s="25">
        <v>3.4000000000000002E-2</v>
      </c>
      <c r="X49" s="25">
        <v>0.17299999999999999</v>
      </c>
      <c r="Y49" s="14">
        <v>14.1</v>
      </c>
      <c r="Z49" s="10">
        <f>X49*Y49</f>
        <v>2.4392999999999998</v>
      </c>
      <c r="AA49" s="15">
        <v>2.7E-2</v>
      </c>
      <c r="AB49" s="16">
        <v>0.182</v>
      </c>
      <c r="AC49" s="14">
        <v>17.3</v>
      </c>
      <c r="AD49" s="10">
        <f>AB49*AC49</f>
        <v>3.1486000000000001</v>
      </c>
      <c r="AE49" s="15">
        <v>3.1E-2</v>
      </c>
      <c r="AF49" s="16">
        <v>0.182</v>
      </c>
      <c r="AG49" s="14">
        <v>17.600000000000001</v>
      </c>
      <c r="AH49" s="10">
        <f t="shared" si="54"/>
        <v>3.2032000000000003</v>
      </c>
      <c r="AI49" s="15">
        <v>4.4999999999999998E-2</v>
      </c>
      <c r="AJ49" s="16">
        <v>8.1000000000000003E-2</v>
      </c>
      <c r="AK49" s="14">
        <v>25.7</v>
      </c>
      <c r="AL49" s="10">
        <f t="shared" si="55"/>
        <v>2.0817000000000001</v>
      </c>
      <c r="AM49" s="15">
        <v>5.0999999999999997E-2</v>
      </c>
      <c r="AN49" s="16">
        <v>0.12</v>
      </c>
      <c r="AO49" s="14">
        <v>11.9</v>
      </c>
      <c r="AP49" s="10">
        <f t="shared" si="56"/>
        <v>1.4279999999999999</v>
      </c>
      <c r="AQ49" s="64">
        <v>5.0999999999999997E-2</v>
      </c>
      <c r="AR49" s="65">
        <v>0.13300000000000001</v>
      </c>
      <c r="AS49" s="66">
        <v>10.5</v>
      </c>
      <c r="AT49" s="60">
        <f t="shared" si="57"/>
        <v>1.3965000000000001</v>
      </c>
      <c r="AU49" s="64">
        <v>5.0999999999999997E-2</v>
      </c>
      <c r="AV49" s="65">
        <v>0.13300000000000001</v>
      </c>
      <c r="AW49" s="66">
        <v>10.5</v>
      </c>
      <c r="AX49" s="60">
        <f t="shared" si="58"/>
        <v>1.3965000000000001</v>
      </c>
      <c r="AY49" s="84"/>
      <c r="AZ49" s="84"/>
      <c r="BA49" s="60"/>
      <c r="BB49" s="60"/>
      <c r="BC49" s="90"/>
      <c r="BD49" s="90"/>
      <c r="BE49" s="60"/>
      <c r="BF49" s="60"/>
      <c r="BG49" s="90"/>
      <c r="BH49" s="90"/>
      <c r="BI49" s="60"/>
      <c r="BJ49" s="60"/>
      <c r="BK49" s="90"/>
      <c r="BL49" s="90"/>
      <c r="BM49" s="60"/>
      <c r="BN49" s="60"/>
      <c r="BO49" s="90"/>
      <c r="BP49" s="90"/>
      <c r="BQ49" s="60"/>
      <c r="BR49" s="60"/>
      <c r="BS49" s="90"/>
      <c r="BT49" s="90"/>
      <c r="BU49" s="60"/>
      <c r="BV49" s="60"/>
      <c r="BW49" s="27"/>
    </row>
    <row r="50" spans="1:75" ht="15" x14ac:dyDescent="0.5">
      <c r="A50" t="e">
        <f>A18+1</f>
        <v>#REF!</v>
      </c>
      <c r="B50" s="27" t="s">
        <v>50</v>
      </c>
      <c r="C50" s="25"/>
      <c r="D50" s="25"/>
      <c r="E50" s="14"/>
      <c r="F50" s="10"/>
      <c r="G50" s="25">
        <v>4.2000000000000003E-2</v>
      </c>
      <c r="H50" s="25">
        <v>0.21099999999999999</v>
      </c>
      <c r="I50" s="14">
        <v>11.1</v>
      </c>
      <c r="J50" s="10">
        <f>H50*I50</f>
        <v>2.3420999999999998</v>
      </c>
      <c r="K50" s="25">
        <v>0.04</v>
      </c>
      <c r="L50" s="25">
        <v>0.19600000000000001</v>
      </c>
      <c r="M50" s="14">
        <v>10.6</v>
      </c>
      <c r="N50" s="10">
        <f>L50*M50</f>
        <v>2.0775999999999999</v>
      </c>
      <c r="O50" s="25">
        <v>3.5000000000000003E-2</v>
      </c>
      <c r="P50" s="25">
        <v>0.16300000000000001</v>
      </c>
      <c r="Q50" s="14">
        <v>12.5</v>
      </c>
      <c r="R50" s="36">
        <f>P50*Q50</f>
        <v>2.0375000000000001</v>
      </c>
      <c r="S50" s="25">
        <v>3.3000000000000002E-2</v>
      </c>
      <c r="T50" s="25">
        <v>0.16700000000000001</v>
      </c>
      <c r="U50" s="10">
        <v>15.1</v>
      </c>
      <c r="V50" s="36">
        <f>T50*U50</f>
        <v>2.5217000000000001</v>
      </c>
      <c r="W50" s="25">
        <v>3.4000000000000002E-2</v>
      </c>
      <c r="X50" s="25">
        <v>0.17299999999999999</v>
      </c>
      <c r="Y50" s="14">
        <v>14.1</v>
      </c>
      <c r="Z50" s="10">
        <f>X50*Y50</f>
        <v>2.4392999999999998</v>
      </c>
      <c r="AA50" s="15">
        <v>2.7E-2</v>
      </c>
      <c r="AB50" s="16">
        <v>0.182</v>
      </c>
      <c r="AC50" s="14">
        <v>17.3</v>
      </c>
      <c r="AD50" s="10">
        <f>AB50*AC50</f>
        <v>3.1486000000000001</v>
      </c>
      <c r="AE50" s="15">
        <v>3.1E-2</v>
      </c>
      <c r="AF50" s="16">
        <v>0.182</v>
      </c>
      <c r="AG50" s="14">
        <v>17.600000000000001</v>
      </c>
      <c r="AH50" s="10">
        <f>AF50*AG50</f>
        <v>3.2032000000000003</v>
      </c>
      <c r="AI50" s="15">
        <v>4.4999999999999998E-2</v>
      </c>
      <c r="AJ50" s="16">
        <v>8.1000000000000003E-2</v>
      </c>
      <c r="AK50" s="14">
        <v>25.7</v>
      </c>
      <c r="AL50" s="10">
        <f>AJ50*AK50</f>
        <v>2.0817000000000001</v>
      </c>
      <c r="AM50" s="15">
        <v>5.0999999999999997E-2</v>
      </c>
      <c r="AN50" s="16">
        <v>0.12</v>
      </c>
      <c r="AO50" s="14">
        <v>11.9</v>
      </c>
      <c r="AP50" s="10">
        <f>AN50*AO50</f>
        <v>1.4279999999999999</v>
      </c>
      <c r="AQ50" s="64">
        <v>5.0999999999999997E-2</v>
      </c>
      <c r="AR50" s="65">
        <v>0.13300000000000001</v>
      </c>
      <c r="AS50" s="66">
        <v>10.5</v>
      </c>
      <c r="AT50" s="60">
        <f>AR50*AS50</f>
        <v>1.3965000000000001</v>
      </c>
      <c r="AU50" s="64">
        <v>5.0999999999999997E-2</v>
      </c>
      <c r="AV50" s="65">
        <v>0.14599999999999999</v>
      </c>
      <c r="AW50" s="66">
        <v>10.9</v>
      </c>
      <c r="AX50" s="60">
        <f>AV50*AW50</f>
        <v>1.5913999999999999</v>
      </c>
      <c r="AY50" s="64">
        <v>4.8000000000000001E-2</v>
      </c>
      <c r="AZ50" s="64">
        <v>0.125</v>
      </c>
      <c r="BA50" s="66">
        <v>13.2</v>
      </c>
      <c r="BB50" s="60">
        <f>AZ50*BA50</f>
        <v>1.65</v>
      </c>
      <c r="BC50" s="65">
        <v>4.8000000000000001E-2</v>
      </c>
      <c r="BD50" s="65">
        <v>0.125</v>
      </c>
      <c r="BE50" s="66">
        <v>13.2</v>
      </c>
      <c r="BF50" s="60">
        <f>BD50*BE50</f>
        <v>1.65</v>
      </c>
      <c r="BG50" s="90"/>
      <c r="BH50" s="90"/>
      <c r="BI50" s="60"/>
      <c r="BJ50" s="60"/>
      <c r="BK50" s="90"/>
      <c r="BL50" s="90"/>
      <c r="BM50" s="60"/>
      <c r="BN50" s="60"/>
      <c r="BO50" s="90"/>
      <c r="BP50" s="90"/>
      <c r="BQ50" s="60"/>
      <c r="BR50" s="60"/>
      <c r="BS50" s="90"/>
      <c r="BT50" s="90"/>
      <c r="BU50" s="60"/>
      <c r="BV50" s="60"/>
      <c r="BW50" s="27" t="s">
        <v>50</v>
      </c>
    </row>
    <row r="51" spans="1:75" ht="15" x14ac:dyDescent="0.5">
      <c r="B51" s="73" t="s">
        <v>59</v>
      </c>
      <c r="C51" s="42"/>
      <c r="D51" s="42"/>
      <c r="E51" s="40"/>
      <c r="F51" s="10"/>
      <c r="G51" s="42"/>
      <c r="H51" s="42"/>
      <c r="I51" s="40"/>
      <c r="J51" s="10"/>
      <c r="K51" s="42"/>
      <c r="L51" s="42"/>
      <c r="M51" s="40"/>
      <c r="N51" s="10"/>
      <c r="O51" s="42"/>
      <c r="P51" s="42"/>
      <c r="Q51" s="40"/>
      <c r="R51" s="36"/>
      <c r="S51" s="42"/>
      <c r="T51" s="42"/>
      <c r="U51" s="40"/>
      <c r="V51" s="36"/>
      <c r="W51" s="42"/>
      <c r="X51" s="42"/>
      <c r="Y51" s="40"/>
      <c r="Z51" s="36"/>
      <c r="AA51" s="15"/>
      <c r="AB51" s="16"/>
      <c r="AC51" s="14"/>
      <c r="AD51" s="36"/>
      <c r="AE51" s="15">
        <v>2.9000000000000001E-2</v>
      </c>
      <c r="AF51" s="16">
        <v>6.7000000000000004E-2</v>
      </c>
      <c r="AG51" s="14">
        <v>13.3</v>
      </c>
      <c r="AH51" s="36">
        <f t="shared" si="54"/>
        <v>0.89110000000000011</v>
      </c>
      <c r="AI51" s="15">
        <v>3.7999999999999999E-2</v>
      </c>
      <c r="AJ51" s="16">
        <v>5.7000000000000002E-2</v>
      </c>
      <c r="AK51" s="14">
        <v>13.9</v>
      </c>
      <c r="AL51" s="10">
        <f t="shared" si="55"/>
        <v>0.7923</v>
      </c>
      <c r="AM51" s="15">
        <v>3.5999999999999997E-2</v>
      </c>
      <c r="AN51" s="16">
        <v>6.8000000000000005E-2</v>
      </c>
      <c r="AO51" s="14">
        <v>13.2</v>
      </c>
      <c r="AP51" s="10">
        <f t="shared" si="56"/>
        <v>0.89760000000000006</v>
      </c>
      <c r="AQ51" s="64">
        <v>3.3000000000000002E-2</v>
      </c>
      <c r="AR51" s="65">
        <v>4.8000000000000001E-2</v>
      </c>
      <c r="AS51" s="66">
        <v>21.7</v>
      </c>
      <c r="AT51" s="60">
        <f t="shared" si="57"/>
        <v>1.0416000000000001</v>
      </c>
      <c r="AU51" s="64">
        <v>3.6999999999999998E-2</v>
      </c>
      <c r="AV51" s="65">
        <v>0.09</v>
      </c>
      <c r="AW51" s="66">
        <v>12.8</v>
      </c>
      <c r="AX51" s="60">
        <f t="shared" si="58"/>
        <v>1.1519999999999999</v>
      </c>
      <c r="AY51" s="64">
        <v>3.6999999999999998E-2</v>
      </c>
      <c r="AZ51" s="64">
        <v>0.09</v>
      </c>
      <c r="BA51" s="66">
        <v>12.8</v>
      </c>
      <c r="BB51" s="60">
        <f>AZ51*BA51</f>
        <v>1.1519999999999999</v>
      </c>
      <c r="BC51" s="65">
        <v>3.6999999999999998E-2</v>
      </c>
      <c r="BD51" s="65">
        <v>0.09</v>
      </c>
      <c r="BE51" s="66">
        <v>12.8</v>
      </c>
      <c r="BF51" s="60">
        <f>BD51*BE51</f>
        <v>1.1519999999999999</v>
      </c>
      <c r="BG51" s="90"/>
      <c r="BH51" s="90"/>
      <c r="BI51" s="60"/>
      <c r="BJ51" s="60"/>
      <c r="BK51" s="90"/>
      <c r="BL51" s="90"/>
      <c r="BM51" s="60"/>
      <c r="BN51" s="60"/>
      <c r="BO51" s="90"/>
      <c r="BP51" s="90"/>
      <c r="BQ51" s="60"/>
      <c r="BR51" s="60"/>
      <c r="BS51" s="90"/>
      <c r="BT51" s="90"/>
      <c r="BU51" s="60"/>
      <c r="BV51" s="60"/>
      <c r="BW51" s="73" t="s">
        <v>59</v>
      </c>
    </row>
    <row r="52" spans="1:75" ht="15.3" thickBot="1" x14ac:dyDescent="0.55000000000000004">
      <c r="A52" t="e">
        <f>#REF!+1</f>
        <v>#REF!</v>
      </c>
      <c r="B52" s="45" t="s">
        <v>47</v>
      </c>
      <c r="C52" s="48">
        <v>2.1000000000000001E-2</v>
      </c>
      <c r="D52" s="48">
        <v>0.13400000000000001</v>
      </c>
      <c r="E52" s="49">
        <v>10.8</v>
      </c>
      <c r="F52" s="10">
        <f>D52*E52</f>
        <v>1.4472000000000003</v>
      </c>
      <c r="G52" s="48">
        <v>2.8000000000000001E-2</v>
      </c>
      <c r="H52" s="48">
        <v>7.5999999999999998E-2</v>
      </c>
      <c r="I52" s="49">
        <v>18.2</v>
      </c>
      <c r="J52" s="10">
        <f>H52*I52</f>
        <v>1.3832</v>
      </c>
      <c r="K52" s="48">
        <v>3.2000000000000001E-2</v>
      </c>
      <c r="L52" s="48">
        <v>8.4000000000000005E-2</v>
      </c>
      <c r="M52" s="49">
        <v>14.6</v>
      </c>
      <c r="N52" s="10">
        <f>L52*M52</f>
        <v>1.2264000000000002</v>
      </c>
      <c r="O52" s="48">
        <v>2.5999999999999999E-2</v>
      </c>
      <c r="P52" s="48">
        <v>7.9000000000000001E-2</v>
      </c>
      <c r="Q52" s="49">
        <v>18.7</v>
      </c>
      <c r="R52" s="36">
        <f>P52*Q52</f>
        <v>1.4773000000000001</v>
      </c>
      <c r="S52" s="48">
        <v>2.5000000000000001E-2</v>
      </c>
      <c r="T52" s="48">
        <v>7.4999999999999997E-2</v>
      </c>
      <c r="U52" s="49">
        <v>23.9</v>
      </c>
      <c r="V52" s="36">
        <f>T52*U52</f>
        <v>1.7924999999999998</v>
      </c>
      <c r="W52" s="48">
        <v>2.5999999999999999E-2</v>
      </c>
      <c r="X52" s="48">
        <v>0.106</v>
      </c>
      <c r="Y52" s="49">
        <v>17.7</v>
      </c>
      <c r="Z52" s="36">
        <f>X52*Y52</f>
        <v>1.8761999999999999</v>
      </c>
      <c r="AA52" s="50">
        <v>2.5999999999999999E-2</v>
      </c>
      <c r="AB52" s="51">
        <v>8.5000000000000006E-2</v>
      </c>
      <c r="AC52" s="46">
        <v>22</v>
      </c>
      <c r="AD52" s="36">
        <f>AB52*AC52</f>
        <v>1.87</v>
      </c>
      <c r="AE52" s="50">
        <v>3.3000000000000002E-2</v>
      </c>
      <c r="AF52" s="51">
        <v>2.1000000000000001E-2</v>
      </c>
      <c r="AG52" s="46"/>
      <c r="AH52" s="36"/>
      <c r="AI52" s="50">
        <v>4.1000000000000002E-2</v>
      </c>
      <c r="AJ52" s="51">
        <v>0.13900000000000001</v>
      </c>
      <c r="AK52" s="46">
        <v>10.4</v>
      </c>
      <c r="AL52" s="47">
        <f>AJ52*AK52</f>
        <v>1.4456000000000002</v>
      </c>
      <c r="AM52" s="50">
        <v>4.8000000000000001E-2</v>
      </c>
      <c r="AN52" s="51">
        <v>0.13600000000000001</v>
      </c>
      <c r="AO52" s="46">
        <v>11.6</v>
      </c>
      <c r="AP52" s="47">
        <f>AN52*AO52</f>
        <v>1.5776000000000001</v>
      </c>
      <c r="AQ52" s="68">
        <v>4.5999999999999999E-2</v>
      </c>
      <c r="AR52" s="69">
        <v>0.124</v>
      </c>
      <c r="AS52" s="70">
        <v>13.3</v>
      </c>
      <c r="AT52" s="71">
        <f>AR52*AS52</f>
        <v>1.6492</v>
      </c>
      <c r="AU52" s="68">
        <v>4.3999999999999997E-2</v>
      </c>
      <c r="AV52" s="69">
        <v>8.5000000000000006E-2</v>
      </c>
      <c r="AW52" s="70">
        <v>17.8</v>
      </c>
      <c r="AX52" s="71">
        <f>AV52*AW52</f>
        <v>1.5130000000000001</v>
      </c>
      <c r="AY52" s="68">
        <v>3.5999999999999997E-2</v>
      </c>
      <c r="AZ52" s="68">
        <v>0.11</v>
      </c>
      <c r="BA52" s="70">
        <v>15.5</v>
      </c>
      <c r="BB52" s="71">
        <f>AZ52*BA52</f>
        <v>1.7050000000000001</v>
      </c>
      <c r="BC52" s="69">
        <v>3.5999999999999997E-2</v>
      </c>
      <c r="BD52" s="69">
        <v>0.11</v>
      </c>
      <c r="BE52" s="70">
        <v>15.5</v>
      </c>
      <c r="BF52" s="71">
        <f>BD52*BE52</f>
        <v>1.7050000000000001</v>
      </c>
      <c r="BG52" s="90"/>
      <c r="BH52" s="90"/>
      <c r="BI52" s="60"/>
      <c r="BJ52" s="60"/>
      <c r="BK52" s="90"/>
      <c r="BL52" s="90"/>
      <c r="BM52" s="60"/>
      <c r="BN52" s="60"/>
      <c r="BO52" s="90"/>
      <c r="BP52" s="90"/>
      <c r="BQ52" s="60"/>
      <c r="BR52" s="60"/>
      <c r="BS52" s="90"/>
      <c r="BT52" s="90"/>
      <c r="BU52" s="60"/>
      <c r="BV52" s="60"/>
      <c r="BW52" s="45" t="s">
        <v>47</v>
      </c>
    </row>
    <row r="53" spans="1:75" ht="15" x14ac:dyDescent="0.5">
      <c r="B53" s="24" t="s">
        <v>12</v>
      </c>
    </row>
    <row r="54" spans="1:75" ht="15" x14ac:dyDescent="0.5">
      <c r="A54" t="e">
        <f>A81+1</f>
        <v>#REF!</v>
      </c>
      <c r="B54" s="39" t="s">
        <v>36</v>
      </c>
      <c r="C54" s="42">
        <v>6.6000000000000003E-2</v>
      </c>
      <c r="D54" s="42">
        <v>0.11600000000000001</v>
      </c>
      <c r="E54" s="40">
        <v>11.8</v>
      </c>
      <c r="F54" s="36">
        <f>D54*E54</f>
        <v>1.3688000000000002</v>
      </c>
      <c r="G54" s="42">
        <v>5.7000000000000002E-2</v>
      </c>
      <c r="H54" s="42">
        <v>0.113</v>
      </c>
      <c r="I54" s="40">
        <v>13.5</v>
      </c>
      <c r="J54" s="36">
        <f>H54*I54</f>
        <v>1.5255000000000001</v>
      </c>
      <c r="K54" s="42">
        <v>5.7000000000000002E-2</v>
      </c>
      <c r="L54" s="42">
        <v>0.108</v>
      </c>
      <c r="M54" s="40">
        <v>13.8</v>
      </c>
      <c r="N54" s="36">
        <f>L54*M54</f>
        <v>1.4904000000000002</v>
      </c>
      <c r="O54" s="42">
        <v>4.8000000000000001E-2</v>
      </c>
      <c r="P54" s="42">
        <v>8.8999999999999996E-2</v>
      </c>
      <c r="Q54" s="40">
        <v>19.2</v>
      </c>
      <c r="R54" s="36">
        <f>P54*Q54</f>
        <v>1.7087999999999999</v>
      </c>
      <c r="S54" s="42">
        <v>4.5999999999999999E-2</v>
      </c>
      <c r="T54" s="42">
        <v>9.7000000000000003E-2</v>
      </c>
      <c r="U54" s="40">
        <v>18.3</v>
      </c>
      <c r="V54" s="36">
        <f>T54*U54</f>
        <v>1.7751000000000001</v>
      </c>
      <c r="W54" s="42">
        <v>4.5999999999999999E-2</v>
      </c>
      <c r="X54" s="42">
        <v>9.9000000000000005E-2</v>
      </c>
      <c r="Y54" s="40">
        <v>20.3</v>
      </c>
      <c r="Z54" s="36">
        <f>X54*Y54</f>
        <v>2.0097</v>
      </c>
      <c r="AA54" s="15">
        <v>5.1999999999999998E-2</v>
      </c>
      <c r="AB54" s="16">
        <v>7.1999999999999995E-2</v>
      </c>
      <c r="AC54" s="14">
        <v>21.6</v>
      </c>
      <c r="AD54" s="36">
        <f>AB54*AC54</f>
        <v>1.5551999999999999</v>
      </c>
      <c r="AE54" s="15">
        <v>0.05</v>
      </c>
      <c r="AF54" s="16">
        <v>6.5000000000000002E-2</v>
      </c>
      <c r="AG54" s="14">
        <v>23.2</v>
      </c>
      <c r="AH54" s="36">
        <f>AF54*AG54</f>
        <v>1.508</v>
      </c>
      <c r="AI54" s="15">
        <v>6.9000000000000006E-2</v>
      </c>
      <c r="AJ54" s="16">
        <v>5.8000000000000003E-2</v>
      </c>
      <c r="AK54" s="14">
        <v>19.8</v>
      </c>
      <c r="AL54" s="36">
        <f>AJ54*AK54</f>
        <v>1.1484000000000001</v>
      </c>
      <c r="AM54" s="15">
        <v>5.5E-2</v>
      </c>
      <c r="AN54" s="16">
        <v>0.08</v>
      </c>
      <c r="AO54" s="14">
        <v>17.3</v>
      </c>
      <c r="AP54" s="36">
        <f>AN54*AO54</f>
        <v>1.3840000000000001</v>
      </c>
      <c r="AQ54" s="64">
        <v>0.05</v>
      </c>
      <c r="AR54" s="65">
        <v>0.09</v>
      </c>
      <c r="AS54" s="66">
        <v>17.100000000000001</v>
      </c>
      <c r="AT54" s="61">
        <f>AR54*AS54</f>
        <v>1.5390000000000001</v>
      </c>
      <c r="AU54" s="64">
        <v>4.7E-2</v>
      </c>
      <c r="AV54" s="65">
        <v>0.10199999999999999</v>
      </c>
      <c r="AW54" s="66">
        <v>15.8</v>
      </c>
      <c r="AX54" s="61">
        <f>AV54*AW54</f>
        <v>1.6115999999999999</v>
      </c>
      <c r="AY54" s="64">
        <v>4.7E-2</v>
      </c>
      <c r="AZ54" s="64">
        <v>9.5000000000000001E-2</v>
      </c>
      <c r="BA54" s="66">
        <v>16.399999999999999</v>
      </c>
      <c r="BB54" s="61">
        <f>AZ54*BA54</f>
        <v>1.5579999999999998</v>
      </c>
      <c r="BC54" s="65">
        <v>4.7E-2</v>
      </c>
      <c r="BD54" s="65">
        <v>9.5000000000000001E-2</v>
      </c>
      <c r="BE54" s="66">
        <v>16.399999999999999</v>
      </c>
      <c r="BF54" s="61">
        <f>BD54*BE54</f>
        <v>1.5579999999999998</v>
      </c>
      <c r="BG54" s="90"/>
      <c r="BH54" s="90"/>
      <c r="BI54" s="60"/>
      <c r="BJ54" s="60"/>
      <c r="BK54" s="90"/>
      <c r="BL54" s="90"/>
      <c r="BM54" s="60"/>
      <c r="BN54" s="60"/>
      <c r="BO54" s="90"/>
      <c r="BP54" s="90"/>
      <c r="BQ54" s="60"/>
      <c r="BR54" s="60"/>
      <c r="BS54" s="90"/>
      <c r="BT54" s="90"/>
      <c r="BU54" s="60"/>
      <c r="BV54" s="60"/>
      <c r="BW54" s="39" t="s">
        <v>36</v>
      </c>
    </row>
    <row r="55" spans="1:75" ht="15" x14ac:dyDescent="0.5">
      <c r="A55" t="e">
        <f>#REF!+1</f>
        <v>#REF!</v>
      </c>
      <c r="B55" s="26" t="s">
        <v>37</v>
      </c>
      <c r="C55" s="42"/>
      <c r="D55" s="42"/>
      <c r="E55" s="40"/>
      <c r="F55" s="10"/>
      <c r="G55" s="42">
        <v>2.1000000000000001E-2</v>
      </c>
      <c r="H55" s="42">
        <v>9.1999999999999998E-2</v>
      </c>
      <c r="I55" s="40">
        <v>11.3</v>
      </c>
      <c r="J55" s="10">
        <f>H55*I55</f>
        <v>1.0396000000000001</v>
      </c>
      <c r="K55" s="42">
        <v>5.5E-2</v>
      </c>
      <c r="L55" s="42">
        <v>7.6999999999999999E-2</v>
      </c>
      <c r="M55" s="41">
        <v>13.4</v>
      </c>
      <c r="N55" s="10">
        <f>L55*M55</f>
        <v>1.0318000000000001</v>
      </c>
      <c r="O55" s="42">
        <v>0.05</v>
      </c>
      <c r="P55" s="42">
        <v>7.6999999999999999E-2</v>
      </c>
      <c r="Q55" s="41">
        <v>13.6</v>
      </c>
      <c r="R55" s="36">
        <f>P55*Q55</f>
        <v>1.0471999999999999</v>
      </c>
      <c r="S55" s="42">
        <v>4.4999999999999998E-2</v>
      </c>
      <c r="T55" s="42">
        <v>7.6999999999999999E-2</v>
      </c>
      <c r="U55" s="41">
        <v>14.9</v>
      </c>
      <c r="V55" s="36">
        <f>T55*U55</f>
        <v>1.1473</v>
      </c>
      <c r="W55" s="42">
        <v>4.2999999999999997E-2</v>
      </c>
      <c r="X55" s="42">
        <v>7.0000000000000007E-2</v>
      </c>
      <c r="Y55" s="41">
        <v>18.100000000000001</v>
      </c>
      <c r="Z55" s="36">
        <f>X55*Y55</f>
        <v>1.2670000000000001</v>
      </c>
      <c r="AA55" s="12">
        <v>3.6999999999999998E-2</v>
      </c>
      <c r="AB55" s="13">
        <v>7.3999999999999996E-2</v>
      </c>
      <c r="AC55" s="10">
        <v>18.2</v>
      </c>
      <c r="AD55" s="36">
        <f>AB55*AC55</f>
        <v>1.3467999999999998</v>
      </c>
      <c r="AE55" s="12">
        <v>4.5999999999999999E-2</v>
      </c>
      <c r="AF55" s="13">
        <v>9.5000000000000001E-2</v>
      </c>
      <c r="AG55" s="10">
        <v>12.2</v>
      </c>
      <c r="AH55" s="36">
        <f>AF55*AG55</f>
        <v>1.159</v>
      </c>
      <c r="AI55" s="12">
        <v>7.3999999999999996E-2</v>
      </c>
      <c r="AJ55" s="13">
        <v>5.5E-2</v>
      </c>
      <c r="AK55" s="10">
        <v>13.7</v>
      </c>
      <c r="AL55" s="10">
        <f>AJ55*AK55</f>
        <v>0.75349999999999995</v>
      </c>
      <c r="AM55" s="12">
        <v>6.2E-2</v>
      </c>
      <c r="AN55" s="13">
        <v>6.5000000000000002E-2</v>
      </c>
      <c r="AO55" s="10">
        <v>14</v>
      </c>
      <c r="AP55" s="10">
        <f>AN55*AO55</f>
        <v>0.91</v>
      </c>
      <c r="AQ55" s="62">
        <v>5.7000000000000002E-2</v>
      </c>
      <c r="AR55" s="63">
        <v>5.8999999999999997E-2</v>
      </c>
      <c r="AS55" s="60">
        <v>16.7</v>
      </c>
      <c r="AT55" s="60">
        <f>AR55*AS55</f>
        <v>0.98529999999999995</v>
      </c>
      <c r="AU55" s="62">
        <v>5.6000000000000001E-2</v>
      </c>
      <c r="AV55" s="63">
        <v>6.4000000000000001E-2</v>
      </c>
      <c r="AW55" s="60">
        <v>15.6</v>
      </c>
      <c r="AX55" s="60">
        <f>AV55*AW55</f>
        <v>0.99839999999999995</v>
      </c>
      <c r="AY55" s="62">
        <v>5.3999999999999999E-2</v>
      </c>
      <c r="AZ55" s="62">
        <v>0.06</v>
      </c>
      <c r="BA55" s="60">
        <v>17.5</v>
      </c>
      <c r="BB55" s="60">
        <f>AZ55*BA55</f>
        <v>1.05</v>
      </c>
      <c r="BC55" s="63">
        <v>5.3999999999999999E-2</v>
      </c>
      <c r="BD55" s="63">
        <v>0.06</v>
      </c>
      <c r="BE55" s="60">
        <v>17.5</v>
      </c>
      <c r="BF55" s="60">
        <f>BD55*BE55</f>
        <v>1.05</v>
      </c>
      <c r="BG55" s="90"/>
      <c r="BH55" s="90"/>
      <c r="BI55" s="60"/>
      <c r="BJ55" s="60"/>
      <c r="BK55" s="90"/>
      <c r="BL55" s="90"/>
      <c r="BM55" s="60"/>
      <c r="BN55" s="60"/>
      <c r="BO55" s="90"/>
      <c r="BP55" s="90"/>
      <c r="BQ55" s="60"/>
      <c r="BR55" s="60"/>
      <c r="BS55" s="90"/>
      <c r="BT55" s="90"/>
      <c r="BU55" s="60"/>
      <c r="BV55" s="60"/>
      <c r="BW55" s="26" t="s">
        <v>37</v>
      </c>
    </row>
    <row r="56" spans="1:75" ht="15" x14ac:dyDescent="0.5">
      <c r="B56" s="24" t="s">
        <v>15</v>
      </c>
      <c r="J56" t="e">
        <f>#REF!+1</f>
        <v>#REF!</v>
      </c>
      <c r="K56" s="1" t="e">
        <f>#REF!</f>
        <v>#REF!</v>
      </c>
      <c r="L56" t="e">
        <f>#REF!+1</f>
        <v>#REF!</v>
      </c>
      <c r="M56" s="1" t="e">
        <f>#REF!</f>
        <v>#REF!</v>
      </c>
      <c r="N56" s="2" t="e">
        <f>#REF!</f>
        <v>#REF!</v>
      </c>
      <c r="W56" t="e">
        <f>#REF!+1</f>
        <v>#REF!</v>
      </c>
      <c r="X56" s="1">
        <v>0.11649999999999999</v>
      </c>
      <c r="Y56" s="4">
        <v>1.42</v>
      </c>
    </row>
    <row r="57" spans="1:75" ht="15" x14ac:dyDescent="0.5">
      <c r="B57" s="24" t="s">
        <v>16</v>
      </c>
      <c r="J57" t="e">
        <f t="shared" ref="J57:L64" si="59">J56+1</f>
        <v>#REF!</v>
      </c>
      <c r="K57" s="1">
        <f>C41</f>
        <v>5.2999999999999999E-2</v>
      </c>
      <c r="L57" t="e">
        <f t="shared" si="59"/>
        <v>#REF!</v>
      </c>
      <c r="M57" s="1">
        <f>D41</f>
        <v>0.1225</v>
      </c>
      <c r="N57" s="2">
        <f>F41</f>
        <v>1.5937000000000001</v>
      </c>
      <c r="W57" t="e">
        <f>W56+1</f>
        <v>#REF!</v>
      </c>
      <c r="X57" s="1">
        <v>0.13450000000000001</v>
      </c>
      <c r="Y57" s="4">
        <v>1.83</v>
      </c>
    </row>
    <row r="58" spans="1:75" ht="15" x14ac:dyDescent="0.5">
      <c r="B58" s="24" t="s">
        <v>6</v>
      </c>
      <c r="J58" t="e">
        <f t="shared" si="59"/>
        <v>#REF!</v>
      </c>
      <c r="K58" s="1">
        <f>G41</f>
        <v>4.5999999999999999E-2</v>
      </c>
      <c r="L58" t="e">
        <f t="shared" si="59"/>
        <v>#REF!</v>
      </c>
      <c r="M58" s="1">
        <f>H41</f>
        <v>0.113</v>
      </c>
      <c r="N58" s="2">
        <f>J41</f>
        <v>1.5095999999999998</v>
      </c>
      <c r="W58" t="e">
        <f>W57+1</f>
        <v>#REF!</v>
      </c>
      <c r="X58" s="1">
        <v>0.13300000000000001</v>
      </c>
      <c r="Y58" s="4">
        <v>1.6</v>
      </c>
    </row>
    <row r="59" spans="1:75" ht="15" x14ac:dyDescent="0.5">
      <c r="B59" s="24" t="s">
        <v>17</v>
      </c>
      <c r="J59" t="e">
        <f t="shared" si="59"/>
        <v>#REF!</v>
      </c>
      <c r="K59" s="1">
        <f>K41</f>
        <v>4.4999999999999998E-2</v>
      </c>
      <c r="L59" t="e">
        <f t="shared" si="59"/>
        <v>#REF!</v>
      </c>
      <c r="M59" s="1">
        <f>L41</f>
        <v>9.8000000000000004E-2</v>
      </c>
      <c r="N59" s="2">
        <f>N41</f>
        <v>1.3395999999999999</v>
      </c>
      <c r="W59">
        <v>2003</v>
      </c>
      <c r="X59" s="1">
        <v>0.124</v>
      </c>
      <c r="Y59" s="4">
        <v>1.41</v>
      </c>
    </row>
    <row r="60" spans="1:75" ht="15" x14ac:dyDescent="0.5">
      <c r="B60" s="24" t="s">
        <v>7</v>
      </c>
      <c r="J60" t="e">
        <f t="shared" si="59"/>
        <v>#REF!</v>
      </c>
      <c r="K60" s="1">
        <f>O41</f>
        <v>4.1500000000000002E-2</v>
      </c>
      <c r="L60" t="e">
        <f t="shared" si="59"/>
        <v>#REF!</v>
      </c>
      <c r="M60" s="1">
        <f>P41</f>
        <v>9.0999999999999998E-2</v>
      </c>
      <c r="N60" s="2">
        <f>R41</f>
        <v>1.4945999999999999</v>
      </c>
      <c r="W60">
        <v>2004</v>
      </c>
      <c r="X60" s="1">
        <v>0.114</v>
      </c>
      <c r="Y60" s="4">
        <v>1.49</v>
      </c>
    </row>
    <row r="61" spans="1:75" ht="15" x14ac:dyDescent="0.5">
      <c r="B61" s="24" t="s">
        <v>18</v>
      </c>
      <c r="J61" t="e">
        <f t="shared" si="59"/>
        <v>#REF!</v>
      </c>
      <c r="K61" s="1">
        <f>S41</f>
        <v>3.5999999999999997E-2</v>
      </c>
      <c r="L61" t="e">
        <f t="shared" si="59"/>
        <v>#REF!</v>
      </c>
      <c r="M61" s="1">
        <f>T41</f>
        <v>0.10199999999999999</v>
      </c>
      <c r="N61" s="2">
        <f>V41</f>
        <v>1.6435000000000002</v>
      </c>
      <c r="W61">
        <v>2005</v>
      </c>
      <c r="X61" s="1">
        <v>0.11799999999999999</v>
      </c>
      <c r="Y61" s="4">
        <v>1.95</v>
      </c>
    </row>
    <row r="62" spans="1:75" ht="15" x14ac:dyDescent="0.5">
      <c r="B62" s="33" t="s">
        <v>19</v>
      </c>
      <c r="J62" t="e">
        <f t="shared" si="59"/>
        <v>#REF!</v>
      </c>
      <c r="K62" s="1">
        <f>W41</f>
        <v>3.4000000000000002E-2</v>
      </c>
      <c r="L62" t="e">
        <f t="shared" si="59"/>
        <v>#REF!</v>
      </c>
      <c r="M62" s="1">
        <f>X41</f>
        <v>0.10199999999999999</v>
      </c>
      <c r="N62" s="2">
        <f>Z41</f>
        <v>1.728</v>
      </c>
    </row>
    <row r="63" spans="1:75" ht="15.3" thickBot="1" x14ac:dyDescent="0.55000000000000004">
      <c r="B63" s="34"/>
      <c r="J63" t="e">
        <f t="shared" si="59"/>
        <v>#REF!</v>
      </c>
      <c r="K63" s="1">
        <f>AA41</f>
        <v>3.4000000000000002E-2</v>
      </c>
      <c r="L63" t="e">
        <f t="shared" si="59"/>
        <v>#REF!</v>
      </c>
      <c r="M63" s="1">
        <f>AB41</f>
        <v>0.109</v>
      </c>
      <c r="N63" s="2">
        <f>AD41</f>
        <v>1.71</v>
      </c>
    </row>
    <row r="64" spans="1:75" ht="15" x14ac:dyDescent="0.5">
      <c r="A64">
        <v>1</v>
      </c>
      <c r="B64" s="43" t="s">
        <v>20</v>
      </c>
      <c r="J64" t="e">
        <f t="shared" si="59"/>
        <v>#REF!</v>
      </c>
      <c r="K64" s="1">
        <f>AE41</f>
        <v>4.2000000000000003E-2</v>
      </c>
      <c r="L64" t="e">
        <f t="shared" si="59"/>
        <v>#REF!</v>
      </c>
      <c r="M64" s="1">
        <f>AF41</f>
        <v>9.6000000000000002E-2</v>
      </c>
      <c r="N64" s="2">
        <f>AH41</f>
        <v>1.4802999999999999</v>
      </c>
      <c r="U64">
        <v>1991</v>
      </c>
      <c r="V64">
        <v>6.2100000000000002E-2</v>
      </c>
    </row>
    <row r="65" spans="1:75" ht="15" x14ac:dyDescent="0.5">
      <c r="A65">
        <f>A64+1</f>
        <v>2</v>
      </c>
      <c r="B65" s="24" t="s">
        <v>12</v>
      </c>
      <c r="J65">
        <v>2009</v>
      </c>
      <c r="K65" s="1">
        <f>AI41</f>
        <v>5.0999999999999997E-2</v>
      </c>
      <c r="L65">
        <v>2009</v>
      </c>
      <c r="M65" s="1">
        <f>AJ41</f>
        <v>9.2499999999999999E-2</v>
      </c>
      <c r="N65" s="2">
        <f>AL41</f>
        <v>1.1262000000000001</v>
      </c>
      <c r="U65">
        <f>U64+1</f>
        <v>1992</v>
      </c>
      <c r="V65">
        <v>6.0199999999999997E-2</v>
      </c>
    </row>
    <row r="66" spans="1:75" ht="15" x14ac:dyDescent="0.5">
      <c r="A66">
        <f t="shared" ref="A66:A78" si="60">A65+1</f>
        <v>3</v>
      </c>
      <c r="B66" s="44" t="s">
        <v>21</v>
      </c>
      <c r="J66">
        <v>2010</v>
      </c>
      <c r="K66" s="1">
        <f>AM41</f>
        <v>4.8000000000000001E-2</v>
      </c>
      <c r="L66">
        <v>2010</v>
      </c>
      <c r="M66" s="53">
        <f>AN41</f>
        <v>0.10100000000000001</v>
      </c>
      <c r="N66" s="2">
        <f>AP41</f>
        <v>1.3132000000000001</v>
      </c>
      <c r="U66">
        <f t="shared" ref="U66:U78" si="61">U65+1</f>
        <v>1993</v>
      </c>
      <c r="V66">
        <v>5.2299999999999999E-2</v>
      </c>
    </row>
    <row r="67" spans="1:75" ht="15" x14ac:dyDescent="0.5">
      <c r="A67">
        <f t="shared" si="60"/>
        <v>4</v>
      </c>
      <c r="B67" s="44" t="s">
        <v>22</v>
      </c>
      <c r="J67">
        <v>2011</v>
      </c>
      <c r="K67" s="1">
        <f>AQ41</f>
        <v>4.3999999999999997E-2</v>
      </c>
      <c r="L67">
        <v>2011</v>
      </c>
      <c r="M67" s="1">
        <f>AR41</f>
        <v>0.10100000000000001</v>
      </c>
      <c r="N67" s="2">
        <f>AT41</f>
        <v>1.3965000000000001</v>
      </c>
      <c r="U67">
        <f t="shared" si="61"/>
        <v>1994</v>
      </c>
      <c r="V67">
        <v>6.6799999999999998E-2</v>
      </c>
    </row>
    <row r="68" spans="1:75" ht="15" x14ac:dyDescent="0.5">
      <c r="A68">
        <f t="shared" si="60"/>
        <v>5</v>
      </c>
      <c r="B68" s="44" t="s">
        <v>23</v>
      </c>
      <c r="J68">
        <v>2012</v>
      </c>
      <c r="K68" s="1">
        <f>AU41</f>
        <v>4.2000000000000003E-2</v>
      </c>
      <c r="L68">
        <v>2012</v>
      </c>
      <c r="M68" s="1">
        <f>AV41</f>
        <v>0.10199999999999999</v>
      </c>
      <c r="N68" s="2">
        <f>AX41</f>
        <v>1.4720000000000002</v>
      </c>
      <c r="U68">
        <f t="shared" si="61"/>
        <v>1995</v>
      </c>
      <c r="V68">
        <v>6.25E-2</v>
      </c>
    </row>
    <row r="69" spans="1:75" ht="15" x14ac:dyDescent="0.5">
      <c r="A69">
        <f t="shared" si="60"/>
        <v>6</v>
      </c>
      <c r="B69" s="24" t="s">
        <v>13</v>
      </c>
      <c r="J69">
        <v>2013</v>
      </c>
      <c r="K69" s="1">
        <f>AY41</f>
        <v>3.7999999999999999E-2</v>
      </c>
      <c r="L69">
        <v>2013</v>
      </c>
      <c r="M69" s="1">
        <f>AZ41</f>
        <v>9.6000000000000002E-2</v>
      </c>
      <c r="N69" s="2">
        <f>BB41</f>
        <v>1.4857</v>
      </c>
      <c r="U69">
        <f t="shared" si="61"/>
        <v>1996</v>
      </c>
      <c r="V69">
        <v>5.7799999999999997E-2</v>
      </c>
    </row>
    <row r="70" spans="1:75" ht="15" x14ac:dyDescent="0.5">
      <c r="A70">
        <f t="shared" si="60"/>
        <v>7</v>
      </c>
      <c r="B70" s="24" t="s">
        <v>14</v>
      </c>
      <c r="U70">
        <f t="shared" si="61"/>
        <v>1997</v>
      </c>
      <c r="V70">
        <v>5.4800000000000001E-2</v>
      </c>
    </row>
    <row r="71" spans="1:75" ht="15" x14ac:dyDescent="0.5">
      <c r="A71">
        <f t="shared" si="60"/>
        <v>8</v>
      </c>
      <c r="B71" s="24" t="s">
        <v>15</v>
      </c>
      <c r="U71">
        <f t="shared" si="61"/>
        <v>1998</v>
      </c>
      <c r="V71">
        <v>4.48E-2</v>
      </c>
    </row>
    <row r="72" spans="1:75" ht="15" x14ac:dyDescent="0.5">
      <c r="A72">
        <f t="shared" si="60"/>
        <v>9</v>
      </c>
      <c r="B72" s="44" t="s">
        <v>24</v>
      </c>
      <c r="U72">
        <f t="shared" si="61"/>
        <v>1999</v>
      </c>
      <c r="V72">
        <v>4.7E-2</v>
      </c>
    </row>
    <row r="73" spans="1:75" ht="15" x14ac:dyDescent="0.5">
      <c r="A73">
        <f t="shared" si="60"/>
        <v>10</v>
      </c>
      <c r="B73" s="24" t="s">
        <v>6</v>
      </c>
      <c r="U73">
        <f t="shared" si="61"/>
        <v>2000</v>
      </c>
      <c r="V73">
        <v>4.99E-2</v>
      </c>
    </row>
    <row r="74" spans="1:75" ht="15" x14ac:dyDescent="0.5">
      <c r="A74">
        <f t="shared" si="60"/>
        <v>11</v>
      </c>
      <c r="B74" s="44" t="s">
        <v>25</v>
      </c>
      <c r="U74">
        <f t="shared" si="61"/>
        <v>2001</v>
      </c>
      <c r="V74">
        <v>4.3799999999999999E-2</v>
      </c>
    </row>
    <row r="75" spans="1:75" ht="15" x14ac:dyDescent="0.5">
      <c r="A75">
        <f t="shared" si="60"/>
        <v>12</v>
      </c>
      <c r="B75" s="24" t="s">
        <v>17</v>
      </c>
      <c r="U75">
        <f t="shared" si="61"/>
        <v>2002</v>
      </c>
      <c r="V75">
        <v>5.67E-2</v>
      </c>
    </row>
    <row r="76" spans="1:75" ht="15" x14ac:dyDescent="0.5">
      <c r="A76">
        <f t="shared" si="60"/>
        <v>13</v>
      </c>
      <c r="B76" s="24" t="s">
        <v>7</v>
      </c>
      <c r="U76">
        <f t="shared" si="61"/>
        <v>2003</v>
      </c>
      <c r="V76">
        <v>4.48E-2</v>
      </c>
    </row>
    <row r="77" spans="1:75" ht="15" x14ac:dyDescent="0.5">
      <c r="A77">
        <f t="shared" si="60"/>
        <v>14</v>
      </c>
      <c r="B77" s="44" t="s">
        <v>26</v>
      </c>
      <c r="U77">
        <f t="shared" si="61"/>
        <v>2004</v>
      </c>
      <c r="V77">
        <v>3.85E-2</v>
      </c>
    </row>
    <row r="78" spans="1:75" ht="15" x14ac:dyDescent="0.5">
      <c r="A78">
        <f t="shared" si="60"/>
        <v>15</v>
      </c>
      <c r="B78" s="33" t="s">
        <v>19</v>
      </c>
      <c r="U78">
        <f t="shared" si="61"/>
        <v>2005</v>
      </c>
      <c r="V78">
        <v>3.7499999999999999E-2</v>
      </c>
    </row>
    <row r="79" spans="1:75" x14ac:dyDescent="0.4">
      <c r="U79">
        <v>2006</v>
      </c>
    </row>
    <row r="80" spans="1:75" ht="15" x14ac:dyDescent="0.5">
      <c r="A80">
        <f>A8+1</f>
        <v>5</v>
      </c>
      <c r="B80" s="39" t="s">
        <v>27</v>
      </c>
      <c r="C80" s="37">
        <v>2.9000000000000001E-2</v>
      </c>
      <c r="D80" s="37">
        <v>7.9000000000000001E-2</v>
      </c>
      <c r="E80" s="41">
        <v>13.7</v>
      </c>
      <c r="F80" s="10">
        <f>D80*E80</f>
        <v>1.0823</v>
      </c>
      <c r="G80" s="11">
        <v>3.6999999999999998E-2</v>
      </c>
      <c r="H80" s="11">
        <v>4.4999999999999998E-2</v>
      </c>
      <c r="I80" s="10">
        <v>19.3</v>
      </c>
      <c r="J80" s="10">
        <f>H80*I80</f>
        <v>0.86850000000000005</v>
      </c>
      <c r="K80" s="11">
        <v>3.5000000000000003E-2</v>
      </c>
      <c r="L80" s="11">
        <v>6.6000000000000003E-2</v>
      </c>
      <c r="M80" s="10">
        <v>13.8</v>
      </c>
      <c r="N80" s="10">
        <f>L80*M80</f>
        <v>0.91080000000000005</v>
      </c>
      <c r="O80" s="11">
        <v>2.9000000000000001E-2</v>
      </c>
      <c r="P80" s="11">
        <v>4.7E-2</v>
      </c>
      <c r="Q80" s="10">
        <v>24.4</v>
      </c>
      <c r="R80" s="36">
        <f>P80*Q80</f>
        <v>1.1468</v>
      </c>
      <c r="S80" s="11">
        <v>0.03</v>
      </c>
      <c r="T80" s="11">
        <v>5.8999999999999997E-2</v>
      </c>
      <c r="U80" s="14">
        <v>19.399999999999999</v>
      </c>
      <c r="V80" s="36">
        <f>T80*U80</f>
        <v>1.1445999999999998</v>
      </c>
      <c r="W80" s="11">
        <v>2.5000000000000001E-2</v>
      </c>
      <c r="X80" s="11">
        <v>0.08</v>
      </c>
      <c r="Y80" s="10">
        <v>15.4</v>
      </c>
      <c r="Z80" s="36">
        <f>X80*Y80</f>
        <v>1.232</v>
      </c>
      <c r="AA80" s="12">
        <v>2.7E-2</v>
      </c>
      <c r="AB80" s="13">
        <v>4.2000000000000003E-2</v>
      </c>
      <c r="AC80" s="10">
        <v>30.9</v>
      </c>
      <c r="AD80" s="36">
        <f>AB80*AC80</f>
        <v>1.2978000000000001</v>
      </c>
      <c r="AE80" s="12">
        <v>3.4000000000000002E-2</v>
      </c>
      <c r="AF80" s="13">
        <v>7.3999999999999996E-2</v>
      </c>
      <c r="AG80" s="10">
        <v>15</v>
      </c>
      <c r="AH80" s="36">
        <f>AF80*AG80</f>
        <v>1.1099999999999999</v>
      </c>
      <c r="AI80" s="12">
        <v>4.4999999999999998E-2</v>
      </c>
      <c r="AJ80" s="13">
        <v>8.3000000000000004E-2</v>
      </c>
      <c r="AK80" s="10">
        <v>11.4</v>
      </c>
      <c r="AL80" s="36">
        <f>AJ80*AK80</f>
        <v>0.94620000000000004</v>
      </c>
      <c r="AM80" s="12">
        <v>4.8000000000000001E-2</v>
      </c>
      <c r="AN80" s="13">
        <v>8.2000000000000003E-2</v>
      </c>
      <c r="AO80" s="10">
        <v>12.7</v>
      </c>
      <c r="AP80" s="36">
        <f>AN80*AO80</f>
        <v>1.0413999999999999</v>
      </c>
      <c r="AQ80" s="62">
        <v>4.4999999999999998E-2</v>
      </c>
      <c r="AR80" s="63">
        <v>8.5000000000000006E-2</v>
      </c>
      <c r="AS80" s="60">
        <v>14.1</v>
      </c>
      <c r="AT80" s="61">
        <f>AR80*AS80</f>
        <v>1.1985000000000001</v>
      </c>
      <c r="AU80" s="62">
        <v>4.5999999999999999E-2</v>
      </c>
      <c r="AV80" s="63">
        <v>7.0000000000000007E-2</v>
      </c>
      <c r="AW80" s="60">
        <v>18.2</v>
      </c>
      <c r="AX80" s="61">
        <f>AV80*AW80</f>
        <v>1.274</v>
      </c>
      <c r="AY80" s="62">
        <v>4.4999999999999998E-2</v>
      </c>
      <c r="AZ80" s="62">
        <v>8.5999999999999993E-2</v>
      </c>
      <c r="BA80" s="60">
        <v>14.6</v>
      </c>
      <c r="BB80" s="61">
        <f>AZ80*BA80</f>
        <v>1.2555999999999998</v>
      </c>
      <c r="BC80" s="63">
        <v>0.04</v>
      </c>
      <c r="BD80" s="63">
        <v>7.6999999999999999E-2</v>
      </c>
      <c r="BE80" s="60">
        <v>16.3</v>
      </c>
      <c r="BF80" s="61">
        <f>BD80*BE80</f>
        <v>1.2551000000000001</v>
      </c>
      <c r="BG80" s="63">
        <v>0.04</v>
      </c>
      <c r="BH80" s="63">
        <v>7.6999999999999999E-2</v>
      </c>
      <c r="BI80" s="60">
        <v>17.600000000000001</v>
      </c>
      <c r="BJ80" s="61">
        <f>BH80*BI80</f>
        <v>1.3552000000000002</v>
      </c>
      <c r="BK80" s="63">
        <v>3.4000000000000002E-2</v>
      </c>
      <c r="BL80" s="63">
        <v>0.08</v>
      </c>
      <c r="BM80" s="60">
        <v>19.7</v>
      </c>
      <c r="BN80" s="61">
        <f>BL80*BM80</f>
        <v>1.5760000000000001</v>
      </c>
      <c r="BO80" s="63">
        <v>3.4000000000000002E-2</v>
      </c>
      <c r="BP80" s="63">
        <v>0.08</v>
      </c>
      <c r="BQ80" s="60">
        <v>19.7</v>
      </c>
      <c r="BR80" s="61">
        <f>BP80*BQ80</f>
        <v>1.5760000000000001</v>
      </c>
      <c r="BS80" s="63">
        <v>3.4000000000000002E-2</v>
      </c>
      <c r="BT80" s="63">
        <v>0.08</v>
      </c>
      <c r="BU80" s="60">
        <v>19.7</v>
      </c>
      <c r="BV80" s="61">
        <f>BT80*BU80</f>
        <v>1.5760000000000001</v>
      </c>
      <c r="BW80" s="39" t="s">
        <v>27</v>
      </c>
    </row>
    <row r="81" spans="1:75" ht="15" x14ac:dyDescent="0.5">
      <c r="A81" t="e">
        <f>A23+1</f>
        <v>#REF!</v>
      </c>
      <c r="B81" s="39" t="s">
        <v>35</v>
      </c>
      <c r="C81" s="42">
        <v>6.6000000000000003E-2</v>
      </c>
      <c r="D81" s="42">
        <v>0.126</v>
      </c>
      <c r="E81" s="40">
        <v>15.9</v>
      </c>
      <c r="F81" s="36">
        <f>D81*E81</f>
        <v>2.0034000000000001</v>
      </c>
      <c r="G81" s="42">
        <v>7.2999999999999995E-2</v>
      </c>
      <c r="H81" s="42">
        <v>0.13600000000000001</v>
      </c>
      <c r="I81" s="40">
        <v>11.1</v>
      </c>
      <c r="J81" s="36">
        <f>H81*I81</f>
        <v>1.5096000000000001</v>
      </c>
      <c r="K81" s="37">
        <v>0.06</v>
      </c>
      <c r="L81" s="42">
        <v>0.16400000000000001</v>
      </c>
      <c r="M81" s="41">
        <v>12.2</v>
      </c>
      <c r="N81" s="36">
        <f>L81*M81</f>
        <v>2.0007999999999999</v>
      </c>
      <c r="O81" s="37">
        <v>5.3999999999999999E-2</v>
      </c>
      <c r="P81" s="42">
        <v>0.155</v>
      </c>
      <c r="Q81" s="41">
        <v>12.6</v>
      </c>
      <c r="R81" s="36">
        <f>P81*Q81</f>
        <v>1.9529999999999998</v>
      </c>
      <c r="S81" s="37">
        <v>5.5E-2</v>
      </c>
      <c r="T81" s="42">
        <v>0.13300000000000001</v>
      </c>
      <c r="U81" s="41">
        <v>14</v>
      </c>
      <c r="V81" s="36">
        <f>T81*U81</f>
        <v>1.8620000000000001</v>
      </c>
      <c r="W81" s="37">
        <v>5.6000000000000001E-2</v>
      </c>
      <c r="X81" s="42">
        <v>9.4E-2</v>
      </c>
      <c r="Y81" s="41">
        <v>18.3</v>
      </c>
      <c r="Z81" s="36">
        <f>X81*Y81</f>
        <v>1.7202000000000002</v>
      </c>
      <c r="AA81" s="12">
        <v>5.5E-2</v>
      </c>
      <c r="AB81" s="13">
        <v>0.10100000000000001</v>
      </c>
      <c r="AC81" s="10">
        <v>16.3</v>
      </c>
      <c r="AD81" s="36">
        <f>AB81*AC81</f>
        <v>1.6463000000000001</v>
      </c>
      <c r="AE81" s="12">
        <v>7.0000000000000007E-2</v>
      </c>
      <c r="AF81" s="13">
        <v>4.5999999999999999E-2</v>
      </c>
      <c r="AG81" s="10">
        <v>20.5</v>
      </c>
      <c r="AH81" s="36">
        <f>AF81*AG81</f>
        <v>0.94299999999999995</v>
      </c>
      <c r="AI81" s="12">
        <v>0.05</v>
      </c>
      <c r="AJ81" s="13">
        <v>4.8000000000000001E-2</v>
      </c>
      <c r="AK81" s="10">
        <v>16</v>
      </c>
      <c r="AL81" s="36">
        <f>AJ81*AK81</f>
        <v>0.76800000000000002</v>
      </c>
      <c r="AM81" s="12">
        <v>4.4999999999999998E-2</v>
      </c>
      <c r="AN81" s="13">
        <v>7.2999999999999995E-2</v>
      </c>
      <c r="AO81" s="10">
        <v>12.1</v>
      </c>
      <c r="AP81" s="36">
        <f>AN81*AO81</f>
        <v>0.88329999999999997</v>
      </c>
      <c r="AQ81" s="62">
        <v>4.1000000000000002E-2</v>
      </c>
      <c r="AR81" s="63">
        <v>5.8000000000000003E-2</v>
      </c>
      <c r="AS81" s="60">
        <v>16.100000000000001</v>
      </c>
      <c r="AT81" s="61">
        <f>AR81*AS81</f>
        <v>0.93380000000000007</v>
      </c>
      <c r="AU81" s="62">
        <v>4.1000000000000002E-2</v>
      </c>
      <c r="AV81" s="63">
        <v>5.8999999999999997E-2</v>
      </c>
      <c r="AW81" s="60">
        <v>15.5</v>
      </c>
      <c r="AX81" s="61">
        <f>AV81*AW81</f>
        <v>0.91449999999999998</v>
      </c>
      <c r="AY81" s="62">
        <v>3.7999999999999999E-2</v>
      </c>
      <c r="AZ81" s="62">
        <v>7.1999999999999995E-2</v>
      </c>
      <c r="BA81" s="60">
        <v>14.2</v>
      </c>
      <c r="BB81" s="61">
        <f>AZ81*BA81</f>
        <v>1.0224</v>
      </c>
      <c r="BC81" s="63">
        <v>3.5999999999999997E-2</v>
      </c>
      <c r="BD81" s="63">
        <v>6.7000000000000004E-2</v>
      </c>
      <c r="BE81" s="60">
        <v>16.5</v>
      </c>
      <c r="BF81" s="61">
        <f>BD81*BE81</f>
        <v>1.1055000000000001</v>
      </c>
      <c r="BG81" s="63">
        <v>3.7999999999999999E-2</v>
      </c>
      <c r="BH81" s="63">
        <v>5.8000000000000003E-2</v>
      </c>
      <c r="BI81" s="60">
        <v>19.399999999999999</v>
      </c>
      <c r="BJ81" s="61">
        <f>BH81*BI81</f>
        <v>1.1252</v>
      </c>
      <c r="BK81" s="63">
        <v>3.5999999999999997E-2</v>
      </c>
      <c r="BL81" s="63">
        <v>5.0999999999999997E-2</v>
      </c>
      <c r="BM81" s="60">
        <v>18</v>
      </c>
      <c r="BN81" s="61">
        <f>BL81*BM81</f>
        <v>0.91799999999999993</v>
      </c>
      <c r="BO81" s="63">
        <v>3.5999999999999997E-2</v>
      </c>
      <c r="BP81" s="63">
        <v>5.0999999999999997E-2</v>
      </c>
      <c r="BQ81" s="60">
        <v>18</v>
      </c>
      <c r="BR81" s="61">
        <f>BP81*BQ81</f>
        <v>0.91799999999999993</v>
      </c>
      <c r="BS81" s="63">
        <v>3.5999999999999997E-2</v>
      </c>
      <c r="BT81" s="63">
        <v>5.0999999999999997E-2</v>
      </c>
      <c r="BU81" s="60">
        <v>18</v>
      </c>
      <c r="BV81" s="61">
        <f>BT81*BU81</f>
        <v>0.91799999999999993</v>
      </c>
      <c r="BW81" s="39" t="s">
        <v>35</v>
      </c>
    </row>
    <row r="82" spans="1:75" ht="15" x14ac:dyDescent="0.5">
      <c r="A82" t="e">
        <f>A52+1</f>
        <v>#REF!</v>
      </c>
      <c r="B82" s="52" t="s">
        <v>30</v>
      </c>
      <c r="C82" s="25"/>
      <c r="D82" s="25"/>
      <c r="E82" s="14"/>
      <c r="F82" s="10"/>
      <c r="G82" s="25">
        <v>8.5999999999999993E-2</v>
      </c>
      <c r="H82" s="25">
        <v>7.2999999999999995E-2</v>
      </c>
      <c r="I82" s="14">
        <v>14</v>
      </c>
      <c r="J82" s="10">
        <f>H82*I82</f>
        <v>1.022</v>
      </c>
      <c r="K82" s="25">
        <v>5.5E-2</v>
      </c>
      <c r="L82" s="25">
        <v>0.10299999999999999</v>
      </c>
      <c r="M82" s="14">
        <v>10.8</v>
      </c>
      <c r="N82" s="10">
        <f>L82*M82</f>
        <v>1.1124000000000001</v>
      </c>
      <c r="O82" s="25">
        <v>3.9E-2</v>
      </c>
      <c r="P82" s="25">
        <v>7.0999999999999994E-2</v>
      </c>
      <c r="Q82" s="14">
        <v>17.399999999999999</v>
      </c>
      <c r="R82" s="36">
        <f>P82*Q82</f>
        <v>1.2353999999999998</v>
      </c>
      <c r="S82" s="25">
        <v>0.04</v>
      </c>
      <c r="T82" s="25">
        <v>9.5000000000000001E-2</v>
      </c>
      <c r="U82" s="14">
        <v>14.8</v>
      </c>
      <c r="V82" s="36">
        <f>T82*U82</f>
        <v>1.4060000000000001</v>
      </c>
      <c r="W82" s="25">
        <v>4.2999999999999997E-2</v>
      </c>
      <c r="X82" s="25">
        <v>0.107</v>
      </c>
      <c r="Y82" s="14">
        <v>12.2</v>
      </c>
      <c r="Z82" s="36">
        <f>X82*Y82</f>
        <v>1.3053999999999999</v>
      </c>
      <c r="AA82" s="12">
        <v>4.2000000000000003E-2</v>
      </c>
      <c r="AB82" s="13">
        <v>9.1999999999999998E-2</v>
      </c>
      <c r="AC82" s="10">
        <v>14.1</v>
      </c>
      <c r="AD82" s="36">
        <f>AB82*AC82</f>
        <v>1.2971999999999999</v>
      </c>
      <c r="AE82" s="12">
        <v>5.1999999999999998E-2</v>
      </c>
      <c r="AF82" s="13">
        <v>6.2E-2</v>
      </c>
      <c r="AG82" s="10">
        <v>17</v>
      </c>
      <c r="AH82" s="36">
        <f>AF82*AG82</f>
        <v>1.054</v>
      </c>
      <c r="AI82" s="12">
        <v>6.3E-2</v>
      </c>
      <c r="AJ82" s="13">
        <v>6.3E-2</v>
      </c>
      <c r="AK82" s="10">
        <v>14.9</v>
      </c>
      <c r="AL82" s="10">
        <f>AJ82*AK82</f>
        <v>0.93869999999999998</v>
      </c>
      <c r="AM82" s="12">
        <v>5.2999999999999999E-2</v>
      </c>
      <c r="AN82" s="13">
        <v>8.2000000000000003E-2</v>
      </c>
      <c r="AO82" s="10">
        <v>13</v>
      </c>
      <c r="AP82" s="10">
        <f>AN82*AO82</f>
        <v>1.0660000000000001</v>
      </c>
      <c r="AQ82" s="62">
        <v>4.8000000000000001E-2</v>
      </c>
      <c r="AR82" s="63">
        <v>7.6999999999999999E-2</v>
      </c>
      <c r="AS82" s="60">
        <v>14.8</v>
      </c>
      <c r="AT82" s="60">
        <f>AR82*AS82</f>
        <v>1.1395999999999999</v>
      </c>
      <c r="AU82" s="62">
        <v>4.5999999999999999E-2</v>
      </c>
      <c r="AV82" s="63">
        <v>9.4E-2</v>
      </c>
      <c r="AW82" s="60">
        <v>13.4</v>
      </c>
      <c r="AX82" s="60">
        <f>AV82*AW82</f>
        <v>1.2596000000000001</v>
      </c>
      <c r="AY82" s="62">
        <v>4.2999999999999997E-2</v>
      </c>
      <c r="AZ82" s="62">
        <v>9.6000000000000002E-2</v>
      </c>
      <c r="BA82" s="60">
        <v>14</v>
      </c>
      <c r="BB82" s="60">
        <f>AZ82*BA82</f>
        <v>1.3440000000000001</v>
      </c>
      <c r="BC82" s="63">
        <v>3.9E-2</v>
      </c>
      <c r="BD82" s="63">
        <v>9.5000000000000001E-2</v>
      </c>
      <c r="BE82" s="60">
        <v>15.4</v>
      </c>
      <c r="BF82" s="60">
        <f>BD82*BE82</f>
        <v>1.4630000000000001</v>
      </c>
      <c r="BG82" s="63">
        <v>3.6999999999999998E-2</v>
      </c>
      <c r="BH82" s="63">
        <v>0.08</v>
      </c>
      <c r="BI82" s="60">
        <v>18.5</v>
      </c>
      <c r="BJ82" s="60">
        <f>BH82*BI82</f>
        <v>1.48</v>
      </c>
      <c r="BK82" s="63">
        <v>2.9000000000000001E-2</v>
      </c>
      <c r="BL82" s="63">
        <v>0.09</v>
      </c>
      <c r="BM82" s="60">
        <v>21.6</v>
      </c>
      <c r="BN82" s="60">
        <f>BL82*BM82</f>
        <v>1.944</v>
      </c>
      <c r="BO82" s="63">
        <v>2.9000000000000001E-2</v>
      </c>
      <c r="BP82" s="63">
        <v>0.09</v>
      </c>
      <c r="BQ82" s="60">
        <v>21.6</v>
      </c>
      <c r="BR82" s="60">
        <f>BP82*BQ82</f>
        <v>1.944</v>
      </c>
      <c r="BS82" s="63">
        <v>2.9000000000000001E-2</v>
      </c>
      <c r="BT82" s="63">
        <v>0.09</v>
      </c>
      <c r="BU82" s="60">
        <v>21.6</v>
      </c>
      <c r="BV82" s="60">
        <f>BT82*BU82</f>
        <v>1.944</v>
      </c>
      <c r="BW82" s="52" t="s">
        <v>30</v>
      </c>
    </row>
    <row r="85" spans="1:75" ht="15" x14ac:dyDescent="0.5">
      <c r="A85" t="e">
        <f>A49+1</f>
        <v>#REF!</v>
      </c>
      <c r="B85" s="54" t="s">
        <v>45</v>
      </c>
      <c r="C85" s="37">
        <v>4.3999999999999997E-2</v>
      </c>
      <c r="D85" s="37">
        <v>0.10199999999999999</v>
      </c>
      <c r="E85" s="41">
        <v>12.6</v>
      </c>
      <c r="F85" s="36">
        <f>D85*E85</f>
        <v>1.2851999999999999</v>
      </c>
      <c r="G85" s="42">
        <v>4.4999999999999998E-2</v>
      </c>
      <c r="H85" s="42">
        <v>0.11600000000000001</v>
      </c>
      <c r="I85" s="40">
        <v>12.2</v>
      </c>
      <c r="J85" s="36">
        <f>H85*I85</f>
        <v>1.4152</v>
      </c>
      <c r="K85" s="42">
        <v>4.2000000000000003E-2</v>
      </c>
      <c r="L85" s="42">
        <v>0.121</v>
      </c>
      <c r="M85" s="40">
        <v>13</v>
      </c>
      <c r="N85" s="36">
        <f>L85*M85</f>
        <v>1.573</v>
      </c>
      <c r="O85" s="42">
        <v>0.04</v>
      </c>
      <c r="P85" s="42">
        <v>0.122</v>
      </c>
      <c r="Q85" s="40">
        <v>13.6</v>
      </c>
      <c r="R85" s="36">
        <f>P85*Q85</f>
        <v>1.6592</v>
      </c>
      <c r="S85" s="42">
        <v>3.9E-2</v>
      </c>
      <c r="T85" s="42">
        <v>0.11799999999999999</v>
      </c>
      <c r="U85" s="40">
        <v>14.4</v>
      </c>
      <c r="V85" s="36">
        <f>T85*U85</f>
        <v>1.6992</v>
      </c>
      <c r="W85" s="42">
        <v>4.2000000000000003E-2</v>
      </c>
      <c r="X85" s="42">
        <v>0.105</v>
      </c>
      <c r="Y85" s="40">
        <v>15.4</v>
      </c>
      <c r="Z85" s="36">
        <f>X85*Y85</f>
        <v>1.617</v>
      </c>
      <c r="AA85" s="12">
        <v>4.2999999999999997E-2</v>
      </c>
      <c r="AB85" s="13">
        <v>0.108</v>
      </c>
      <c r="AC85" s="10">
        <v>15</v>
      </c>
      <c r="AD85" s="36">
        <f>AB85*AC85</f>
        <v>1.6199999999999999</v>
      </c>
      <c r="AE85" s="12">
        <v>4.9000000000000002E-2</v>
      </c>
      <c r="AF85" s="13">
        <v>0.114</v>
      </c>
      <c r="AG85" s="10">
        <v>12.74</v>
      </c>
      <c r="AH85" s="36">
        <f>AF85*AG85</f>
        <v>1.4523600000000001</v>
      </c>
      <c r="AI85" s="12">
        <v>5.7000000000000002E-2</v>
      </c>
      <c r="AJ85" s="13">
        <v>0.10199999999999999</v>
      </c>
      <c r="AK85" s="10">
        <v>11.6</v>
      </c>
      <c r="AL85" s="36">
        <f>AJ85*AK85</f>
        <v>1.1831999999999998</v>
      </c>
      <c r="AM85" s="12">
        <v>4.9000000000000002E-2</v>
      </c>
      <c r="AN85" s="13">
        <v>0.10199999999999999</v>
      </c>
      <c r="AO85" s="10">
        <v>12.9</v>
      </c>
      <c r="AP85" s="36">
        <f>AN85*AO85</f>
        <v>1.3157999999999999</v>
      </c>
      <c r="AQ85" s="62">
        <v>4.8000000000000001E-2</v>
      </c>
      <c r="AR85" s="63">
        <v>0.1</v>
      </c>
      <c r="AS85" s="60">
        <v>13.7</v>
      </c>
      <c r="AT85" s="61">
        <f>AR85*AS85</f>
        <v>1.37</v>
      </c>
      <c r="AU85" s="62">
        <v>4.2000000000000003E-2</v>
      </c>
      <c r="AV85" s="63">
        <v>0.10100000000000001</v>
      </c>
      <c r="AW85" s="60">
        <v>14.8</v>
      </c>
      <c r="AX85" s="61">
        <f>AV85*AW85</f>
        <v>1.4948000000000001</v>
      </c>
      <c r="AY85" s="62">
        <v>4.2000000000000003E-2</v>
      </c>
      <c r="AZ85" s="62">
        <v>0.10100000000000001</v>
      </c>
      <c r="BA85" s="60">
        <v>14.4</v>
      </c>
      <c r="BB85" s="61">
        <f>AZ85*BA85</f>
        <v>1.4544000000000001</v>
      </c>
      <c r="BC85" s="63">
        <v>4.1000000000000002E-2</v>
      </c>
      <c r="BD85" s="63">
        <v>0.108</v>
      </c>
      <c r="BE85" s="60">
        <v>13.7</v>
      </c>
      <c r="BF85" s="61">
        <f>BD85*BE85</f>
        <v>1.4795999999999998</v>
      </c>
      <c r="BG85" s="63">
        <v>3.9E-2</v>
      </c>
      <c r="BH85" s="63">
        <v>0.1</v>
      </c>
      <c r="BI85" s="60">
        <v>14.7</v>
      </c>
      <c r="BJ85" s="61">
        <f>BH85*BI85</f>
        <v>1.47</v>
      </c>
      <c r="BK85" s="63">
        <v>3.3000000000000002E-2</v>
      </c>
      <c r="BL85" s="63">
        <v>0.104</v>
      </c>
      <c r="BM85" s="60">
        <v>16.8</v>
      </c>
      <c r="BN85" s="61">
        <f>BL85*BM85</f>
        <v>1.7472000000000001</v>
      </c>
      <c r="BO85" s="63">
        <v>0.04</v>
      </c>
      <c r="BP85" s="63">
        <v>0.1</v>
      </c>
      <c r="BQ85" s="60">
        <v>15</v>
      </c>
      <c r="BR85" s="61">
        <f>BP85*BQ85</f>
        <v>1.5</v>
      </c>
      <c r="BS85" s="63"/>
      <c r="BT85" s="63"/>
      <c r="BU85" s="60"/>
      <c r="BV85" s="61"/>
      <c r="BW85" s="54" t="s">
        <v>45</v>
      </c>
    </row>
    <row r="87" spans="1:75" ht="15" x14ac:dyDescent="0.5">
      <c r="B87" s="52" t="s">
        <v>70</v>
      </c>
      <c r="C87" s="25"/>
      <c r="D87" s="25"/>
      <c r="E87" s="14"/>
      <c r="F87" s="10"/>
      <c r="G87" s="25"/>
      <c r="H87" s="25"/>
      <c r="I87" s="14"/>
      <c r="J87" s="10"/>
      <c r="K87" s="25"/>
      <c r="L87" s="25"/>
      <c r="M87" s="14"/>
      <c r="N87" s="10"/>
      <c r="O87" s="25"/>
      <c r="P87" s="25"/>
      <c r="Q87" s="14"/>
      <c r="R87" s="36"/>
      <c r="S87" s="25"/>
      <c r="T87" s="25"/>
      <c r="U87" s="14"/>
      <c r="V87" s="36"/>
      <c r="W87" s="25"/>
      <c r="X87" s="25"/>
      <c r="Y87" s="14"/>
      <c r="Z87" s="36"/>
      <c r="AA87" s="12"/>
      <c r="AB87" s="13"/>
      <c r="AC87" s="10"/>
      <c r="AD87" s="36"/>
      <c r="AE87" s="12">
        <v>4.8000000000000001E-2</v>
      </c>
      <c r="AF87" s="13">
        <v>9.5000000000000001E-2</v>
      </c>
      <c r="AG87" s="10">
        <v>16.8</v>
      </c>
      <c r="AH87" s="10">
        <f>AF87*AG87</f>
        <v>1.5960000000000001</v>
      </c>
      <c r="AI87" s="56">
        <v>5.8999999999999997E-2</v>
      </c>
      <c r="AJ87" s="56">
        <v>0.104</v>
      </c>
      <c r="AK87" s="56">
        <v>12.9</v>
      </c>
      <c r="AL87" s="10">
        <f>AJ87*AK87</f>
        <v>1.3415999999999999</v>
      </c>
      <c r="AM87" s="56">
        <v>5.5E-2</v>
      </c>
      <c r="AN87" s="56">
        <v>9.2999999999999999E-2</v>
      </c>
      <c r="AO87" s="56">
        <v>15</v>
      </c>
      <c r="AP87" s="10">
        <f>AN87*AO87</f>
        <v>1.395</v>
      </c>
      <c r="AQ87" s="72">
        <v>5.0999999999999997E-2</v>
      </c>
      <c r="AR87" s="72">
        <v>9.7000000000000003E-2</v>
      </c>
      <c r="AS87" s="67">
        <v>15.8</v>
      </c>
      <c r="AT87" s="60">
        <f>AR87*AS87</f>
        <v>1.5326000000000002</v>
      </c>
      <c r="AU87" s="72">
        <v>4.8000000000000001E-2</v>
      </c>
      <c r="AV87" s="72">
        <v>0.104</v>
      </c>
      <c r="AW87" s="67">
        <v>15</v>
      </c>
      <c r="AX87" s="60">
        <f>AV87*AW87</f>
        <v>1.5599999999999998</v>
      </c>
      <c r="AY87" s="86">
        <v>4.2000000000000003E-2</v>
      </c>
      <c r="AZ87" s="86">
        <v>8.7999999999999995E-2</v>
      </c>
      <c r="BA87" s="67">
        <v>20.7</v>
      </c>
      <c r="BB87" s="60">
        <f>AZ87*BA87</f>
        <v>1.8215999999999999</v>
      </c>
      <c r="BC87" s="72">
        <v>3.5999999999999997E-2</v>
      </c>
      <c r="BD87" s="72">
        <v>0.104</v>
      </c>
      <c r="BE87" s="67">
        <v>20</v>
      </c>
      <c r="BF87" s="60">
        <f>BD87*BE87</f>
        <v>2.08</v>
      </c>
      <c r="BG87" s="72">
        <v>3.5999999999999997E-2</v>
      </c>
      <c r="BH87" s="72">
        <v>0.11700000000000001</v>
      </c>
      <c r="BI87" s="67">
        <v>17.899999999999999</v>
      </c>
      <c r="BJ87" s="60">
        <f>BH87*BI87</f>
        <v>2.0943000000000001</v>
      </c>
      <c r="BK87" s="72">
        <v>3.3000000000000002E-2</v>
      </c>
      <c r="BL87" s="72">
        <v>0.12</v>
      </c>
      <c r="BM87" s="67">
        <v>19.2</v>
      </c>
      <c r="BN87" s="60">
        <f>BL87*BM87</f>
        <v>2.3039999999999998</v>
      </c>
      <c r="BO87" s="72">
        <v>2.8000000000000001E-2</v>
      </c>
      <c r="BP87" s="72">
        <v>0.11700000000000001</v>
      </c>
      <c r="BQ87" s="67">
        <v>23.5</v>
      </c>
      <c r="BR87" s="60">
        <f>BP87*BQ87</f>
        <v>2.7495000000000003</v>
      </c>
      <c r="BS87" s="72"/>
      <c r="BT87" s="72"/>
      <c r="BU87" s="67"/>
      <c r="BV87" s="60"/>
      <c r="BW87" s="103" t="s">
        <v>70</v>
      </c>
    </row>
    <row r="89" spans="1:75" x14ac:dyDescent="0.4">
      <c r="B89">
        <v>2003</v>
      </c>
    </row>
    <row r="93" spans="1:75" x14ac:dyDescent="0.4">
      <c r="B93">
        <v>2004</v>
      </c>
    </row>
    <row r="97" spans="2:2" x14ac:dyDescent="0.4">
      <c r="B97">
        <v>2005</v>
      </c>
    </row>
    <row r="101" spans="2:2" x14ac:dyDescent="0.4">
      <c r="B101">
        <v>2006</v>
      </c>
    </row>
    <row r="105" spans="2:2" x14ac:dyDescent="0.4">
      <c r="B105">
        <v>2007</v>
      </c>
    </row>
  </sheetData>
  <phoneticPr fontId="0" type="noConversion"/>
  <pageMargins left="0.18" right="0.25" top="1" bottom="1" header="0.5" footer="0.5"/>
  <pageSetup scale="27" orientation="landscape" r:id="rId1"/>
  <headerFooter alignWithMargins="0"/>
  <ignoredErrors>
    <ignoredError sqref="K56:K6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77D748-2CA1-4357-A10C-1DEB7F539627}"/>
</file>

<file path=customXml/itemProps2.xml><?xml version="1.0" encoding="utf-8"?>
<ds:datastoreItem xmlns:ds="http://schemas.openxmlformats.org/officeDocument/2006/customXml" ds:itemID="{EC4BED0B-1870-4176-BADA-FA2ECB28B713}"/>
</file>

<file path=customXml/itemProps3.xml><?xml version="1.0" encoding="utf-8"?>
<ds:datastoreItem xmlns:ds="http://schemas.openxmlformats.org/officeDocument/2006/customXml" ds:itemID="{3D0F1052-E82A-4394-B0CF-0511CED0A22C}"/>
</file>

<file path=customXml/itemProps4.xml><?xml version="1.0" encoding="utf-8"?>
<ds:datastoreItem xmlns:ds="http://schemas.openxmlformats.org/officeDocument/2006/customXml" ds:itemID="{75F72887-FDDF-4A1C-B673-321BE7D08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ROE-MTB Chart</vt:lpstr>
      <vt:lpstr>Div Yield Graph</vt:lpstr>
      <vt:lpstr>ROE and MB Data</vt:lpstr>
    </vt:vector>
  </TitlesOfParts>
  <Company>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Academic Computing</dc:creator>
  <cp:lastModifiedBy>J. Randall Woolridge</cp:lastModifiedBy>
  <cp:lastPrinted>2001-05-01T13:35:17Z</cp:lastPrinted>
  <dcterms:created xsi:type="dcterms:W3CDTF">2001-04-05T21:20:20Z</dcterms:created>
  <dcterms:modified xsi:type="dcterms:W3CDTF">2019-03-16T15:59:16Z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{D4E80D7B-7586-40C7-BDFF-D367AB1C9BBD}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