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H58" i="13"/>
  <c r="H57" i="13"/>
  <c r="C57" i="13" s="1"/>
  <c r="H53" i="13"/>
  <c r="H49" i="13"/>
  <c r="D49" i="13" s="1"/>
  <c r="D50" i="13" s="1"/>
  <c r="H46" i="13"/>
  <c r="C46" i="13" s="1"/>
  <c r="H45" i="13"/>
  <c r="C45" i="13" s="1"/>
  <c r="H44" i="13"/>
  <c r="D44" i="13" s="1"/>
  <c r="H41" i="13"/>
  <c r="H40" i="13"/>
  <c r="D40" i="13" s="1"/>
  <c r="H37" i="13"/>
  <c r="H36" i="13"/>
  <c r="H35" i="13"/>
  <c r="H34" i="13"/>
  <c r="D34" i="13" s="1"/>
  <c r="H33" i="13"/>
  <c r="D33" i="13" s="1"/>
  <c r="H32" i="13"/>
  <c r="H31" i="13"/>
  <c r="C31" i="13" s="1"/>
  <c r="H30" i="13"/>
  <c r="D30" i="13" s="1"/>
  <c r="H29" i="13"/>
  <c r="H28" i="13"/>
  <c r="H27" i="13"/>
  <c r="D27" i="13" s="1"/>
  <c r="H26" i="13"/>
  <c r="H25" i="13"/>
  <c r="H22" i="13"/>
  <c r="D22" i="13" s="1"/>
  <c r="H21" i="13"/>
  <c r="D21" i="13" s="1"/>
  <c r="H20" i="13"/>
  <c r="C20" i="13" s="1"/>
  <c r="H19" i="13"/>
  <c r="H18" i="13"/>
  <c r="H17" i="13"/>
  <c r="H16" i="13"/>
  <c r="C16" i="13" s="1"/>
  <c r="H13" i="13"/>
  <c r="D13" i="13" s="1"/>
  <c r="H12" i="13"/>
  <c r="H11" i="13"/>
  <c r="H10" i="13"/>
  <c r="D10" i="13" s="1"/>
  <c r="H9" i="13"/>
  <c r="C9" i="13" s="1"/>
  <c r="D59" i="13"/>
  <c r="D53" i="13"/>
  <c r="D54" i="13" s="1"/>
  <c r="H50" i="13"/>
  <c r="D41" i="13"/>
  <c r="D37" i="13"/>
  <c r="D36" i="13"/>
  <c r="D32" i="13"/>
  <c r="D29" i="13"/>
  <c r="D28" i="13"/>
  <c r="D25" i="13"/>
  <c r="D19" i="13"/>
  <c r="D17" i="13"/>
  <c r="D11" i="13"/>
  <c r="D58" i="13"/>
  <c r="C58" i="13"/>
  <c r="D57" i="13"/>
  <c r="D45" i="13"/>
  <c r="C40" i="13"/>
  <c r="C36" i="13"/>
  <c r="D35" i="13"/>
  <c r="C35" i="13"/>
  <c r="C32" i="13"/>
  <c r="D31" i="13"/>
  <c r="C30" i="13"/>
  <c r="C28" i="13"/>
  <c r="C27" i="13"/>
  <c r="D26" i="13"/>
  <c r="C26" i="13"/>
  <c r="C22" i="13"/>
  <c r="C21" i="13"/>
  <c r="D20" i="13"/>
  <c r="D18" i="13"/>
  <c r="C18" i="13"/>
  <c r="C17" i="13"/>
  <c r="D16" i="13"/>
  <c r="C13" i="13"/>
  <c r="D12" i="13"/>
  <c r="C12" i="13"/>
  <c r="C10" i="13"/>
  <c r="D9" i="13"/>
  <c r="C44" i="13" l="1"/>
  <c r="C47" i="13" s="1"/>
  <c r="H47" i="13"/>
  <c r="C34" i="13"/>
  <c r="D14" i="13"/>
  <c r="D23" i="13"/>
  <c r="H14" i="13"/>
  <c r="H23" i="13"/>
  <c r="D38" i="13"/>
  <c r="D42" i="13"/>
  <c r="D46" i="13"/>
  <c r="D47" i="13" s="1"/>
  <c r="C59" i="13"/>
  <c r="C60" i="13" s="1"/>
  <c r="H42" i="13"/>
  <c r="H54" i="13"/>
  <c r="H60" i="13"/>
  <c r="C11" i="13"/>
  <c r="C14" i="13" s="1"/>
  <c r="C19" i="13"/>
  <c r="C23" i="13" s="1"/>
  <c r="C25" i="13"/>
  <c r="C29" i="13"/>
  <c r="C33" i="13"/>
  <c r="C37" i="13"/>
  <c r="C41" i="13"/>
  <c r="C42" i="13" s="1"/>
  <c r="C53" i="13"/>
  <c r="C54" i="13" s="1"/>
  <c r="D60" i="13"/>
  <c r="H38" i="13"/>
  <c r="C49" i="13"/>
  <c r="C50" i="13" s="1"/>
  <c r="G12" i="17"/>
  <c r="D62" i="13" l="1"/>
  <c r="C38" i="13"/>
  <c r="C62" i="13" s="1"/>
  <c r="H62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0" i="13"/>
  <c r="F30" i="13"/>
  <c r="G29" i="13"/>
  <c r="F29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2" i="13"/>
  <c r="F12" i="13"/>
  <c r="G11" i="13"/>
  <c r="F11" i="13"/>
  <c r="G10" i="13"/>
  <c r="F10" i="13"/>
  <c r="G9" i="13"/>
  <c r="F9" i="13"/>
  <c r="G13" i="13"/>
  <c r="F13" i="13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<sst xmlns="http://schemas.openxmlformats.org/spreadsheetml/2006/main" count="507" uniqueCount="427">
  <si>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</si>
  <si>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</si>
  <si>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</si>
  <si>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</si>
  <si>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</si>
  <si>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</si>
  <si>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</si>
  <si>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</si>
  <si>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</si>
  <si>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</si>
  <si>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</si>
  <si>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</si>
  <si>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</si>
  <si>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</si>
  <si>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</si>
  <si>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</si>
  <si>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</si>
  <si>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</si>
  <si>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</si>
  <si>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</si>
  <si>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</si>
  <si>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</si>
  <si>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</si>
  <si>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</si>
  <si>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</si>
  <si>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</si>
  <si>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</si>
  <si>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</si>
  <si>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</si>
  <si>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</si>
  <si>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</si>
  <si>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</si>
  <si>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</si>
  <si>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</si>
  <si>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</si>
  <si>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</si>
  <si>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</si>
  <si>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</si>
  <si>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</si>
  <si>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</si>
  <si>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</si>
  <si>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</si>
  <si>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</si>
  <si>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</si>
  <si>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</si>
  <si>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</si>
  <si>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</si>
  <si>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</si>
  <si>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</si>
  <si>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</si>
  <si>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</si>
  <si>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</si>
  <si>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</si>
  <si>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</si>
  <si>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</si>
  <si>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</si>
  <si>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</si>
  <si>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</si>
  <si>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</si>
  <si>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</si>
  <si>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</si>
  <si>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</si>
  <si>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</si>
  <si>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</si>
  <si>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</si>
  <si>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</si>
  <si>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</si>
  <si>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</si>
  <si>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</si>
  <si>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</si>
  <si>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</si>
  <si>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</si>
  <si>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</si>
  <si>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</si>
  <si>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</si>
  <si>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</si>
  <si>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</si>
  <si>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</si>
  <si>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</si>
  <si>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</si>
  <si>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</si>
  <si>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</si>
  <si>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</si>
  <si>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</si>
  <si>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</si>
  <si>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</si>
  <si>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</si>
  <si>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</si>
  <si>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</si>
  <si>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</si>
  <si>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</si>
  <si>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</si>
  <si>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</si>
  <si>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</si>
  <si>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</si>
  <si>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</si>
  <si>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</si>
  <si>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</si>
  <si>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</si>
  <si>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</si>
  <si>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</si>
  <si>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</si>
  <si>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</si>
  <si>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</si>
  <si>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</si>
  <si>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</si>
  <si>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</si>
  <si>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</si>
  <si>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</si>
  <si>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</si>
  <si>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</si>
  <si>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</si>
  <si>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</si>
  <si>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</si>
  <si>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</si>
  <si>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</si>
  <si>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</si>
  <si>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</si>
  <si>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</si>
  <si>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</si>
  <si>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</si>
  <si>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</si>
  <si>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</si>
  <si>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</si>
  <si>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</si>
  <si>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</si>
  <si>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</si>
  <si>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</si>
  <si>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</si>
  <si>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</si>
  <si>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</si>
  <si>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</si>
  <si>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</si>
  <si>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</si>
  <si>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</si>
  <si>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</si>
  <si>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</si>
  <si>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</si>
  <si>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</si>
  <si>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</si>
  <si>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</si>
  <si>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</si>
  <si>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</si>
  <si>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</si>
  <si>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</si>
  <si>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</si>
  <si>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</si>
  <si>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</si>
  <si>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</si>
  <si>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</si>
  <si>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</si>
  <si>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</si>
  <si>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</si>
  <si>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</si>
  <si>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</si>
  <si>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</si>
  <si>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</si>
  <si>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</si>
  <si>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</si>
  <si>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</si>
  <si>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</si>
  <si>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</si>
  <si>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</si>
  <si>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</si>
  <si>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</si>
  <si>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</si>
  <si>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</si>
  <si>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</si>
  <si>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</si>
  <si>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</si>
  <si>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</si>
  <si>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</si>
  <si>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</si>
  <si>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</si>
  <si>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</si>
  <si>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</si>
  <si>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</si>
  <si>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</si>
  <si>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</si>
  <si>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</si>
  <si>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</si>
  <si>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</si>
  <si>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</si>
  <si>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</si>
  <si>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</si>
  <si>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</si>
  <si>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</si>
  <si>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</si>
  <si>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</si>
  <si>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</si>
  <si>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</si>
  <si>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</si>
  <si>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</si>
  <si>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</si>
  <si>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</si>
  <si>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</si>
  <si>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</si>
  <si>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</si>
  <si>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</si>
  <si>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</si>
  <si>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</si>
  <si>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</si>
  <si>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</si>
  <si>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</si>
  <si>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</si>
  <si>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</si>
  <si>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</si>
  <si>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</si>
  <si>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</si>
  <si>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</si>
  <si>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</si>
  <si>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</si>
  <si>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</si>
  <si>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</si>
  <si>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</si>
  <si>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</si>
  <si>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</si>
  <si>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</si>
  <si>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</si>
  <si>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</si>
  <si>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</si>
  <si>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</si>
  <si>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</si>
  <si>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</si>
  <si>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</si>
  <si>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</si>
  <si>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</si>
  <si>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</si>
  <si>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</si>
  <si>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</si>
  <si>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</si>
  <si>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</si>
  <si>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</si>
  <si>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</si>
  <si>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</si>
  <si>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</si>
  <si>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</si>
  <si>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</si>
  <si>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</si>
  <si>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</si>
  <si>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</si>
  <si>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</si>
  <si>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</si>
  <si>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</si>
  <si>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</si>
  <si>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</si>
  <si>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</si>
  <si>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</si>
  <si>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</si>
  <si>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</si>
  <si>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</si>
  <si>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</si>
  <si>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</si>
  <si>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</si>
  <si>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</si>
  <si>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</si>
  <si>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</si>
  <si>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</si>
  <si>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</si>
  <si>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</si>
  <si>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</si>
  <si>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</si>
  <si>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</si>
  <si>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</si>
  <si>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</si>
  <si>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</si>
  <si>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</si>
  <si>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</si>
  <si>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</si>
  <si>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</si>
  <si>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</si>
  <si>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</si>
  <si>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</si>
  <si>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</si>
  <si>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</si>
  <si>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</si>
  <si>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</si>
  <si>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</si>
  <si>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</si>
  <si>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</si>
  <si>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</si>
  <si>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</si>
  <si>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</si>
  <si>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</si>
  <si>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</si>
  <si>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</si>
  <si>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</si>
  <si>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</si>
  <si>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</si>
  <si>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</si>
  <si>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</si>
  <si>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</si>
  <si>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</si>
  <si>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</si>
  <si>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</si>
  <si>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</si>
  <si>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</si>
  <si>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</si>
  <si>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</si>
  <si>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</si>
  <si>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</si>
  <si>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</si>
  <si>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</si>
  <si>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</si>
  <si>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</si>
  <si>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</si>
  <si>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</si>
  <si>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</si>
  <si>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</si>
  <si>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</si>
  <si>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</si>
  <si>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</si>
  <si>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</si>
  <si>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</si>
  <si>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</si>
  <si>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</si>
  <si>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</si>
  <si>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</si>
  <si>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</si>
  <si>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</si>
  <si>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</si>
  <si>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</si>
  <si>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</si>
  <si>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</si>
  <si>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</si>
  <si>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</si>
  <si>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</si>
  <si>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</si>
  <si>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</si>
  <si>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</si>
  <si>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</si>
  <si>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</si>
  <si>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</si>
  <si>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</si>
  <si>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</si>
  <si>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</si>
  <si>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</si>
  <si>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</si>
  <si>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</si>
  <si>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</si>
  <si>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</si>
  <si>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</si>
  <si>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</si>
  <si>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</si>
  <si>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</si>
  <si>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</si>
  <si>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</si>
  <si>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</si>
  <si>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</si>
  <si>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</si>
  <si>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</si>
  <si>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</si>
  <si>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</si>
  <si>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</si>
  <si>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</si>
  <si>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</si>
  <si>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</si>
  <si>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</si>
  <si>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</si>
  <si>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</si>
  <si>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</si>
  <si>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</si>
  <si>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</si>
  <si>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</si>
  <si>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</si>
  <si>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</si>
  <si>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</si>
  <si>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</si>
  <si>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</si>
  <si>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</si>
  <si>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</si>
  <si>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</si>
  <si>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</si>
  <si>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</si>
  <si>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</si>
  <si>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</si>
  <si>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</si>
  <si>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</si>
  <si>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</si>
  <si>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</si>
  <si>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</si>
  <si>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</si>
  <si>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</si>
  <si>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</si>
  <si>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</si>
  <si>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</si>
  <si>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</si>
  <si>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</si>
  <si>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</si>
  <si>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</si>
  <si>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</si>
  <si>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</si>
  <si>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</si>
  <si>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</si>
  <si>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</si>
  <si>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</si>
  <si>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</si>
  <si>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</si>
  <si>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</si>
  <si>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</si>
  <si>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</si>
  <si>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</si>
  <si>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</si>
  <si>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</si>
  <si>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</si>
  <si>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</si>
  <si>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</si>
  <si>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</si>
  <si>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</si>
  <si>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</si>
  <si>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</si>
  <si>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</si>
  <si>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</si>
  <si>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</si>
  <si>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</si>
  <si>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</si>
  <si>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</si>
  <si>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</si>
  <si>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</si>
  <si>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</si>
  <si>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DECEMBER 31, 2018</t>
  </si>
  <si>
    <t>5 (Note 1)</t>
  </si>
  <si>
    <t>4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</si>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</sst>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20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0" xfId="0" applyNumberFormat="1" applyFont="1" applyFill="1" applyBorder="1" applyAlignment="1">
      <alignment horizontal="right" wrapText="1"/>
    </xf>
    <xf numFmtId="10" fontId="5" fillId="0" borderId="67" xfId="0" applyNumberFormat="1" applyFont="1" applyFill="1" applyBorder="1" applyAlignment="1">
      <alignment horizontal="right" wrapText="1"/>
    </xf>
    <xf numFmtId="10" fontId="5" fillId="0" borderId="3" xfId="0" applyNumberFormat="1" applyFont="1" applyFill="1" applyBorder="1" applyAlignment="1">
      <alignment horizontal="right" wrapText="1"/>
    </xf>
    <xf numFmtId="10" fontId="5" fillId="0" borderId="69" xfId="0" applyNumberFormat="1" applyFont="1" applyFill="1" applyBorder="1" applyAlignment="1">
      <alignment horizontal="right" wrapText="1"/>
    </xf>
    <xf numFmtId="168" fontId="5" fillId="0" borderId="0" xfId="0" applyNumberFormat="1" applyFont="1" applyFill="1" applyBorder="1"/>
    <xf numFmtId="10" fontId="5" fillId="0" borderId="67" xfId="0" applyNumberFormat="1" applyFont="1" applyFill="1" applyBorder="1"/>
    <xf numFmtId="10" fontId="5" fillId="0" borderId="0" xfId="0" applyNumberFormat="1" applyFont="1" applyFill="1" applyBorder="1"/>
    <xf numFmtId="0" fontId="5" fillId="0" borderId="67" xfId="0" applyFont="1" applyFill="1" applyBorder="1"/>
    <xf numFmtId="10" fontId="5" fillId="0" borderId="14" xfId="0" applyNumberFormat="1" applyFont="1" applyFill="1" applyBorder="1"/>
    <xf numFmtId="10" fontId="5" fillId="0" borderId="71" xfId="0" applyNumberFormat="1" applyFont="1" applyFill="1" applyBorder="1"/>
    <xf numFmtId="10" fontId="5" fillId="0" borderId="3" xfId="0" applyNumberFormat="1" applyFont="1" applyFill="1" applyBorder="1"/>
    <xf numFmtId="10" fontId="5" fillId="0" borderId="69" xfId="0" applyNumberFormat="1" applyFont="1" applyFill="1" applyBorder="1"/>
    <xf numFmtId="168" fontId="8" fillId="0" borderId="0" xfId="0" applyNumberFormat="1" applyFont="1" applyFill="1" applyBorder="1"/>
    <xf numFmtId="10" fontId="8" fillId="0" borderId="67" xfId="0" applyNumberFormat="1" applyFont="1" applyFill="1" applyBorder="1"/>
    <xf numFmtId="0" fontId="119" fillId="0" borderId="0" xfId="0" quotePrefix="1" applyFont="1" applyFill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891541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38701" y="1030224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236219</xdr:colOff>
      <xdr:row>56</xdr:row>
      <xdr:rowOff>0</xdr:rowOff>
    </xdr:from>
    <xdr:to>
      <xdr:col>3</xdr:col>
      <xdr:colOff>504824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4" y="10668000"/>
          <a:ext cx="118300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60</xdr:row>
      <xdr:rowOff>0</xdr:rowOff>
    </xdr:from>
    <xdr:to>
      <xdr:col>3</xdr:col>
      <xdr:colOff>529714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4" y="11430000"/>
          <a:ext cx="120027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521080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5" y="12001501"/>
          <a:ext cx="11916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611504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619124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12" name="TextBox 11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13" name="TextBox 12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14" name="TextBox 13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15" name="TextBox 14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16" name="TextBox 15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17" name="TextBox 16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8" name="TextBox 17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9" name="TextBox 18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19050</xdr:colOff>
      <xdr:row>50</xdr:row>
      <xdr:rowOff>91440</xdr:rowOff>
    </xdr:from>
    <xdr:to>
      <xdr:col>8</xdr:col>
      <xdr:colOff>3810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77400" y="10464165"/>
          <a:ext cx="112776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7</xdr:col>
      <xdr:colOff>1139190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14871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8" t="s">
        <v>420</v>
      </c>
      <c r="B3" s="198"/>
      <c r="C3" s="198"/>
      <c r="D3" s="198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9" t="s">
        <v>349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 t="s">
        <v>358</v>
      </c>
      <c r="B2" s="199"/>
      <c r="C2" s="199"/>
      <c r="D2" s="199"/>
      <c r="E2" s="199"/>
      <c r="F2" s="199"/>
      <c r="G2" s="199"/>
      <c r="H2" s="199"/>
      <c r="I2" s="199"/>
    </row>
    <row r="3" spans="1:9">
      <c r="A3" s="198" t="str">
        <f>'Allocated (R)'!A3</f>
        <v>FOR THE MONTH ENDED DECEMBER 31, 2018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3.7109375" style="35" customWidth="1"/>
    <col min="10" max="16384" width="8.85546875" style="35"/>
  </cols>
  <sheetData>
    <row r="1" spans="1:8" ht="15.95" customHeight="1">
      <c r="A1" s="36"/>
      <c r="B1" s="199" t="s">
        <v>349</v>
      </c>
      <c r="C1" s="199"/>
      <c r="D1" s="199"/>
      <c r="E1" s="199"/>
      <c r="F1" s="199"/>
      <c r="G1" s="199"/>
      <c r="H1" s="199"/>
    </row>
    <row r="2" spans="1:8" ht="15.95" customHeight="1">
      <c r="A2" s="36"/>
      <c r="B2" s="199" t="s">
        <v>359</v>
      </c>
      <c r="C2" s="199"/>
      <c r="D2" s="199"/>
      <c r="E2" s="199"/>
      <c r="F2" s="199"/>
      <c r="G2" s="199"/>
      <c r="H2" s="199"/>
    </row>
    <row r="3" spans="1:8" ht="15.95" customHeight="1">
      <c r="A3" s="199" t="str">
        <f>'Allocated (R)'!A3</f>
        <v>FOR THE MONTH ENDED DECEMBER 31, 2018</v>
      </c>
      <c r="B3" s="199"/>
      <c r="C3" s="199"/>
      <c r="D3" s="199"/>
      <c r="E3" s="199"/>
      <c r="F3" s="199"/>
      <c r="G3" s="199"/>
      <c r="H3" s="199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88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89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89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89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0.58079999999999998</v>
      </c>
      <c r="G13" s="176">
        <f>VLOOKUP($E13,$B$65:$G$70,6,FALSE)</f>
        <v>0.41920000000000002</v>
      </c>
      <c r="H13" s="190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78"/>
      <c r="H14" s="189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9"/>
      <c r="G15" s="178"/>
      <c r="H15" s="189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89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89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89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89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89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89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0.58079999999999998</v>
      </c>
      <c r="G22" s="176">
        <f t="shared" si="5"/>
        <v>0.41920000000000002</v>
      </c>
      <c r="H22" s="190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78"/>
      <c r="H23" s="189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9"/>
      <c r="G24" s="178"/>
      <c r="H24" s="189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89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89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89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v>0.65590000000000004</v>
      </c>
      <c r="G28" s="174">
        <v>0.34410000000000002</v>
      </c>
      <c r="H28" s="189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89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89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421</v>
      </c>
      <c r="F31" s="173">
        <v>0.63218432769432886</v>
      </c>
      <c r="G31" s="174">
        <v>0.36781567230567108</v>
      </c>
      <c r="H31" s="189">
        <f>'Unallocated Detail (R)'!D232</f>
        <v>0</v>
      </c>
      <c r="I31" s="187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89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89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89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89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89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0.65590000000000004</v>
      </c>
      <c r="G37" s="176">
        <f t="shared" si="9"/>
        <v>0.34410000000000002</v>
      </c>
      <c r="H37" s="190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78"/>
      <c r="H38" s="189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9"/>
      <c r="G39" s="178"/>
      <c r="H39" s="189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89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0.65590000000000004</v>
      </c>
      <c r="G41" s="176">
        <f>VLOOKUP($E41,$B$65:$G$70,6,FALSE)</f>
        <v>0.34410000000000002</v>
      </c>
      <c r="H41" s="190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9"/>
      <c r="G42" s="178"/>
      <c r="H42" s="189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9"/>
      <c r="G43" s="178"/>
      <c r="H43" s="189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89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89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0.65590000000000004</v>
      </c>
      <c r="G46" s="176">
        <f>VLOOKUP($E46,$B$65:$G$70,6,FALSE)</f>
        <v>0.34410000000000002</v>
      </c>
      <c r="H46" s="189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9"/>
      <c r="G47" s="178"/>
      <c r="H47" s="191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9"/>
      <c r="G48" s="178"/>
      <c r="H48" s="189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422</v>
      </c>
      <c r="F49" s="175">
        <v>0.64688037652653896</v>
      </c>
      <c r="G49" s="176">
        <v>0.35311962347346099</v>
      </c>
      <c r="H49" s="189">
        <f>'Unallocated Detail (R)'!D270</f>
        <v>0</v>
      </c>
      <c r="I49" s="187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9"/>
      <c r="G50" s="178"/>
      <c r="H50" s="191">
        <f>SUM(H49)</f>
        <v>0</v>
      </c>
    </row>
    <row r="51" spans="1:9" ht="15.95" customHeight="1">
      <c r="A51" s="40"/>
      <c r="B51" s="48"/>
      <c r="C51" s="157"/>
      <c r="D51" s="158"/>
      <c r="E51" s="165"/>
      <c r="F51" s="179"/>
      <c r="G51" s="178"/>
      <c r="H51" s="189"/>
    </row>
    <row r="52" spans="1:9" ht="15.95" customHeight="1">
      <c r="A52" s="49" t="s">
        <v>396</v>
      </c>
      <c r="B52" s="48"/>
      <c r="C52" s="157"/>
      <c r="D52" s="158"/>
      <c r="E52" s="48"/>
      <c r="F52" s="48"/>
      <c r="G52" s="180"/>
      <c r="H52" s="189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89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2">
        <f>SUM(H53)</f>
        <v>0</v>
      </c>
    </row>
    <row r="55" spans="1:9" ht="15.95" customHeight="1">
      <c r="A55" s="49"/>
      <c r="B55" s="48"/>
      <c r="C55" s="157"/>
      <c r="D55" s="158"/>
      <c r="E55" s="165"/>
      <c r="F55" s="179"/>
      <c r="G55" s="178"/>
      <c r="H55" s="189"/>
    </row>
    <row r="56" spans="1:9" ht="15.95" customHeight="1">
      <c r="A56" s="50" t="s">
        <v>398</v>
      </c>
      <c r="B56" s="48"/>
      <c r="C56" s="157"/>
      <c r="D56" s="158"/>
      <c r="E56" s="165"/>
      <c r="F56" s="179"/>
      <c r="G56" s="178"/>
      <c r="H56" s="189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89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89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0.65590000000000004</v>
      </c>
      <c r="G59" s="176">
        <f>VLOOKUP($E59,$B$65:$G$70,6,FALSE)</f>
        <v>0.34410000000000002</v>
      </c>
      <c r="H59" s="190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3"/>
      <c r="G60" s="184"/>
      <c r="H60" s="190">
        <f>SUM(H57:H59)</f>
        <v>0</v>
      </c>
    </row>
    <row r="61" spans="1:9" ht="12" customHeight="1">
      <c r="A61" s="40"/>
      <c r="B61" s="48"/>
      <c r="C61" s="157"/>
      <c r="D61" s="158"/>
      <c r="E61" s="58"/>
      <c r="F61" s="179"/>
      <c r="G61" s="178"/>
      <c r="H61" s="189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5"/>
      <c r="G62" s="186"/>
      <c r="H62" s="193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6" t="s">
        <v>423</v>
      </c>
      <c r="C72" s="59"/>
      <c r="D72" s="59"/>
      <c r="E72" s="59"/>
      <c r="F72" s="59"/>
      <c r="G72" s="59"/>
      <c r="H72" s="59"/>
    </row>
    <row r="73" spans="1:8">
      <c r="B73" s="197" t="s">
        <v>424</v>
      </c>
    </row>
    <row r="74" spans="1:8">
      <c r="B74" s="197" t="s">
        <v>425</v>
      </c>
    </row>
    <row r="75" spans="1:8">
      <c r="B75" s="197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234465-E339-4C85-9F54-5B567A404DEF}"/>
</file>

<file path=customXml/itemProps2.xml><?xml version="1.0" encoding="utf-8"?>
<ds:datastoreItem xmlns:ds="http://schemas.openxmlformats.org/officeDocument/2006/customXml" ds:itemID="{FBB727E0-7018-4331-94FD-C434C8E8216D}"/>
</file>

<file path=customXml/itemProps3.xml><?xml version="1.0" encoding="utf-8"?>
<ds:datastoreItem xmlns:ds="http://schemas.openxmlformats.org/officeDocument/2006/customXml" ds:itemID="{D0452541-9472-4F07-A222-816279308B8D}"/>
</file>

<file path=customXml/itemProps4.xml><?xml version="1.0" encoding="utf-8"?>
<ds:datastoreItem xmlns:ds="http://schemas.openxmlformats.org/officeDocument/2006/customXml" ds:itemID="{A56ECA07-6CAF-4D74-9A20-796415996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2019-02-12T21:35:34Z</cp:lastPrinted>
  <dcterms:created xsi:type="dcterms:W3CDTF">2017-10-30T16:51:04Z</dcterms:created>
  <dcterms:modified xsi:type="dcterms:W3CDTF">2019-02-14T21:52:42Z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