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320" windowHeight="11175" activeTab="2"/>
  </bookViews>
  <sheets>
    <sheet name="Depr-Summary" sheetId="1" r:id="rId1"/>
    <sheet name="2132 Trks" sheetId="2" r:id="rId2"/>
    <sheet name="2132 Cont, DB" sheetId="3" r:id="rId3"/>
    <sheet name="2132 Other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ACT1">[1]Hidden!#REF!</definedName>
    <definedName name="_ACT2">[1]Hidden!#REF!</definedName>
    <definedName name="_ACT3">[1]Hidden!#REF!</definedName>
    <definedName name="ACCT">[1]Hidden!#REF!</definedName>
    <definedName name="ACT_CUR">[1]Hidden!#REF!</definedName>
    <definedName name="ACT_YTD">[1]Hidden!#REF!</definedName>
    <definedName name="AmountCount">#REF!</definedName>
    <definedName name="AmountTotal">#REF!</definedName>
    <definedName name="BookRev">'[2]Pacific Regulated - Price Out'!$F$50</definedName>
    <definedName name="BookRev_com">'[2]Pacific Regulated - Price Out'!$F$214</definedName>
    <definedName name="BookRev_mfr">'[2]Pacific Regulated - Price Out'!$F$222</definedName>
    <definedName name="BookRev_ro">'[2]Pacific Regulated - Price Out'!$F$282</definedName>
    <definedName name="BookRev_rr">'[2]Pacific Regulated - Price Out'!$F$59</definedName>
    <definedName name="BookRev_yw">'[2]Pacific Regulated - Price Out'!$F$70</definedName>
    <definedName name="BREMAIR_COST_of_SERVICE_STUDY">#REF!</definedName>
    <definedName name="BUD_CUR">[1]Hidden!#REF!</definedName>
    <definedName name="BUD_YTD">[1]Hidden!#REF!</definedName>
    <definedName name="CheckTotals">#REF!</definedName>
    <definedName name="CRCTable">#REF!</definedName>
    <definedName name="CRCTableOLD">#REF!</definedName>
    <definedName name="CriteriaType">[3]ControlPanel!$Z$2:$Z$5</definedName>
    <definedName name="Cutomers">#REF!</definedName>
    <definedName name="_xlnm.Database">#REF!</definedName>
    <definedName name="Database1">#REF!</definedName>
    <definedName name="DEPT">[1]Hidden!#REF!</definedName>
    <definedName name="District">'[4]Vashon BS'!#REF!</definedName>
    <definedName name="DistrictNum">#REF!</definedName>
    <definedName name="End">#REF!</definedName>
    <definedName name="ExcludeIC">'[4]Vashon BS'!#REF!</definedName>
    <definedName name="FBTable">#REF!</definedName>
    <definedName name="FBTableOld">#REF!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NewOnlyOrg">#N/A</definedName>
    <definedName name="NOTES">#REF!</definedName>
    <definedName name="OfficerSalary">#N/A</definedName>
    <definedName name="OffsetAcctBil">[5]JEexport!$L$10</definedName>
    <definedName name="OffsetAcctPmt">[5]JEexport!$L$9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_xlnm.Print_Area" localSheetId="2">'2132 Cont, DB'!$B$1:$U$47</definedName>
    <definedName name="_xlnm.Print_Area" localSheetId="3">'2132 Other'!$B$1:$U$18</definedName>
    <definedName name="_xlnm.Print_Area" localSheetId="1">'2132 Trks'!$A$1:$U$40</definedName>
    <definedName name="_xlnm.Print_Area" localSheetId="0">'Depr-Summary'!$A$1:$H$39</definedName>
    <definedName name="_xlnm.Print_Area">#REF!</definedName>
    <definedName name="Print_Area_MI" localSheetId="1">'2132 Trks'!$D$1:$T$20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'[2]Pacific Regulated - Price Out'!$M$49</definedName>
    <definedName name="ProRev_com">'[2]Pacific Regulated - Price Out'!$M$213</definedName>
    <definedName name="ProRev_mfr">'[2]Pacific Regulated - Price Out'!$M$221</definedName>
    <definedName name="ProRev_ro">'[2]Pacific Regulated - Price Out'!$M$281</definedName>
    <definedName name="ProRev_rr">'[2]Pacific Regulated - Price Out'!$M$58</definedName>
    <definedName name="ProRev_yw">'[2]Pacific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Names">[6]ControlPanel!$S$2:$S$16</definedName>
    <definedName name="RetainedEarnings">#REF!</definedName>
    <definedName name="RevCust">[7]RevenuesCust!#REF!</definedName>
    <definedName name="sortcol">#REF!</definedName>
    <definedName name="sSRCDate">'[8]Feb''12 FAR Data'!#REF!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ransactions">#REF!</definedName>
    <definedName name="WTable">#REF!</definedName>
    <definedName name="WTableOld">#REF!</definedName>
    <definedName name="xtabin">[1]Hidden!#REF!</definedName>
    <definedName name="xx">#REF!</definedName>
    <definedName name="YearMonth">'[4]Vashon BS'!#REF!</definedName>
    <definedName name="YWMedWasteDisp">#N/A</definedName>
  </definedNames>
  <calcPr calcId="145621" iterate="1" concurrentManualCount="4"/>
</workbook>
</file>

<file path=xl/calcChain.xml><?xml version="1.0" encoding="utf-8"?>
<calcChain xmlns="http://schemas.openxmlformats.org/spreadsheetml/2006/main">
  <c r="Q15" i="4" l="1"/>
  <c r="R38" i="2"/>
  <c r="C33" i="1" l="1"/>
  <c r="K15" i="4"/>
  <c r="L15" i="4" s="1"/>
  <c r="P13" i="4"/>
  <c r="N15" i="4"/>
  <c r="K28" i="2" l="1"/>
  <c r="L28" i="2"/>
  <c r="Q28" i="2" s="1"/>
  <c r="S28" i="2" s="1"/>
  <c r="K29" i="2"/>
  <c r="L29" i="2" s="1"/>
  <c r="K30" i="2"/>
  <c r="L30" i="2" s="1"/>
  <c r="Q30" i="2" s="1"/>
  <c r="L19" i="2"/>
  <c r="N19" i="2"/>
  <c r="O19" i="2" s="1"/>
  <c r="P19" i="2" s="1"/>
  <c r="L20" i="2"/>
  <c r="N20" i="2"/>
  <c r="O20" i="2" s="1"/>
  <c r="P20" i="2" s="1"/>
  <c r="N35" i="2"/>
  <c r="O35" i="2" s="1"/>
  <c r="P35" i="2" s="1"/>
  <c r="K35" i="2"/>
  <c r="L35" i="2" s="1"/>
  <c r="Q35" i="2" s="1"/>
  <c r="U35" i="2" s="1"/>
  <c r="R32" i="2"/>
  <c r="R22" i="2"/>
  <c r="Q20" i="2" l="1"/>
  <c r="Q19" i="2"/>
  <c r="S19" i="2" s="1"/>
  <c r="T19" i="2" s="1"/>
  <c r="T28" i="2"/>
  <c r="N29" i="2"/>
  <c r="O29" i="2" s="1"/>
  <c r="P29" i="2" s="1"/>
  <c r="Q29" i="2" s="1"/>
  <c r="U30" i="2"/>
  <c r="U28" i="2"/>
  <c r="N28" i="2"/>
  <c r="O28" i="2" s="1"/>
  <c r="P28" i="2" s="1"/>
  <c r="S20" i="2"/>
  <c r="T20" i="2" s="1"/>
  <c r="U20" i="2" s="1"/>
  <c r="S35" i="2"/>
  <c r="T35" i="2" s="1"/>
  <c r="M45" i="3"/>
  <c r="B21" i="1" s="1"/>
  <c r="Q41" i="3"/>
  <c r="N41" i="3"/>
  <c r="O41" i="3" s="1"/>
  <c r="P41" i="3" s="1"/>
  <c r="K41" i="3"/>
  <c r="L41" i="3" s="1"/>
  <c r="S29" i="2" l="1"/>
  <c r="T29" i="2"/>
  <c r="S30" i="2"/>
  <c r="T30" i="2" s="1"/>
  <c r="N30" i="2"/>
  <c r="O30" i="2" s="1"/>
  <c r="P30" i="2" s="1"/>
  <c r="U19" i="2"/>
  <c r="S41" i="3"/>
  <c r="U29" i="2" l="1"/>
  <c r="T41" i="3"/>
  <c r="J43" i="3"/>
  <c r="K43" i="3" s="1"/>
  <c r="L43" i="3" s="1"/>
  <c r="J42" i="3"/>
  <c r="K42" i="3" s="1"/>
  <c r="L42" i="3" s="1"/>
  <c r="N30" i="3"/>
  <c r="N42" i="3"/>
  <c r="N43" i="3"/>
  <c r="U38" i="3"/>
  <c r="S38" i="3"/>
  <c r="T38" i="3" s="1"/>
  <c r="S11" i="3"/>
  <c r="K18" i="2"/>
  <c r="L18" i="2" s="1"/>
  <c r="N18" i="2"/>
  <c r="O18" i="2" s="1"/>
  <c r="P18" i="2" s="1"/>
  <c r="O30" i="3" l="1"/>
  <c r="N45" i="3"/>
  <c r="D21" i="1" s="1"/>
  <c r="C21" i="1" s="1"/>
  <c r="O43" i="3"/>
  <c r="P43" i="3" s="1"/>
  <c r="Q18" i="2"/>
  <c r="S18" i="2" s="1"/>
  <c r="O42" i="3"/>
  <c r="P42" i="3" s="1"/>
  <c r="T18" i="2"/>
  <c r="U18" i="2" s="1"/>
  <c r="P30" i="3" l="1"/>
  <c r="P45" i="3" s="1"/>
  <c r="O45" i="3"/>
  <c r="K27" i="2"/>
  <c r="L27" i="2" s="1"/>
  <c r="N17" i="2"/>
  <c r="O17" i="2" s="1"/>
  <c r="P17" i="2" s="1"/>
  <c r="N14" i="2"/>
  <c r="K14" i="2"/>
  <c r="L14" i="2" s="1"/>
  <c r="Q14" i="2" s="1"/>
  <c r="K15" i="2"/>
  <c r="L15" i="2" s="1"/>
  <c r="K16" i="2"/>
  <c r="L16" i="2" s="1"/>
  <c r="Q16" i="2" s="1"/>
  <c r="K17" i="2"/>
  <c r="L17" i="2" s="1"/>
  <c r="N26" i="2" l="1"/>
  <c r="O26" i="2" s="1"/>
  <c r="N16" i="2"/>
  <c r="O16" i="2" s="1"/>
  <c r="P16" i="2" s="1"/>
  <c r="O14" i="2"/>
  <c r="S14" i="2"/>
  <c r="T14" i="2" s="1"/>
  <c r="N27" i="2"/>
  <c r="O27" i="2" s="1"/>
  <c r="P27" i="2" s="1"/>
  <c r="Q27" i="2" s="1"/>
  <c r="S27" i="2" s="1"/>
  <c r="N15" i="2"/>
  <c r="O15" i="2" s="1"/>
  <c r="P15" i="2" s="1"/>
  <c r="Q17" i="2"/>
  <c r="S17" i="2" s="1"/>
  <c r="Q15" i="2"/>
  <c r="S16" i="2"/>
  <c r="T16" i="2" s="1"/>
  <c r="U16" i="2"/>
  <c r="U14" i="2"/>
  <c r="M22" i="2" l="1"/>
  <c r="N32" i="2"/>
  <c r="Q22" i="2"/>
  <c r="N22" i="2"/>
  <c r="N38" i="2" s="1"/>
  <c r="M32" i="2"/>
  <c r="P26" i="2"/>
  <c r="P32" i="2" s="1"/>
  <c r="O32" i="2"/>
  <c r="P14" i="2"/>
  <c r="P22" i="2" s="1"/>
  <c r="P38" i="2" s="1"/>
  <c r="O22" i="2"/>
  <c r="S15" i="2"/>
  <c r="T15" i="2" s="1"/>
  <c r="U15" i="2" s="1"/>
  <c r="T27" i="2"/>
  <c r="U27" i="2" s="1"/>
  <c r="T17" i="2"/>
  <c r="U17" i="2" s="1"/>
  <c r="Q43" i="3"/>
  <c r="Q42" i="3"/>
  <c r="E3" i="4"/>
  <c r="T11" i="4" s="1"/>
  <c r="U11" i="4" s="1"/>
  <c r="E3" i="3"/>
  <c r="T11" i="3" s="1"/>
  <c r="U11" i="3" s="1"/>
  <c r="S11" i="2"/>
  <c r="E3" i="2"/>
  <c r="T11" i="2" s="1"/>
  <c r="U11" i="2" s="1"/>
  <c r="H6" i="1"/>
  <c r="B10" i="1"/>
  <c r="O15" i="4"/>
  <c r="P15" i="4" s="1"/>
  <c r="K13" i="4"/>
  <c r="Q13" i="4" s="1"/>
  <c r="D38" i="3"/>
  <c r="M37" i="3"/>
  <c r="M39" i="3" s="1"/>
  <c r="B19" i="1" s="1"/>
  <c r="K37" i="3"/>
  <c r="L37" i="3" s="1"/>
  <c r="Q37" i="3" s="1"/>
  <c r="N36" i="3"/>
  <c r="K36" i="3"/>
  <c r="L36" i="3" s="1"/>
  <c r="Q36" i="3" s="1"/>
  <c r="N35" i="3"/>
  <c r="O35" i="3" s="1"/>
  <c r="P35" i="3" s="1"/>
  <c r="K35" i="3"/>
  <c r="L35" i="3" s="1"/>
  <c r="Q35" i="3" s="1"/>
  <c r="D32" i="3"/>
  <c r="K30" i="3"/>
  <c r="L30" i="3" s="1"/>
  <c r="Q30" i="3" s="1"/>
  <c r="Q45" i="3" s="1"/>
  <c r="E21" i="1" s="1"/>
  <c r="N29" i="3"/>
  <c r="O29" i="3" s="1"/>
  <c r="P29" i="3" s="1"/>
  <c r="K29" i="3"/>
  <c r="L29" i="3" s="1"/>
  <c r="N28" i="3"/>
  <c r="O28" i="3" s="1"/>
  <c r="P28" i="3" s="1"/>
  <c r="K28" i="3"/>
  <c r="L28" i="3" s="1"/>
  <c r="N27" i="3"/>
  <c r="O27" i="3" s="1"/>
  <c r="P27" i="3" s="1"/>
  <c r="K27" i="3"/>
  <c r="L27" i="3" s="1"/>
  <c r="Q27" i="3" s="1"/>
  <c r="N26" i="3"/>
  <c r="O26" i="3" s="1"/>
  <c r="P26" i="3" s="1"/>
  <c r="K26" i="3"/>
  <c r="L26" i="3" s="1"/>
  <c r="Q26" i="3" s="1"/>
  <c r="N25" i="3"/>
  <c r="O25" i="3" s="1"/>
  <c r="P25" i="3" s="1"/>
  <c r="K25" i="3"/>
  <c r="L25" i="3" s="1"/>
  <c r="Q25" i="3" s="1"/>
  <c r="N24" i="3"/>
  <c r="O24" i="3" s="1"/>
  <c r="P24" i="3" s="1"/>
  <c r="K24" i="3"/>
  <c r="L24" i="3" s="1"/>
  <c r="Q24" i="3" s="1"/>
  <c r="N23" i="3"/>
  <c r="O23" i="3" s="1"/>
  <c r="P23" i="3" s="1"/>
  <c r="K23" i="3"/>
  <c r="L23" i="3" s="1"/>
  <c r="Q23" i="3" s="1"/>
  <c r="N22" i="3"/>
  <c r="O22" i="3" s="1"/>
  <c r="P22" i="3" s="1"/>
  <c r="K22" i="3"/>
  <c r="L22" i="3" s="1"/>
  <c r="Q22" i="3" s="1"/>
  <c r="N21" i="3"/>
  <c r="O21" i="3" s="1"/>
  <c r="P21" i="3" s="1"/>
  <c r="K21" i="3"/>
  <c r="L21" i="3" s="1"/>
  <c r="Q21" i="3" s="1"/>
  <c r="N20" i="3"/>
  <c r="O20" i="3" s="1"/>
  <c r="P20" i="3" s="1"/>
  <c r="K20" i="3"/>
  <c r="L20" i="3" s="1"/>
  <c r="Q20" i="3" s="1"/>
  <c r="N19" i="3"/>
  <c r="O19" i="3" s="1"/>
  <c r="P19" i="3" s="1"/>
  <c r="K19" i="3"/>
  <c r="L19" i="3" s="1"/>
  <c r="Q19" i="3" s="1"/>
  <c r="N18" i="3"/>
  <c r="O18" i="3" s="1"/>
  <c r="P18" i="3" s="1"/>
  <c r="K18" i="3"/>
  <c r="L18" i="3" s="1"/>
  <c r="Q18" i="3" s="1"/>
  <c r="N17" i="3"/>
  <c r="O17" i="3" s="1"/>
  <c r="P17" i="3" s="1"/>
  <c r="K17" i="3"/>
  <c r="L17" i="3" s="1"/>
  <c r="Q17" i="3" s="1"/>
  <c r="N16" i="3"/>
  <c r="O16" i="3" s="1"/>
  <c r="P16" i="3" s="1"/>
  <c r="K16" i="3"/>
  <c r="L16" i="3" s="1"/>
  <c r="Q16" i="3" s="1"/>
  <c r="M15" i="3"/>
  <c r="N15" i="3" s="1"/>
  <c r="O15" i="3" s="1"/>
  <c r="P15" i="3" s="1"/>
  <c r="K15" i="3"/>
  <c r="L15" i="3" s="1"/>
  <c r="Q15" i="3" s="1"/>
  <c r="N14" i="3"/>
  <c r="O14" i="3" s="1"/>
  <c r="P14" i="3" s="1"/>
  <c r="K14" i="3"/>
  <c r="L14" i="3" s="1"/>
  <c r="Q14" i="3" s="1"/>
  <c r="N13" i="3"/>
  <c r="O13" i="3" s="1"/>
  <c r="P13" i="3" s="1"/>
  <c r="K13" i="3"/>
  <c r="L13" i="3" s="1"/>
  <c r="Q13" i="3" s="1"/>
  <c r="N12" i="3"/>
  <c r="O12" i="3" s="1"/>
  <c r="P12" i="3" s="1"/>
  <c r="K12" i="3"/>
  <c r="L12" i="3" s="1"/>
  <c r="Q12" i="3" s="1"/>
  <c r="K26" i="2"/>
  <c r="L26" i="2" s="1"/>
  <c r="Q26" i="2" s="1"/>
  <c r="Q32" i="2" s="1"/>
  <c r="E10" i="1" s="1"/>
  <c r="B31" i="1"/>
  <c r="C29" i="1"/>
  <c r="C27" i="1"/>
  <c r="C25" i="1"/>
  <c r="Q29" i="3" l="1"/>
  <c r="O38" i="2"/>
  <c r="M38" i="2"/>
  <c r="Q38" i="2"/>
  <c r="E8" i="1"/>
  <c r="S15" i="4"/>
  <c r="T15" i="4"/>
  <c r="U15" i="4" s="1"/>
  <c r="B35" i="1"/>
  <c r="D31" i="1"/>
  <c r="D35" i="1" s="1"/>
  <c r="U22" i="2"/>
  <c r="S22" i="2"/>
  <c r="T22" i="2"/>
  <c r="S30" i="3"/>
  <c r="S42" i="3"/>
  <c r="T42" i="3" s="1"/>
  <c r="U42" i="3" s="1"/>
  <c r="S43" i="3"/>
  <c r="T43" i="3" s="1"/>
  <c r="U19" i="3"/>
  <c r="S19" i="3"/>
  <c r="T19" i="3" s="1"/>
  <c r="S29" i="3"/>
  <c r="T29" i="3" s="1"/>
  <c r="S15" i="3"/>
  <c r="T15" i="3" s="1"/>
  <c r="U15" i="3"/>
  <c r="S21" i="3"/>
  <c r="T21" i="3" s="1"/>
  <c r="U21" i="3"/>
  <c r="U27" i="3"/>
  <c r="S27" i="3"/>
  <c r="T27" i="3" s="1"/>
  <c r="U37" i="3"/>
  <c r="S37" i="3"/>
  <c r="T37" i="3" s="1"/>
  <c r="U36" i="3"/>
  <c r="S36" i="3"/>
  <c r="T36" i="3" s="1"/>
  <c r="U13" i="3"/>
  <c r="S13" i="3"/>
  <c r="T13" i="3" s="1"/>
  <c r="U17" i="3"/>
  <c r="S17" i="3"/>
  <c r="T17" i="3" s="1"/>
  <c r="S23" i="3"/>
  <c r="T23" i="3" s="1"/>
  <c r="U23" i="3"/>
  <c r="U25" i="3"/>
  <c r="S25" i="3"/>
  <c r="T25" i="3" s="1"/>
  <c r="S35" i="3"/>
  <c r="T35" i="3" s="1"/>
  <c r="U35" i="3"/>
  <c r="U14" i="3"/>
  <c r="S14" i="3"/>
  <c r="T14" i="3" s="1"/>
  <c r="S16" i="3"/>
  <c r="T16" i="3" s="1"/>
  <c r="U16" i="3"/>
  <c r="U18" i="3"/>
  <c r="S18" i="3"/>
  <c r="T18" i="3" s="1"/>
  <c r="S20" i="3"/>
  <c r="T20" i="3" s="1"/>
  <c r="U20" i="3"/>
  <c r="U22" i="3"/>
  <c r="S22" i="3"/>
  <c r="T22" i="3" s="1"/>
  <c r="S24" i="3"/>
  <c r="T24" i="3" s="1"/>
  <c r="U24" i="3"/>
  <c r="S26" i="3"/>
  <c r="T26" i="3" s="1"/>
  <c r="U26" i="3"/>
  <c r="S12" i="3"/>
  <c r="T12" i="3" s="1"/>
  <c r="U12" i="3"/>
  <c r="Q28" i="3"/>
  <c r="S28" i="3" s="1"/>
  <c r="T28" i="3" s="1"/>
  <c r="U28" i="3" s="1"/>
  <c r="U26" i="2"/>
  <c r="S26" i="2"/>
  <c r="F8" i="1"/>
  <c r="C12" i="1"/>
  <c r="M32" i="3"/>
  <c r="B17" i="1" s="1"/>
  <c r="B23" i="1" s="1"/>
  <c r="O36" i="3"/>
  <c r="P36" i="3" s="1"/>
  <c r="N37" i="3"/>
  <c r="O37" i="3" s="1"/>
  <c r="P37" i="3" s="1"/>
  <c r="P39" i="3" s="1"/>
  <c r="D8" i="1"/>
  <c r="D10" i="1"/>
  <c r="C10" i="1" s="1"/>
  <c r="P32" i="3"/>
  <c r="O32" i="3"/>
  <c r="E31" i="1"/>
  <c r="N32" i="3"/>
  <c r="D17" i="1" s="1"/>
  <c r="T30" i="3" l="1"/>
  <c r="S45" i="3"/>
  <c r="F21" i="1" s="1"/>
  <c r="C31" i="1"/>
  <c r="C35" i="1" s="1"/>
  <c r="T26" i="2"/>
  <c r="T32" i="2" s="1"/>
  <c r="T38" i="2" s="1"/>
  <c r="S32" i="2"/>
  <c r="S38" i="2" s="1"/>
  <c r="U32" i="2"/>
  <c r="H10" i="1" s="1"/>
  <c r="U32" i="3"/>
  <c r="U39" i="3"/>
  <c r="U43" i="3"/>
  <c r="U29" i="3"/>
  <c r="O39" i="3"/>
  <c r="B8" i="1"/>
  <c r="B14" i="1" s="1"/>
  <c r="B38" i="1" s="1"/>
  <c r="N39" i="3"/>
  <c r="D19" i="1" s="1"/>
  <c r="C19" i="1" s="1"/>
  <c r="D14" i="1"/>
  <c r="Q39" i="3"/>
  <c r="E19" i="1" s="1"/>
  <c r="F31" i="1"/>
  <c r="F35" i="1" s="1"/>
  <c r="C17" i="1"/>
  <c r="S39" i="3"/>
  <c r="F19" i="1" s="1"/>
  <c r="U30" i="3" l="1"/>
  <c r="U45" i="3" s="1"/>
  <c r="H21" i="1" s="1"/>
  <c r="T45" i="3"/>
  <c r="G21" i="1" s="1"/>
  <c r="U38" i="2"/>
  <c r="C8" i="1"/>
  <c r="C14" i="1" s="1"/>
  <c r="H8" i="1"/>
  <c r="F10" i="1"/>
  <c r="C23" i="1"/>
  <c r="D23" i="1"/>
  <c r="D38" i="1" s="1"/>
  <c r="S32" i="3"/>
  <c r="F17" i="1" s="1"/>
  <c r="G10" i="1"/>
  <c r="G31" i="1"/>
  <c r="G35" i="1" s="1"/>
  <c r="H31" i="1"/>
  <c r="H35" i="1" s="1"/>
  <c r="E14" i="1"/>
  <c r="T39" i="3"/>
  <c r="G19" i="1" s="1"/>
  <c r="Q32" i="3"/>
  <c r="E17" i="1" s="1"/>
  <c r="E23" i="1" s="1"/>
  <c r="T32" i="3"/>
  <c r="G17" i="1" s="1"/>
  <c r="C38" i="1" l="1"/>
  <c r="E35" i="1"/>
  <c r="E38" i="1" s="1"/>
  <c r="H19" i="1" l="1"/>
  <c r="G23" i="1"/>
  <c r="F23" i="1"/>
  <c r="H17" i="1"/>
  <c r="F14" i="1" l="1"/>
  <c r="F38" i="1" s="1"/>
  <c r="H23" i="1"/>
  <c r="H14" i="1"/>
  <c r="H38" i="1" l="1"/>
  <c r="G8" i="1" l="1"/>
  <c r="G14" i="1" l="1"/>
  <c r="G38" i="1" s="1"/>
</calcChain>
</file>

<file path=xl/sharedStrings.xml><?xml version="1.0" encoding="utf-8"?>
<sst xmlns="http://schemas.openxmlformats.org/spreadsheetml/2006/main" count="295" uniqueCount="120">
  <si>
    <t>Vashon Disposal</t>
  </si>
  <si>
    <t>Depreciation Summary</t>
  </si>
  <si>
    <t>Beginning</t>
  </si>
  <si>
    <t>Ending</t>
  </si>
  <si>
    <t>Average</t>
  </si>
  <si>
    <t>Equipment</t>
  </si>
  <si>
    <t>Cost</t>
  </si>
  <si>
    <t>Salvage</t>
  </si>
  <si>
    <t>Depr</t>
  </si>
  <si>
    <t>Test Year</t>
  </si>
  <si>
    <t>Accum Depr</t>
  </si>
  <si>
    <t>Investment</t>
  </si>
  <si>
    <t>Trucks</t>
  </si>
  <si>
    <t>Garbage</t>
  </si>
  <si>
    <t>Roll-off</t>
  </si>
  <si>
    <t xml:space="preserve">Recycling </t>
  </si>
  <si>
    <t>Total Trucks</t>
  </si>
  <si>
    <t xml:space="preserve"> </t>
  </si>
  <si>
    <t>Containers:</t>
  </si>
  <si>
    <t>Drop Boxes</t>
  </si>
  <si>
    <t>Total Cont, Carts,Totes</t>
  </si>
  <si>
    <t>Service Equipment</t>
  </si>
  <si>
    <t>Shop Equipment</t>
  </si>
  <si>
    <t>Office Equipment</t>
  </si>
  <si>
    <t>Building</t>
  </si>
  <si>
    <t>Land</t>
  </si>
  <si>
    <t>Total Other</t>
  </si>
  <si>
    <t>Total Equipment</t>
  </si>
  <si>
    <t>Depreciation Schedule</t>
  </si>
  <si>
    <t>Months in first year</t>
  </si>
  <si>
    <t>CONVENTIONS</t>
  </si>
  <si>
    <t>Months in second year</t>
  </si>
  <si>
    <t>First year</t>
  </si>
  <si>
    <t xml:space="preserve">Calendar year test period: </t>
  </si>
  <si>
    <t>mos in first year</t>
  </si>
  <si>
    <t>Second year</t>
  </si>
  <si>
    <t>mos in 2nd year</t>
  </si>
  <si>
    <t>Second Year</t>
  </si>
  <si>
    <t>Total</t>
  </si>
  <si>
    <t>Allocated</t>
  </si>
  <si>
    <t>GARBAGE</t>
  </si>
  <si>
    <t>Date in</t>
  </si>
  <si>
    <t>Year</t>
  </si>
  <si>
    <t>Asset</t>
  </si>
  <si>
    <t>Test</t>
  </si>
  <si>
    <t>%</t>
  </si>
  <si>
    <t>Accumulated</t>
  </si>
  <si>
    <t>Accum.</t>
  </si>
  <si>
    <t>Truck</t>
  </si>
  <si>
    <t xml:space="preserve">Service </t>
  </si>
  <si>
    <t>Value</t>
  </si>
  <si>
    <t>Method</t>
  </si>
  <si>
    <t xml:space="preserve">Life </t>
  </si>
  <si>
    <t xml:space="preserve">Fully </t>
  </si>
  <si>
    <t xml:space="preserve">Monthly </t>
  </si>
  <si>
    <t>Test yr.</t>
  </si>
  <si>
    <t>Depreciation</t>
  </si>
  <si>
    <t>Depr.</t>
  </si>
  <si>
    <t>Dispositions must be in test period</t>
  </si>
  <si>
    <t>Codes</t>
  </si>
  <si>
    <t>No</t>
  </si>
  <si>
    <t>Asset Classification</t>
  </si>
  <si>
    <t>Mo</t>
  </si>
  <si>
    <t>M</t>
  </si>
  <si>
    <t>Years</t>
  </si>
  <si>
    <t>Depn.</t>
  </si>
  <si>
    <t>S/L</t>
  </si>
  <si>
    <t>RL</t>
  </si>
  <si>
    <t>2009 Intern'l Pckr, w/Cont Bar (N)</t>
  </si>
  <si>
    <t>matter what day of month put on</t>
  </si>
  <si>
    <t>Drive-Cam Video Recorder,</t>
  </si>
  <si>
    <t>Total Packer</t>
  </si>
  <si>
    <t>RO</t>
  </si>
  <si>
    <t>Camera</t>
  </si>
  <si>
    <t>Total Roll-Off</t>
  </si>
  <si>
    <t>Accum</t>
  </si>
  <si>
    <t>Quantity</t>
  </si>
  <si>
    <t>Var</t>
  </si>
  <si>
    <t>Cont &amp; Drop Boxes</t>
  </si>
  <si>
    <t>1 Yd Cont w/Lids (N)</t>
  </si>
  <si>
    <t>1.5 Yd Cont w/Lids (N)</t>
  </si>
  <si>
    <t>2 Yd Cont w/Lids (N)</t>
  </si>
  <si>
    <t>Drop Box</t>
  </si>
  <si>
    <t>20 Yd Drop Box  w/Lids (N)</t>
  </si>
  <si>
    <t>25 Yd Drop Box  w/Lids (N)</t>
  </si>
  <si>
    <t>30 Yd Drop Box  w/Lids (N)</t>
  </si>
  <si>
    <t>Recycling Bins</t>
  </si>
  <si>
    <t>Building Structures</t>
  </si>
  <si>
    <t xml:space="preserve">Land </t>
  </si>
  <si>
    <t>Office Building</t>
  </si>
  <si>
    <t>FAR #</t>
  </si>
  <si>
    <t>Total Drop Boxes</t>
  </si>
  <si>
    <t>Total Garbage Containers</t>
  </si>
  <si>
    <t>Year/Mo</t>
  </si>
  <si>
    <t>Fully Depr</t>
  </si>
  <si>
    <t>Effective Rate Month</t>
  </si>
  <si>
    <t>First Year</t>
  </si>
  <si>
    <t>Second YEar</t>
  </si>
  <si>
    <t>Rate Effective Year</t>
  </si>
  <si>
    <t xml:space="preserve">Annual </t>
  </si>
  <si>
    <t>Depre</t>
  </si>
  <si>
    <t>Engine Cap Repair</t>
  </si>
  <si>
    <t>FAR</t>
  </si>
  <si>
    <t>Annual</t>
  </si>
  <si>
    <t>96 GAL Recycle carts</t>
  </si>
  <si>
    <t>96 GAL Recycle Carts</t>
  </si>
  <si>
    <t>Total Recycling</t>
  </si>
  <si>
    <t>ADD</t>
  </si>
  <si>
    <t>OTHER:</t>
  </si>
  <si>
    <t>PACKER:</t>
  </si>
  <si>
    <t>Roll off:</t>
  </si>
  <si>
    <t>1998 PBILT (0799)(RF294) (N)</t>
  </si>
  <si>
    <t>173264/ 173269/ 173267/ 173264/ 173266</t>
  </si>
  <si>
    <t>2008 Int'l w/20 yd pckr (N)</t>
  </si>
  <si>
    <t>Truck #623 Amort of Salvage</t>
  </si>
  <si>
    <t>Truck #154 Amort of Salvage</t>
  </si>
  <si>
    <t>Transmission Repair #154</t>
  </si>
  <si>
    <t>Year/Mo.</t>
  </si>
  <si>
    <t>Fully Depre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</si>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</sst>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%"/>
    <numFmt numFmtId="166" formatCode="_(* #,##0_);_(* \(#,##0\);_(* &quot;-&quot;??_);_(@_)"/>
    <numFmt numFmtId="167" formatCode="[$-409]mmmm\ d\,\ yyyy;@"/>
    <numFmt numFmtId="168" formatCode="m/d/yy"/>
    <numFmt numFmtId="169" formatCode="m/d/yy;@"/>
    <numFmt numFmtId="170" formatCode="0.0"/>
    <numFmt numFmtId="171" formatCode="_-* #,##0.00_-;\-* #,##0.00_-;_-* &quot;-&quot;??_-;_-@_-"/>
    <numFmt numFmtId="172" formatCode="&quot;$&quot;#,##0\ ;\(&quot;$&quot;#,##0\)"/>
    <numFmt numFmtId="173" formatCode="_([$€-2]* #,##0.00_);_([$€-2]* \(#,##0.00\);_([$€-2]* &quot;-&quot;??_)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i/>
      <sz val="10"/>
      <color indexed="10"/>
      <name val="Arial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2"/>
      <name val="Times New Roman"/>
      <family val="1"/>
    </font>
    <font>
      <b/>
      <sz val="10"/>
      <color indexed="10"/>
      <name val="Arial"/>
      <family val="2"/>
    </font>
    <font>
      <b/>
      <sz val="11"/>
      <color indexed="51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11"/>
      <name val="Bookman Old Style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u/>
      <sz val="11"/>
      <color indexed="12"/>
      <name val="Arial"/>
      <family val="2"/>
    </font>
    <font>
      <b/>
      <sz val="14"/>
      <name val="Helv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93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41" fontId="4" fillId="0" borderId="0"/>
    <xf numFmtId="0" fontId="6" fillId="10" borderId="0" applyNumberFormat="0" applyBorder="0" applyAlignment="0" applyProtection="0"/>
    <xf numFmtId="3" fontId="4" fillId="0" borderId="0"/>
    <xf numFmtId="0" fontId="7" fillId="11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8" fillId="0" borderId="0"/>
    <xf numFmtId="0" fontId="9" fillId="0" borderId="0"/>
    <xf numFmtId="0" fontId="9" fillId="0" borderId="0"/>
    <xf numFmtId="0" fontId="10" fillId="12" borderId="2" applyAlignment="0">
      <alignment horizontal="right"/>
      <protection locked="0"/>
    </xf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13" borderId="0">
      <alignment horizontal="right"/>
      <protection locked="0"/>
    </xf>
    <xf numFmtId="2" fontId="13" fillId="13" borderId="0">
      <alignment horizontal="right"/>
      <protection locked="0"/>
    </xf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3" fontId="20" fillId="15" borderId="0">
      <protection locked="0"/>
    </xf>
    <xf numFmtId="4" fontId="20" fillId="15" borderId="0">
      <protection locked="0"/>
    </xf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43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16" borderId="7" applyNumberFormat="0" applyFont="0" applyAlignment="0" applyProtection="0"/>
    <xf numFmtId="165" fontId="24" fillId="0" borderId="0" applyNumberFormat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23" fillId="0" borderId="0" applyNumberFormat="0" applyFont="0" applyFill="0" applyBorder="0" applyAlignment="0" applyProtection="0">
      <alignment horizontal="left"/>
    </xf>
    <xf numFmtId="0" fontId="25" fillId="0" borderId="8">
      <alignment horizontal="center"/>
    </xf>
    <xf numFmtId="0" fontId="8" fillId="0" borderId="0">
      <alignment vertical="top"/>
    </xf>
    <xf numFmtId="0" fontId="8" fillId="0" borderId="0" applyNumberFormat="0" applyBorder="0" applyAlignment="0"/>
    <xf numFmtId="0" fontId="26" fillId="0" borderId="9" applyNumberFormat="0" applyFill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5" applyNumberFormat="0" applyAlignment="0" applyProtection="0"/>
    <xf numFmtId="0" fontId="47" fillId="24" borderId="15" applyNumberFormat="0" applyAlignment="0" applyProtection="0"/>
    <xf numFmtId="0" fontId="48" fillId="0" borderId="16" applyNumberFormat="0" applyFill="0" applyAlignment="0" applyProtection="0"/>
    <xf numFmtId="0" fontId="49" fillId="25" borderId="17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1" fillId="40" borderId="0" applyNumberFormat="0" applyBorder="0" applyAlignment="0" applyProtection="0"/>
    <xf numFmtId="0" fontId="5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3" borderId="0" applyNumberFormat="0" applyBorder="0" applyAlignment="0" applyProtection="0"/>
    <xf numFmtId="0" fontId="1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6" borderId="0" applyNumberFormat="0" applyBorder="0" applyAlignment="0" applyProtection="0"/>
    <xf numFmtId="0" fontId="3" fillId="5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51" borderId="0" applyNumberFormat="0" applyBorder="0" applyAlignment="0" applyProtection="0"/>
    <xf numFmtId="0" fontId="1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3" fillId="1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" fillId="51" borderId="0" applyNumberFormat="0" applyBorder="0" applyAlignment="0" applyProtection="0"/>
    <xf numFmtId="0" fontId="1" fillId="3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1" fillId="43" borderId="0" applyNumberFormat="0" applyBorder="0" applyAlignment="0" applyProtection="0"/>
    <xf numFmtId="0" fontId="3" fillId="53" borderId="0" applyNumberFormat="0" applyBorder="0" applyAlignment="0" applyProtection="0"/>
    <xf numFmtId="0" fontId="1" fillId="43" borderId="0" applyNumberFormat="0" applyBorder="0" applyAlignment="0" applyProtection="0"/>
    <xf numFmtId="0" fontId="3" fillId="5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" fillId="16" borderId="0" applyNumberFormat="0" applyBorder="0" applyAlignment="0" applyProtection="0"/>
    <xf numFmtId="0" fontId="3" fillId="51" borderId="0" applyNumberFormat="0" applyBorder="0" applyAlignment="0" applyProtection="0"/>
    <xf numFmtId="0" fontId="3" fillId="16" borderId="0" applyNumberFormat="0" applyBorder="0" applyAlignment="0" applyProtection="0"/>
    <xf numFmtId="0" fontId="3" fillId="51" borderId="0" applyNumberFormat="0" applyBorder="0" applyAlignment="0" applyProtection="0"/>
    <xf numFmtId="0" fontId="3" fillId="16" borderId="0" applyNumberFormat="0" applyBorder="0" applyAlignment="0" applyProtection="0"/>
    <xf numFmtId="0" fontId="3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5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1" fillId="32" borderId="0" applyNumberFormat="0" applyBorder="0" applyAlignment="0" applyProtection="0"/>
    <xf numFmtId="0" fontId="3" fillId="6" borderId="0" applyNumberFormat="0" applyBorder="0" applyAlignment="0" applyProtection="0"/>
    <xf numFmtId="0" fontId="1" fillId="32" borderId="0" applyNumberFormat="0" applyBorder="0" applyAlignment="0" applyProtection="0"/>
    <xf numFmtId="0" fontId="3" fillId="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54" borderId="0" applyNumberFormat="0" applyBorder="0" applyAlignment="0" applyProtection="0"/>
    <xf numFmtId="0" fontId="3" fillId="4" borderId="0" applyNumberFormat="0" applyBorder="0" applyAlignment="0" applyProtection="0"/>
    <xf numFmtId="0" fontId="3" fillId="54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3" fillId="54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" fillId="52" borderId="0" applyNumberFormat="0" applyBorder="0" applyAlignment="0" applyProtection="0"/>
    <xf numFmtId="0" fontId="3" fillId="3" borderId="0" applyNumberFormat="0" applyBorder="0" applyAlignment="0" applyProtection="0"/>
    <xf numFmtId="0" fontId="3" fillId="53" borderId="0" applyNumberFormat="0" applyBorder="0" applyAlignment="0" applyProtection="0"/>
    <xf numFmtId="0" fontId="3" fillId="3" borderId="0" applyNumberFormat="0" applyBorder="0" applyAlignment="0" applyProtection="0"/>
    <xf numFmtId="0" fontId="3" fillId="53" borderId="0" applyNumberFormat="0" applyBorder="0" applyAlignment="0" applyProtection="0"/>
    <xf numFmtId="0" fontId="3" fillId="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" fillId="5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7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1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1" fillId="33" borderId="0" applyNumberFormat="0" applyBorder="0" applyAlignment="0" applyProtection="0"/>
    <xf numFmtId="0" fontId="5" fillId="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" fillId="55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7" borderId="0" applyNumberFormat="0" applyBorder="0" applyAlignment="0" applyProtection="0"/>
    <xf numFmtId="0" fontId="5" fillId="53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1" fillId="45" borderId="0" applyNumberFormat="0" applyBorder="0" applyAlignment="0" applyProtection="0"/>
    <xf numFmtId="0" fontId="5" fillId="6" borderId="0" applyNumberFormat="0" applyBorder="0" applyAlignment="0" applyProtection="0"/>
    <xf numFmtId="0" fontId="5" fillId="51" borderId="0" applyNumberFormat="0" applyBorder="0" applyAlignment="0" applyProtection="0"/>
    <xf numFmtId="0" fontId="5" fillId="6" borderId="0" applyNumberFormat="0" applyBorder="0" applyAlignment="0" applyProtection="0"/>
    <xf numFmtId="0" fontId="5" fillId="59" borderId="0" applyNumberFormat="0" applyBorder="0" applyAlignment="0" applyProtection="0"/>
    <xf numFmtId="0" fontId="5" fillId="6" borderId="0" applyNumberFormat="0" applyBorder="0" applyAlignment="0" applyProtection="0"/>
    <xf numFmtId="0" fontId="51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1" fillId="2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1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61" borderId="0" applyNumberFormat="0" applyBorder="0" applyAlignment="0" applyProtection="0"/>
    <xf numFmtId="0" fontId="5" fillId="55" borderId="0" applyNumberFormat="0" applyBorder="0" applyAlignment="0" applyProtection="0"/>
    <xf numFmtId="0" fontId="5" fillId="8" borderId="0" applyNumberFormat="0" applyBorder="0" applyAlignment="0" applyProtection="0"/>
    <xf numFmtId="0" fontId="5" fillId="55" borderId="0" applyNumberFormat="0" applyBorder="0" applyAlignment="0" applyProtection="0"/>
    <xf numFmtId="0" fontId="51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1" fillId="38" borderId="0" applyNumberFormat="0" applyBorder="0" applyAlignment="0" applyProtection="0"/>
    <xf numFmtId="0" fontId="5" fillId="57" borderId="0" applyNumberFormat="0" applyBorder="0" applyAlignment="0" applyProtection="0"/>
    <xf numFmtId="0" fontId="51" fillId="42" borderId="0" applyNumberFormat="0" applyBorder="0" applyAlignment="0" applyProtection="0"/>
    <xf numFmtId="0" fontId="5" fillId="5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7" borderId="0" applyNumberFormat="0" applyBorder="0" applyAlignment="0" applyProtection="0"/>
    <xf numFmtId="0" fontId="5" fillId="5" borderId="0" applyNumberFormat="0" applyBorder="0" applyAlignment="0" applyProtection="0"/>
    <xf numFmtId="0" fontId="51" fillId="42" borderId="0" applyNumberFormat="0" applyBorder="0" applyAlignment="0" applyProtection="0"/>
    <xf numFmtId="0" fontId="5" fillId="9" borderId="0" applyNumberFormat="0" applyBorder="0" applyAlignment="0" applyProtection="0"/>
    <xf numFmtId="0" fontId="5" fillId="5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1" fillId="46" borderId="0" applyNumberFormat="0" applyBorder="0" applyAlignment="0" applyProtection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9" fontId="66" fillId="0" borderId="0" applyFill="0" applyBorder="0" applyAlignment="0" applyProtection="0"/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44" fillId="21" borderId="0" applyNumberFormat="0" applyBorder="0" applyAlignment="0" applyProtection="0"/>
    <xf numFmtId="3" fontId="4" fillId="0" borderId="0"/>
    <xf numFmtId="3" fontId="4" fillId="0" borderId="0"/>
    <xf numFmtId="3" fontId="4" fillId="0" borderId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64" fillId="11" borderId="1" applyNumberFormat="0" applyAlignment="0" applyProtection="0"/>
    <xf numFmtId="0" fontId="47" fillId="24" borderId="15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54" fillId="64" borderId="20" applyNumberFormat="0" applyAlignment="0" applyProtection="0"/>
    <xf numFmtId="0" fontId="54" fillId="64" borderId="20" applyNumberFormat="0" applyAlignment="0" applyProtection="0"/>
    <xf numFmtId="0" fontId="54" fillId="64" borderId="20" applyNumberFormat="0" applyAlignment="0" applyProtection="0"/>
    <xf numFmtId="0" fontId="54" fillId="63" borderId="19" applyNumberFormat="0" applyAlignment="0" applyProtection="0"/>
    <xf numFmtId="0" fontId="54" fillId="64" borderId="20" applyNumberFormat="0" applyAlignment="0" applyProtection="0"/>
    <xf numFmtId="0" fontId="54" fillId="63" borderId="19" applyNumberFormat="0" applyAlignment="0" applyProtection="0"/>
    <xf numFmtId="0" fontId="49" fillId="25" borderId="17" applyNumberFormat="0" applyAlignment="0" applyProtection="0"/>
    <xf numFmtId="0" fontId="68" fillId="65" borderId="0" applyNumberFormat="0" applyBorder="0" applyAlignment="0" applyProtection="0">
      <alignment horizontal="center"/>
      <protection hidden="1"/>
    </xf>
    <xf numFmtId="0" fontId="4" fillId="66" borderId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1" fillId="67" borderId="0">
      <alignment horizontal="left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>
      <alignment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21"/>
    <xf numFmtId="0" fontId="2" fillId="0" borderId="21"/>
    <xf numFmtId="0" fontId="2" fillId="0" borderId="21"/>
    <xf numFmtId="0" fontId="2" fillId="0" borderId="21"/>
    <xf numFmtId="0" fontId="2" fillId="0" borderId="21"/>
    <xf numFmtId="14" fontId="4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/>
    <xf numFmtId="1" fontId="4" fillId="0" borderId="0">
      <alignment horizontal="center"/>
    </xf>
    <xf numFmtId="0" fontId="14" fillId="53" borderId="0" applyNumberFormat="0" applyBorder="0" applyAlignment="0" applyProtection="0"/>
    <xf numFmtId="0" fontId="14" fillId="14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43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53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71" fillId="0" borderId="23" applyNumberFormat="0" applyFill="0" applyAlignment="0" applyProtection="0"/>
    <xf numFmtId="0" fontId="15" fillId="0" borderId="24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40" fillId="0" borderId="12" applyNumberFormat="0" applyFill="0" applyAlignment="0" applyProtection="0"/>
    <xf numFmtId="0" fontId="16" fillId="0" borderId="4" applyNumberFormat="0" applyFill="0" applyAlignment="0" applyProtection="0"/>
    <xf numFmtId="0" fontId="72" fillId="0" borderId="4" applyNumberFormat="0" applyFill="0" applyAlignment="0" applyProtection="0"/>
    <xf numFmtId="0" fontId="16" fillId="0" borderId="25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41" fillId="0" borderId="13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61" fillId="0" borderId="27" applyNumberFormat="0" applyFill="0" applyAlignment="0" applyProtection="0"/>
    <xf numFmtId="0" fontId="17" fillId="0" borderId="28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42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62" fillId="4" borderId="1" applyNumberFormat="0" applyAlignment="0" applyProtection="0"/>
    <xf numFmtId="0" fontId="62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59" fillId="51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59" fillId="51" borderId="1" applyNumberFormat="0" applyAlignment="0" applyProtection="0"/>
    <xf numFmtId="0" fontId="46" fillId="23" borderId="15" applyNumberFormat="0" applyAlignment="0" applyProtection="0"/>
    <xf numFmtId="0" fontId="65" fillId="0" borderId="18" applyBorder="0">
      <alignment horizontal="center" vertical="center" wrapText="1"/>
    </xf>
    <xf numFmtId="0" fontId="79" fillId="68" borderId="21"/>
    <xf numFmtId="0" fontId="79" fillId="68" borderId="21"/>
    <xf numFmtId="0" fontId="79" fillId="68" borderId="21"/>
    <xf numFmtId="0" fontId="79" fillId="68" borderId="21"/>
    <xf numFmtId="0" fontId="79" fillId="68" borderId="21"/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21" fillId="0" borderId="6" applyNumberFormat="0" applyFill="0" applyAlignment="0" applyProtection="0"/>
    <xf numFmtId="0" fontId="75" fillId="0" borderId="29" applyNumberFormat="0" applyFill="0" applyAlignment="0" applyProtection="0"/>
    <xf numFmtId="0" fontId="60" fillId="0" borderId="30" applyNumberFormat="0" applyFill="0" applyAlignment="0" applyProtection="0"/>
    <xf numFmtId="0" fontId="21" fillId="0" borderId="6" applyNumberFormat="0" applyFill="0" applyAlignment="0" applyProtection="0"/>
    <xf numFmtId="0" fontId="60" fillId="0" borderId="30" applyNumberFormat="0" applyFill="0" applyAlignment="0" applyProtection="0"/>
    <xf numFmtId="0" fontId="48" fillId="0" borderId="16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6" fillId="4" borderId="0" applyNumberFormat="0" applyBorder="0" applyAlignment="0" applyProtection="0"/>
    <xf numFmtId="0" fontId="77" fillId="4" borderId="0" applyNumberFormat="0" applyBorder="0" applyAlignment="0" applyProtection="0"/>
    <xf numFmtId="0" fontId="22" fillId="4" borderId="0" applyNumberFormat="0" applyBorder="0" applyAlignment="0" applyProtection="0"/>
    <xf numFmtId="0" fontId="77" fillId="4" borderId="0" applyNumberFormat="0" applyBorder="0" applyAlignment="0" applyProtection="0"/>
    <xf numFmtId="0" fontId="4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8" fillId="0" borderId="0">
      <alignment vertical="top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2" fillId="0" borderId="36"/>
    <xf numFmtId="0" fontId="2" fillId="0" borderId="36"/>
    <xf numFmtId="0" fontId="2" fillId="0" borderId="36"/>
    <xf numFmtId="0" fontId="2" fillId="0" borderId="36"/>
    <xf numFmtId="0" fontId="2" fillId="0" borderId="36"/>
    <xf numFmtId="0" fontId="65" fillId="0" borderId="39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2" fillId="4" borderId="35" applyNumberFormat="0" applyAlignment="0" applyProtection="0"/>
    <xf numFmtId="0" fontId="62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59" fillId="51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59" fillId="51" borderId="35" applyNumberFormat="0" applyAlignment="0" applyProtection="0"/>
    <xf numFmtId="0" fontId="65" fillId="0" borderId="34" applyBorder="0">
      <alignment horizontal="center" vertical="center" wrapText="1"/>
    </xf>
    <xf numFmtId="0" fontId="79" fillId="68" borderId="36"/>
    <xf numFmtId="0" fontId="79" fillId="68" borderId="36"/>
    <xf numFmtId="0" fontId="79" fillId="68" borderId="36"/>
    <xf numFmtId="0" fontId="79" fillId="68" borderId="36"/>
    <xf numFmtId="0" fontId="79" fillId="68" borderId="36"/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79" fillId="68" borderId="38"/>
    <xf numFmtId="0" fontId="79" fillId="68" borderId="38"/>
    <xf numFmtId="0" fontId="79" fillId="68" borderId="38"/>
    <xf numFmtId="0" fontId="79" fillId="68" borderId="38"/>
    <xf numFmtId="0" fontId="79" fillId="68" borderId="38"/>
    <xf numFmtId="0" fontId="65" fillId="0" borderId="34" applyBorder="0">
      <alignment horizontal="center" vertical="center" wrapText="1"/>
    </xf>
    <xf numFmtId="0" fontId="79" fillId="68" borderId="41"/>
    <xf numFmtId="0" fontId="79" fillId="68" borderId="41"/>
    <xf numFmtId="0" fontId="79" fillId="68" borderId="41"/>
    <xf numFmtId="0" fontId="59" fillId="51" borderId="37" applyNumberFormat="0" applyAlignment="0" applyProtection="0"/>
    <xf numFmtId="0" fontId="59" fillId="51" borderId="37" applyNumberFormat="0" applyAlignment="0" applyProtection="0"/>
    <xf numFmtId="0" fontId="59" fillId="51" borderId="37" applyNumberFormat="0" applyAlignment="0" applyProtection="0"/>
    <xf numFmtId="0" fontId="59" fillId="51" borderId="37" applyNumberFormat="0" applyAlignment="0" applyProtection="0"/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59" fillId="51" borderId="37" applyNumberFormat="0" applyAlignment="0" applyProtection="0"/>
    <xf numFmtId="0" fontId="59" fillId="51" borderId="37" applyNumberFormat="0" applyAlignment="0" applyProtection="0"/>
    <xf numFmtId="0" fontId="59" fillId="51" borderId="37" applyNumberFormat="0" applyAlignment="0" applyProtection="0"/>
    <xf numFmtId="0" fontId="59" fillId="51" borderId="37" applyNumberFormat="0" applyAlignment="0" applyProtection="0"/>
    <xf numFmtId="0" fontId="59" fillId="51" borderId="37" applyNumberFormat="0" applyAlignment="0" applyProtection="0"/>
    <xf numFmtId="0" fontId="65" fillId="0" borderId="31" applyBorder="0">
      <alignment horizontal="center" vertical="center" wrapText="1"/>
    </xf>
    <xf numFmtId="0" fontId="59" fillId="51" borderId="37" applyNumberFormat="0" applyAlignment="0" applyProtection="0"/>
    <xf numFmtId="0" fontId="59" fillId="4" borderId="37" applyNumberFormat="0" applyAlignment="0" applyProtection="0"/>
    <xf numFmtId="0" fontId="79" fillId="68" borderId="33"/>
    <xf numFmtId="0" fontId="79" fillId="68" borderId="33"/>
    <xf numFmtId="0" fontId="79" fillId="68" borderId="33"/>
    <xf numFmtId="0" fontId="79" fillId="68" borderId="33"/>
    <xf numFmtId="0" fontId="79" fillId="68" borderId="33"/>
    <xf numFmtId="0" fontId="65" fillId="0" borderId="31" applyBorder="0">
      <alignment horizontal="center" vertical="center" wrapText="1"/>
    </xf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51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51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65" fillId="0" borderId="34" applyBorder="0">
      <alignment horizontal="center" vertical="center" wrapText="1"/>
    </xf>
    <xf numFmtId="0" fontId="59" fillId="4" borderId="37" applyNumberFormat="0" applyAlignment="0" applyProtection="0"/>
    <xf numFmtId="0" fontId="59" fillId="51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79" fillId="68" borderId="41"/>
    <xf numFmtId="0" fontId="79" fillId="68" borderId="41"/>
    <xf numFmtId="0" fontId="65" fillId="0" borderId="39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51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2" fillId="0" borderId="33"/>
    <xf numFmtId="0" fontId="2" fillId="0" borderId="33"/>
    <xf numFmtId="0" fontId="2" fillId="0" borderId="33"/>
    <xf numFmtId="0" fontId="2" fillId="0" borderId="33"/>
    <xf numFmtId="0" fontId="2" fillId="0" borderId="33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79" fillId="68" borderId="43"/>
    <xf numFmtId="0" fontId="79" fillId="68" borderId="43"/>
    <xf numFmtId="0" fontId="79" fillId="68" borderId="43"/>
    <xf numFmtId="0" fontId="79" fillId="68" borderId="43"/>
    <xf numFmtId="0" fontId="79" fillId="68" borderId="43"/>
    <xf numFmtId="0" fontId="65" fillId="0" borderId="42" applyBorder="0">
      <alignment horizontal="center" vertical="center" wrapText="1"/>
    </xf>
    <xf numFmtId="0" fontId="2" fillId="0" borderId="38"/>
    <xf numFmtId="0" fontId="2" fillId="0" borderId="38"/>
    <xf numFmtId="0" fontId="2" fillId="0" borderId="38"/>
    <xf numFmtId="0" fontId="2" fillId="0" borderId="38"/>
    <xf numFmtId="0" fontId="2" fillId="0" borderId="38"/>
    <xf numFmtId="0" fontId="2" fillId="0" borderId="41"/>
    <xf numFmtId="0" fontId="2" fillId="0" borderId="41"/>
    <xf numFmtId="0" fontId="2" fillId="0" borderId="41"/>
    <xf numFmtId="0" fontId="2" fillId="0" borderId="41"/>
    <xf numFmtId="0" fontId="2" fillId="0" borderId="41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2" fillId="0" borderId="0"/>
    <xf numFmtId="0" fontId="2" fillId="0" borderId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" borderId="3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65" fillId="0" borderId="42" applyBorder="0">
      <alignment horizontal="center" vertical="center" wrapText="1"/>
    </xf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51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65" fillId="0" borderId="42" applyBorder="0">
      <alignment horizontal="center" vertical="center" wrapText="1"/>
    </xf>
    <xf numFmtId="0" fontId="79" fillId="68" borderId="43"/>
    <xf numFmtId="0" fontId="79" fillId="68" borderId="43"/>
    <xf numFmtId="0" fontId="79" fillId="68" borderId="43"/>
    <xf numFmtId="0" fontId="79" fillId="68" borderId="43"/>
    <xf numFmtId="0" fontId="79" fillId="68" borderId="43"/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79" fillId="68" borderId="43"/>
    <xf numFmtId="0" fontId="79" fillId="68" borderId="43"/>
    <xf numFmtId="0" fontId="79" fillId="68" borderId="43"/>
    <xf numFmtId="0" fontId="79" fillId="68" borderId="43"/>
    <xf numFmtId="0" fontId="79" fillId="68" borderId="43"/>
    <xf numFmtId="0" fontId="65" fillId="0" borderId="42" applyBorder="0">
      <alignment horizontal="center" vertical="center" wrapText="1"/>
    </xf>
    <xf numFmtId="0" fontId="79" fillId="68" borderId="43"/>
    <xf numFmtId="0" fontId="79" fillId="68" borderId="43"/>
    <xf numFmtId="0" fontId="79" fillId="68" borderId="43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65" fillId="0" borderId="39" applyBorder="0">
      <alignment horizontal="center" vertical="center" wrapText="1"/>
    </xf>
    <xf numFmtId="0" fontId="59" fillId="51" borderId="40" applyNumberFormat="0" applyAlignment="0" applyProtection="0"/>
    <xf numFmtId="0" fontId="59" fillId="4" borderId="40" applyNumberFormat="0" applyAlignment="0" applyProtection="0"/>
    <xf numFmtId="0" fontId="79" fillId="68" borderId="43"/>
    <xf numFmtId="0" fontId="79" fillId="68" borderId="43"/>
    <xf numFmtId="0" fontId="79" fillId="68" borderId="43"/>
    <xf numFmtId="0" fontId="79" fillId="68" borderId="43"/>
    <xf numFmtId="0" fontId="79" fillId="68" borderId="43"/>
    <xf numFmtId="0" fontId="65" fillId="0" borderId="39" applyBorder="0">
      <alignment horizontal="center" vertical="center" wrapText="1"/>
    </xf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51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51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5" fillId="0" borderId="42" applyBorder="0">
      <alignment horizontal="center" vertical="center" wrapText="1"/>
    </xf>
    <xf numFmtId="0" fontId="59" fillId="4" borderId="40" applyNumberFormat="0" applyAlignment="0" applyProtection="0"/>
    <xf numFmtId="0" fontId="59" fillId="51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79" fillId="68" borderId="43"/>
    <xf numFmtId="0" fontId="79" fillId="68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2" borderId="40" applyNumberFormat="0" applyAlignment="0" applyProtection="0"/>
  </cellStyleXfs>
  <cellXfs count="210">
    <xf numFmtId="0" fontId="0" fillId="0" borderId="0" xfId="0"/>
    <xf numFmtId="0" fontId="27" fillId="0" borderId="0" xfId="3" applyFont="1" applyBorder="1"/>
    <xf numFmtId="0" fontId="28" fillId="0" borderId="0" xfId="3" applyFont="1" applyBorder="1"/>
    <xf numFmtId="0" fontId="29" fillId="0" borderId="0" xfId="3" applyFont="1" applyBorder="1"/>
    <xf numFmtId="167" fontId="27" fillId="0" borderId="0" xfId="3" applyNumberFormat="1" applyFont="1" applyBorder="1" applyAlignment="1">
      <alignment horizontal="left"/>
    </xf>
    <xf numFmtId="0" fontId="27" fillId="0" borderId="0" xfId="3" applyFont="1" applyBorder="1" applyAlignment="1">
      <alignment horizontal="center"/>
    </xf>
    <xf numFmtId="164" fontId="27" fillId="0" borderId="0" xfId="3" quotePrefix="1" applyNumberFormat="1" applyFont="1" applyBorder="1" applyAlignment="1">
      <alignment horizontal="center"/>
    </xf>
    <xf numFmtId="3" fontId="29" fillId="0" borderId="0" xfId="3" applyNumberFormat="1" applyFont="1" applyBorder="1"/>
    <xf numFmtId="166" fontId="29" fillId="0" borderId="0" xfId="1" applyNumberFormat="1" applyFont="1" applyBorder="1"/>
    <xf numFmtId="0" fontId="27" fillId="0" borderId="10" xfId="3" applyFont="1" applyBorder="1"/>
    <xf numFmtId="166" fontId="27" fillId="0" borderId="10" xfId="1" applyNumberFormat="1" applyFont="1" applyBorder="1"/>
    <xf numFmtId="0" fontId="29" fillId="0" borderId="0" xfId="3" applyFont="1" applyFill="1" applyBorder="1"/>
    <xf numFmtId="3" fontId="27" fillId="0" borderId="0" xfId="3" applyNumberFormat="1" applyFont="1" applyBorder="1"/>
    <xf numFmtId="166" fontId="27" fillId="0" borderId="0" xfId="1" applyNumberFormat="1" applyFont="1" applyBorder="1"/>
    <xf numFmtId="44" fontId="29" fillId="0" borderId="0" xfId="3" applyNumberFormat="1" applyFont="1" applyBorder="1"/>
    <xf numFmtId="0" fontId="29" fillId="17" borderId="0" xfId="0" applyFont="1" applyFill="1" applyBorder="1"/>
    <xf numFmtId="43" fontId="1" fillId="17" borderId="0" xfId="24" applyFont="1" applyFill="1" applyBorder="1"/>
    <xf numFmtId="0" fontId="30" fillId="17" borderId="0" xfId="0" applyFont="1" applyFill="1" applyBorder="1"/>
    <xf numFmtId="4" fontId="27" fillId="0" borderId="0" xfId="3" applyNumberFormat="1" applyFont="1" applyBorder="1" applyAlignment="1">
      <alignment horizontal="left"/>
    </xf>
    <xf numFmtId="0" fontId="29" fillId="0" borderId="0" xfId="3" applyFont="1" applyBorder="1" applyAlignment="1">
      <alignment horizontal="center"/>
    </xf>
    <xf numFmtId="4" fontId="29" fillId="0" borderId="0" xfId="3" applyNumberFormat="1" applyFont="1" applyBorder="1" applyAlignment="1">
      <alignment horizontal="right"/>
    </xf>
    <xf numFmtId="3" fontId="27" fillId="0" borderId="0" xfId="3" applyNumberFormat="1" applyFont="1" applyBorder="1" applyAlignment="1">
      <alignment horizontal="right"/>
    </xf>
    <xf numFmtId="4" fontId="29" fillId="0" borderId="0" xfId="3" applyNumberFormat="1" applyFont="1" applyBorder="1" applyAlignment="1">
      <alignment horizontal="left"/>
    </xf>
    <xf numFmtId="167" fontId="27" fillId="0" borderId="0" xfId="1" applyNumberFormat="1" applyFont="1" applyBorder="1" applyAlignment="1">
      <alignment horizontal="left"/>
    </xf>
    <xf numFmtId="0" fontId="27" fillId="0" borderId="0" xfId="3" applyFont="1" applyBorder="1" applyAlignment="1">
      <alignment horizontal="left"/>
    </xf>
    <xf numFmtId="0" fontId="31" fillId="0" borderId="0" xfId="3" applyFont="1" applyBorder="1" applyAlignment="1">
      <alignment horizontal="center"/>
    </xf>
    <xf numFmtId="0" fontId="31" fillId="0" borderId="0" xfId="3" applyFont="1" applyBorder="1" applyAlignment="1">
      <alignment horizontal="left"/>
    </xf>
    <xf numFmtId="0" fontId="27" fillId="0" borderId="0" xfId="3" applyNumberFormat="1" applyFont="1" applyBorder="1" applyAlignment="1">
      <alignment horizontal="center"/>
    </xf>
    <xf numFmtId="4" fontId="27" fillId="0" borderId="0" xfId="3" applyNumberFormat="1" applyFont="1" applyBorder="1" applyAlignment="1">
      <alignment horizontal="right"/>
    </xf>
    <xf numFmtId="1" fontId="29" fillId="0" borderId="0" xfId="3" applyNumberFormat="1" applyFont="1" applyBorder="1" applyAlignment="1">
      <alignment horizontal="center"/>
    </xf>
    <xf numFmtId="3" fontId="29" fillId="0" borderId="0" xfId="3" applyNumberFormat="1" applyFont="1" applyBorder="1" applyAlignment="1">
      <alignment horizontal="right"/>
    </xf>
    <xf numFmtId="0" fontId="29" fillId="0" borderId="0" xfId="3" applyNumberFormat="1" applyFont="1" applyBorder="1"/>
    <xf numFmtId="0" fontId="29" fillId="0" borderId="0" xfId="3" applyNumberFormat="1" applyFont="1" applyBorder="1" applyAlignment="1">
      <alignment horizontal="right"/>
    </xf>
    <xf numFmtId="0" fontId="31" fillId="0" borderId="0" xfId="3" applyNumberFormat="1" applyFont="1" applyBorder="1" applyAlignment="1">
      <alignment horizontal="center"/>
    </xf>
    <xf numFmtId="0" fontId="29" fillId="0" borderId="0" xfId="3" applyFont="1" applyBorder="1" applyAlignment="1">
      <alignment horizontal="left"/>
    </xf>
    <xf numFmtId="0" fontId="29" fillId="0" borderId="0" xfId="3" applyFont="1" applyBorder="1" applyAlignment="1"/>
    <xf numFmtId="0" fontId="27" fillId="0" borderId="0" xfId="3" applyFont="1" applyBorder="1" applyAlignment="1">
      <alignment horizontal="right"/>
    </xf>
    <xf numFmtId="44" fontId="27" fillId="0" borderId="0" xfId="3" applyNumberFormat="1" applyFont="1" applyFill="1" applyBorder="1"/>
    <xf numFmtId="168" fontId="35" fillId="0" borderId="0" xfId="130" applyNumberFormat="1" applyFont="1" applyFill="1" applyBorder="1" applyAlignment="1">
      <alignment horizontal="center"/>
    </xf>
    <xf numFmtId="0" fontId="35" fillId="0" borderId="0" xfId="130" applyFont="1" applyFill="1" applyBorder="1" applyAlignment="1">
      <alignment horizontal="center"/>
    </xf>
    <xf numFmtId="3" fontId="36" fillId="0" borderId="0" xfId="3" applyNumberFormat="1" applyFont="1" applyFill="1" applyBorder="1" applyAlignment="1">
      <alignment horizontal="right"/>
    </xf>
    <xf numFmtId="1" fontId="35" fillId="0" borderId="0" xfId="125" applyNumberFormat="1" applyFont="1" applyFill="1" applyBorder="1" applyAlignment="1">
      <alignment horizontal="right"/>
    </xf>
    <xf numFmtId="167" fontId="35" fillId="0" borderId="0" xfId="1" applyNumberFormat="1" applyFont="1" applyFill="1" applyBorder="1" applyAlignment="1">
      <alignment horizontal="left"/>
    </xf>
    <xf numFmtId="4" fontId="36" fillId="0" borderId="0" xfId="125" applyNumberFormat="1" applyFont="1" applyFill="1" applyBorder="1" applyAlignment="1">
      <alignment horizontal="left"/>
    </xf>
    <xf numFmtId="3" fontId="35" fillId="0" borderId="0" xfId="125" applyNumberFormat="1" applyFont="1" applyFill="1" applyBorder="1" applyAlignment="1">
      <alignment horizontal="right"/>
    </xf>
    <xf numFmtId="4" fontId="36" fillId="0" borderId="0" xfId="3" applyNumberFormat="1" applyFont="1" applyFill="1" applyBorder="1" applyAlignment="1">
      <alignment horizontal="right"/>
    </xf>
    <xf numFmtId="3" fontId="36" fillId="0" borderId="0" xfId="3" applyNumberFormat="1" applyFont="1" applyFill="1" applyBorder="1"/>
    <xf numFmtId="4" fontId="35" fillId="0" borderId="0" xfId="3" applyNumberFormat="1" applyFont="1" applyFill="1" applyBorder="1" applyAlignment="1">
      <alignment horizontal="left"/>
    </xf>
    <xf numFmtId="0" fontId="36" fillId="0" borderId="0" xfId="3" applyFont="1" applyFill="1" applyBorder="1"/>
    <xf numFmtId="0" fontId="36" fillId="0" borderId="0" xfId="3" applyFont="1" applyFill="1" applyBorder="1" applyAlignment="1">
      <alignment horizontal="center"/>
    </xf>
    <xf numFmtId="0" fontId="35" fillId="0" borderId="0" xfId="3" applyFont="1" applyFill="1" applyBorder="1" applyAlignment="1">
      <alignment horizontal="center"/>
    </xf>
    <xf numFmtId="0" fontId="35" fillId="0" borderId="0" xfId="3" applyFont="1" applyFill="1" applyBorder="1" applyAlignment="1">
      <alignment horizontal="left"/>
    </xf>
    <xf numFmtId="9" fontId="35" fillId="0" borderId="0" xfId="3" applyNumberFormat="1" applyFont="1" applyFill="1" applyBorder="1" applyAlignment="1">
      <alignment horizontal="center"/>
    </xf>
    <xf numFmtId="3" fontId="35" fillId="0" borderId="0" xfId="3" applyNumberFormat="1" applyFont="1" applyFill="1" applyBorder="1" applyAlignment="1">
      <alignment horizontal="center"/>
    </xf>
    <xf numFmtId="170" fontId="35" fillId="0" borderId="0" xfId="124" applyNumberFormat="1" applyFont="1" applyFill="1" applyBorder="1" applyAlignment="1">
      <alignment horizontal="center"/>
    </xf>
    <xf numFmtId="0" fontId="37" fillId="0" borderId="0" xfId="3" applyFont="1" applyFill="1" applyBorder="1" applyAlignment="1">
      <alignment horizontal="center"/>
    </xf>
    <xf numFmtId="0" fontId="37" fillId="0" borderId="0" xfId="3" applyFont="1" applyFill="1" applyBorder="1" applyAlignment="1">
      <alignment horizontal="left"/>
    </xf>
    <xf numFmtId="9" fontId="37" fillId="0" borderId="0" xfId="3" applyNumberFormat="1" applyFont="1" applyFill="1" applyBorder="1" applyAlignment="1">
      <alignment horizontal="center"/>
    </xf>
    <xf numFmtId="3" fontId="37" fillId="0" borderId="0" xfId="3" applyNumberFormat="1" applyFont="1" applyFill="1" applyBorder="1" applyAlignment="1">
      <alignment horizontal="center"/>
    </xf>
    <xf numFmtId="170" fontId="37" fillId="0" borderId="0" xfId="124" applyNumberFormat="1" applyFont="1" applyFill="1" applyBorder="1" applyAlignment="1">
      <alignment horizontal="center"/>
    </xf>
    <xf numFmtId="168" fontId="35" fillId="0" borderId="0" xfId="3" applyNumberFormat="1" applyFont="1" applyFill="1" applyBorder="1" applyAlignment="1">
      <alignment horizontal="center"/>
    </xf>
    <xf numFmtId="0" fontId="36" fillId="0" borderId="0" xfId="4" applyNumberFormat="1" applyFont="1" applyFill="1" applyBorder="1" applyAlignment="1">
      <alignment horizontal="right"/>
    </xf>
    <xf numFmtId="170" fontId="36" fillId="0" borderId="0" xfId="1" applyNumberFormat="1" applyFont="1" applyFill="1" applyBorder="1"/>
    <xf numFmtId="166" fontId="36" fillId="0" borderId="0" xfId="1" applyNumberFormat="1" applyFont="1" applyFill="1" applyBorder="1" applyAlignment="1">
      <alignment horizontal="right"/>
    </xf>
    <xf numFmtId="166" fontId="36" fillId="0" borderId="0" xfId="1" applyNumberFormat="1" applyFont="1" applyFill="1" applyBorder="1"/>
    <xf numFmtId="0" fontId="36" fillId="0" borderId="0" xfId="3" applyFont="1" applyFill="1" applyBorder="1" applyAlignment="1">
      <alignment horizontal="left"/>
    </xf>
    <xf numFmtId="1" fontId="36" fillId="0" borderId="0" xfId="3" applyNumberFormat="1" applyFont="1" applyFill="1" applyBorder="1" applyAlignment="1">
      <alignment horizontal="center"/>
    </xf>
    <xf numFmtId="9" fontId="36" fillId="0" borderId="0" xfId="3" applyNumberFormat="1" applyFont="1" applyFill="1" applyBorder="1" applyAlignment="1">
      <alignment horizontal="center"/>
    </xf>
    <xf numFmtId="0" fontId="36" fillId="0" borderId="0" xfId="3" applyNumberFormat="1" applyFont="1" applyFill="1" applyBorder="1" applyAlignment="1">
      <alignment horizontal="right"/>
    </xf>
    <xf numFmtId="0" fontId="35" fillId="0" borderId="11" xfId="3" applyFont="1" applyFill="1" applyBorder="1" applyAlignment="1">
      <alignment horizontal="left"/>
    </xf>
    <xf numFmtId="1" fontId="36" fillId="0" borderId="11" xfId="3" applyNumberFormat="1" applyFont="1" applyFill="1" applyBorder="1" applyAlignment="1">
      <alignment horizontal="center"/>
    </xf>
    <xf numFmtId="9" fontId="36" fillId="0" borderId="11" xfId="3" applyNumberFormat="1" applyFont="1" applyFill="1" applyBorder="1" applyAlignment="1">
      <alignment horizontal="center"/>
    </xf>
    <xf numFmtId="0" fontId="36" fillId="0" borderId="11" xfId="3" applyFont="1" applyFill="1" applyBorder="1" applyAlignment="1">
      <alignment horizontal="center"/>
    </xf>
    <xf numFmtId="0" fontId="36" fillId="0" borderId="11" xfId="3" applyNumberFormat="1" applyFont="1" applyFill="1" applyBorder="1" applyAlignment="1">
      <alignment horizontal="right"/>
    </xf>
    <xf numFmtId="0" fontId="36" fillId="0" borderId="11" xfId="3" applyFont="1" applyFill="1" applyBorder="1"/>
    <xf numFmtId="3" fontId="35" fillId="0" borderId="11" xfId="3" applyNumberFormat="1" applyFont="1" applyFill="1" applyBorder="1" applyAlignment="1">
      <alignment horizontal="right"/>
    </xf>
    <xf numFmtId="3" fontId="35" fillId="0" borderId="0" xfId="3" applyNumberFormat="1" applyFont="1" applyFill="1" applyBorder="1" applyAlignment="1">
      <alignment horizontal="right"/>
    </xf>
    <xf numFmtId="0" fontId="38" fillId="0" borderId="0" xfId="3" applyFont="1" applyFill="1" applyBorder="1" applyAlignment="1">
      <alignment horizontal="center"/>
    </xf>
    <xf numFmtId="1" fontId="38" fillId="0" borderId="0" xfId="3" applyNumberFormat="1" applyFont="1" applyFill="1" applyBorder="1" applyAlignment="1">
      <alignment horizontal="center"/>
    </xf>
    <xf numFmtId="0" fontId="39" fillId="0" borderId="0" xfId="3" applyFont="1" applyFill="1" applyBorder="1"/>
    <xf numFmtId="0" fontId="39" fillId="0" borderId="0" xfId="3" applyFont="1" applyFill="1" applyBorder="1" applyAlignment="1">
      <alignment horizontal="center"/>
    </xf>
    <xf numFmtId="1" fontId="39" fillId="0" borderId="11" xfId="3" applyNumberFormat="1" applyFont="1" applyFill="1" applyBorder="1" applyAlignment="1">
      <alignment horizontal="center"/>
    </xf>
    <xf numFmtId="9" fontId="39" fillId="0" borderId="11" xfId="3" applyNumberFormat="1" applyFont="1" applyFill="1" applyBorder="1" applyAlignment="1">
      <alignment horizontal="center"/>
    </xf>
    <xf numFmtId="0" fontId="39" fillId="0" borderId="11" xfId="3" applyFont="1" applyFill="1" applyBorder="1" applyAlignment="1">
      <alignment horizontal="center"/>
    </xf>
    <xf numFmtId="3" fontId="39" fillId="0" borderId="11" xfId="3" applyNumberFormat="1" applyFont="1" applyFill="1" applyBorder="1" applyAlignment="1">
      <alignment horizontal="right"/>
    </xf>
    <xf numFmtId="0" fontId="39" fillId="0" borderId="11" xfId="3" applyFont="1" applyFill="1" applyBorder="1"/>
    <xf numFmtId="0" fontId="36" fillId="19" borderId="0" xfId="4" applyNumberFormat="1" applyFont="1" applyFill="1" applyBorder="1" applyAlignment="1">
      <alignment horizontal="right"/>
    </xf>
    <xf numFmtId="170" fontId="36" fillId="19" borderId="0" xfId="1" applyNumberFormat="1" applyFont="1" applyFill="1" applyBorder="1"/>
    <xf numFmtId="166" fontId="36" fillId="19" borderId="0" xfId="1" applyNumberFormat="1" applyFont="1" applyFill="1" applyBorder="1" applyAlignment="1">
      <alignment horizontal="right"/>
    </xf>
    <xf numFmtId="166" fontId="36" fillId="19" borderId="0" xfId="1" applyNumberFormat="1" applyFont="1" applyFill="1" applyBorder="1"/>
    <xf numFmtId="0" fontId="36" fillId="19" borderId="0" xfId="3" applyFont="1" applyFill="1" applyBorder="1"/>
    <xf numFmtId="0" fontId="36" fillId="19" borderId="0" xfId="3" applyFont="1" applyFill="1" applyBorder="1" applyAlignment="1">
      <alignment horizontal="center"/>
    </xf>
    <xf numFmtId="0" fontId="36" fillId="19" borderId="0" xfId="3" applyNumberFormat="1" applyFont="1" applyFill="1" applyBorder="1" applyAlignment="1">
      <alignment horizontal="right"/>
    </xf>
    <xf numFmtId="0" fontId="36" fillId="19" borderId="0" xfId="3" applyFont="1" applyFill="1" applyBorder="1" applyAlignment="1">
      <alignment horizontal="left"/>
    </xf>
    <xf numFmtId="0" fontId="36" fillId="19" borderId="0" xfId="4" applyFont="1" applyFill="1" applyBorder="1" applyAlignment="1">
      <alignment horizontal="center"/>
    </xf>
    <xf numFmtId="1" fontId="36" fillId="19" borderId="0" xfId="4" applyNumberFormat="1" applyFont="1" applyFill="1" applyBorder="1" applyAlignment="1">
      <alignment horizontal="center"/>
    </xf>
    <xf numFmtId="9" fontId="36" fillId="19" borderId="0" xfId="4" applyNumberFormat="1" applyFont="1" applyFill="1" applyBorder="1" applyAlignment="1">
      <alignment horizontal="center"/>
    </xf>
    <xf numFmtId="9" fontId="29" fillId="0" borderId="0" xfId="2" applyFont="1" applyBorder="1"/>
    <xf numFmtId="9" fontId="29" fillId="0" borderId="0" xfId="2" applyFont="1" applyBorder="1" applyAlignment="1">
      <alignment horizontal="right"/>
    </xf>
    <xf numFmtId="9" fontId="27" fillId="0" borderId="0" xfId="2" applyFont="1" applyBorder="1" applyAlignment="1">
      <alignment horizontal="center"/>
    </xf>
    <xf numFmtId="9" fontId="31" fillId="0" borderId="0" xfId="2" applyFont="1" applyBorder="1" applyAlignment="1">
      <alignment horizontal="center"/>
    </xf>
    <xf numFmtId="9" fontId="29" fillId="0" borderId="0" xfId="2" applyFont="1" applyBorder="1" applyAlignment="1">
      <alignment horizontal="center"/>
    </xf>
    <xf numFmtId="0" fontId="29" fillId="0" borderId="11" xfId="3" applyFont="1" applyBorder="1" applyAlignment="1">
      <alignment horizontal="center"/>
    </xf>
    <xf numFmtId="0" fontId="27" fillId="0" borderId="11" xfId="3" applyFont="1" applyBorder="1" applyAlignment="1">
      <alignment horizontal="left"/>
    </xf>
    <xf numFmtId="1" fontId="29" fillId="0" borderId="11" xfId="3" applyNumberFormat="1" applyFont="1" applyBorder="1" applyAlignment="1">
      <alignment horizontal="center"/>
    </xf>
    <xf numFmtId="9" fontId="29" fillId="0" borderId="11" xfId="2" applyFont="1" applyBorder="1" applyAlignment="1">
      <alignment horizontal="center"/>
    </xf>
    <xf numFmtId="0" fontId="27" fillId="0" borderId="11" xfId="3" applyFont="1" applyBorder="1" applyAlignment="1">
      <alignment horizontal="right"/>
    </xf>
    <xf numFmtId="0" fontId="29" fillId="0" borderId="11" xfId="3" applyNumberFormat="1" applyFont="1" applyBorder="1" applyAlignment="1">
      <alignment horizontal="right"/>
    </xf>
    <xf numFmtId="3" fontId="27" fillId="0" borderId="11" xfId="3" applyNumberFormat="1" applyFont="1" applyBorder="1" applyAlignment="1">
      <alignment horizontal="right"/>
    </xf>
    <xf numFmtId="166" fontId="29" fillId="0" borderId="0" xfId="1" applyNumberFormat="1" applyFont="1" applyBorder="1" applyAlignment="1">
      <alignment horizontal="right"/>
    </xf>
    <xf numFmtId="166" fontId="27" fillId="0" borderId="11" xfId="1" applyNumberFormat="1" applyFont="1" applyBorder="1" applyAlignment="1">
      <alignment horizontal="right"/>
    </xf>
    <xf numFmtId="1" fontId="35" fillId="0" borderId="0" xfId="24" applyNumberFormat="1" applyFont="1" applyFill="1" applyBorder="1" applyAlignment="1">
      <alignment horizontal="right"/>
    </xf>
    <xf numFmtId="166" fontId="27" fillId="0" borderId="0" xfId="1" applyNumberFormat="1" applyFont="1" applyBorder="1" applyAlignment="1">
      <alignment horizontal="right"/>
    </xf>
    <xf numFmtId="2" fontId="29" fillId="0" borderId="0" xfId="1" applyNumberFormat="1" applyFont="1" applyBorder="1" applyAlignment="1">
      <alignment horizontal="right"/>
    </xf>
    <xf numFmtId="170" fontId="33" fillId="0" borderId="0" xfId="132" applyNumberFormat="1" applyFont="1" applyFill="1" applyBorder="1" applyAlignment="1">
      <alignment horizontal="center"/>
    </xf>
    <xf numFmtId="170" fontId="34" fillId="0" borderId="0" xfId="132" applyNumberFormat="1" applyFont="1" applyFill="1" applyBorder="1" applyAlignment="1">
      <alignment horizontal="center"/>
    </xf>
    <xf numFmtId="0" fontId="29" fillId="18" borderId="0" xfId="3" applyFont="1" applyFill="1" applyBorder="1"/>
    <xf numFmtId="0" fontId="29" fillId="18" borderId="0" xfId="0" applyFont="1" applyFill="1" applyAlignment="1">
      <alignment horizontal="left"/>
    </xf>
    <xf numFmtId="0" fontId="29" fillId="18" borderId="0" xfId="3" applyFont="1" applyFill="1" applyBorder="1" applyAlignment="1">
      <alignment horizontal="center"/>
    </xf>
    <xf numFmtId="0" fontId="29" fillId="18" borderId="0" xfId="3" applyFont="1" applyFill="1" applyBorder="1" applyAlignment="1">
      <alignment horizontal="left"/>
    </xf>
    <xf numFmtId="1" fontId="29" fillId="18" borderId="0" xfId="3" applyNumberFormat="1" applyFont="1" applyFill="1" applyBorder="1" applyAlignment="1">
      <alignment horizontal="center"/>
    </xf>
    <xf numFmtId="9" fontId="29" fillId="18" borderId="0" xfId="2" applyFont="1" applyFill="1" applyBorder="1" applyAlignment="1">
      <alignment horizontal="center"/>
    </xf>
    <xf numFmtId="0" fontId="29" fillId="18" borderId="0" xfId="3" applyNumberFormat="1" applyFont="1" applyFill="1" applyBorder="1" applyAlignment="1">
      <alignment horizontal="right"/>
    </xf>
    <xf numFmtId="2" fontId="29" fillId="18" borderId="0" xfId="1" applyNumberFormat="1" applyFont="1" applyFill="1" applyBorder="1" applyAlignment="1">
      <alignment horizontal="right"/>
    </xf>
    <xf numFmtId="3" fontId="29" fillId="18" borderId="0" xfId="3" applyNumberFormat="1" applyFont="1" applyFill="1" applyBorder="1" applyAlignment="1">
      <alignment horizontal="right"/>
    </xf>
    <xf numFmtId="166" fontId="29" fillId="18" borderId="0" xfId="1" applyNumberFormat="1" applyFont="1" applyFill="1" applyBorder="1" applyAlignment="1">
      <alignment horizontal="right"/>
    </xf>
    <xf numFmtId="0" fontId="35" fillId="0" borderId="0" xfId="3" applyFont="1" applyFill="1" applyBorder="1"/>
    <xf numFmtId="0" fontId="29" fillId="0" borderId="0" xfId="162" applyFont="1"/>
    <xf numFmtId="0" fontId="29" fillId="0" borderId="0" xfId="4686" applyFont="1"/>
    <xf numFmtId="166" fontId="29" fillId="0" borderId="0" xfId="716" applyNumberFormat="1" applyFont="1"/>
    <xf numFmtId="0" fontId="36" fillId="69" borderId="0" xfId="3" applyNumberFormat="1" applyFont="1" applyFill="1" applyBorder="1" applyAlignment="1">
      <alignment horizontal="right"/>
    </xf>
    <xf numFmtId="0" fontId="29" fillId="69" borderId="0" xfId="9499" applyFont="1" applyFill="1"/>
    <xf numFmtId="0" fontId="2" fillId="69" borderId="0" xfId="9499" applyFill="1"/>
    <xf numFmtId="0" fontId="35" fillId="69" borderId="0" xfId="4" applyFont="1" applyFill="1" applyBorder="1" applyAlignment="1">
      <alignment horizontal="center"/>
    </xf>
    <xf numFmtId="0" fontId="36" fillId="69" borderId="0" xfId="4" applyFont="1" applyFill="1" applyBorder="1" applyAlignment="1">
      <alignment horizontal="center"/>
    </xf>
    <xf numFmtId="0" fontId="36" fillId="69" borderId="0" xfId="4" applyFont="1" applyFill="1" applyBorder="1"/>
    <xf numFmtId="0" fontId="2" fillId="69" borderId="0" xfId="4678" applyFill="1"/>
    <xf numFmtId="166" fontId="36" fillId="69" borderId="0" xfId="1" applyNumberFormat="1" applyFont="1" applyFill="1" applyBorder="1"/>
    <xf numFmtId="166" fontId="36" fillId="69" borderId="0" xfId="1" applyNumberFormat="1" applyFont="1" applyFill="1" applyBorder="1" applyAlignment="1">
      <alignment horizontal="right"/>
    </xf>
    <xf numFmtId="166" fontId="29" fillId="69" borderId="0" xfId="716" applyNumberFormat="1" applyFont="1" applyFill="1"/>
    <xf numFmtId="170" fontId="36" fillId="69" borderId="0" xfId="1" applyNumberFormat="1" applyFont="1" applyFill="1" applyBorder="1"/>
    <xf numFmtId="0" fontId="36" fillId="69" borderId="0" xfId="3" applyFont="1" applyFill="1" applyBorder="1" applyAlignment="1">
      <alignment horizontal="center"/>
    </xf>
    <xf numFmtId="9" fontId="36" fillId="69" borderId="0" xfId="3" applyNumberFormat="1" applyFont="1" applyFill="1" applyBorder="1" applyAlignment="1">
      <alignment horizontal="center"/>
    </xf>
    <xf numFmtId="1" fontId="36" fillId="69" borderId="0" xfId="3" applyNumberFormat="1" applyFont="1" applyFill="1" applyBorder="1" applyAlignment="1">
      <alignment horizontal="center"/>
    </xf>
    <xf numFmtId="0" fontId="29" fillId="69" borderId="0" xfId="4678" applyFont="1" applyFill="1" applyAlignment="1">
      <alignment horizontal="center"/>
    </xf>
    <xf numFmtId="0" fontId="29" fillId="69" borderId="0" xfId="4678" applyFont="1" applyFill="1"/>
    <xf numFmtId="0" fontId="36" fillId="69" borderId="0" xfId="3" applyFont="1" applyFill="1" applyBorder="1"/>
    <xf numFmtId="0" fontId="29" fillId="69" borderId="0" xfId="9516" applyFont="1" applyFill="1"/>
    <xf numFmtId="0" fontId="29" fillId="69" borderId="0" xfId="9517" applyFont="1" applyFill="1"/>
    <xf numFmtId="0" fontId="29" fillId="69" borderId="0" xfId="9502" applyFont="1" applyFill="1"/>
    <xf numFmtId="0" fontId="29" fillId="69" borderId="0" xfId="9509" applyFont="1" applyFill="1"/>
    <xf numFmtId="0" fontId="27" fillId="0" borderId="0" xfId="133" applyFont="1" applyFill="1" applyBorder="1" applyAlignment="1">
      <alignment horizontal="center"/>
    </xf>
    <xf numFmtId="0" fontId="31" fillId="0" borderId="0" xfId="133" applyFont="1" applyFill="1" applyBorder="1" applyAlignment="1">
      <alignment horizontal="center"/>
    </xf>
    <xf numFmtId="169" fontId="31" fillId="0" borderId="0" xfId="3" applyNumberFormat="1" applyFont="1" applyBorder="1" applyAlignment="1">
      <alignment horizontal="center"/>
    </xf>
    <xf numFmtId="168" fontId="31" fillId="0" borderId="0" xfId="3" applyNumberFormat="1" applyFont="1" applyBorder="1" applyAlignment="1">
      <alignment horizontal="center"/>
    </xf>
    <xf numFmtId="1" fontId="29" fillId="0" borderId="0" xfId="3" applyNumberFormat="1" applyFont="1" applyFill="1" applyBorder="1" applyAlignment="1">
      <alignment horizontal="center"/>
    </xf>
    <xf numFmtId="166" fontId="29" fillId="0" borderId="0" xfId="1" applyNumberFormat="1" applyFont="1" applyBorder="1" applyAlignment="1"/>
    <xf numFmtId="166" fontId="27" fillId="0" borderId="11" xfId="1" applyNumberFormat="1" applyFont="1" applyBorder="1" applyAlignment="1"/>
    <xf numFmtId="170" fontId="27" fillId="0" borderId="11" xfId="3" applyNumberFormat="1" applyFont="1" applyBorder="1" applyAlignment="1"/>
    <xf numFmtId="170" fontId="27" fillId="0" borderId="11" xfId="3" applyNumberFormat="1" applyFont="1" applyBorder="1" applyAlignment="1">
      <alignment horizontal="center"/>
    </xf>
    <xf numFmtId="0" fontId="27" fillId="0" borderId="11" xfId="3" applyFont="1" applyBorder="1" applyAlignment="1">
      <alignment horizontal="center"/>
    </xf>
    <xf numFmtId="1" fontId="27" fillId="0" borderId="11" xfId="3" applyNumberFormat="1" applyFont="1" applyBorder="1" applyAlignment="1">
      <alignment horizontal="center"/>
    </xf>
    <xf numFmtId="0" fontId="27" fillId="0" borderId="11" xfId="3" applyNumberFormat="1" applyFont="1" applyBorder="1" applyAlignment="1">
      <alignment horizontal="center"/>
    </xf>
    <xf numFmtId="0" fontId="27" fillId="0" borderId="11" xfId="3" applyNumberFormat="1" applyFont="1" applyBorder="1" applyAlignment="1"/>
    <xf numFmtId="3" fontId="31" fillId="0" borderId="0" xfId="3" applyNumberFormat="1" applyFont="1" applyFill="1" applyBorder="1" applyAlignment="1">
      <alignment horizontal="center"/>
    </xf>
    <xf numFmtId="9" fontId="31" fillId="0" borderId="0" xfId="3" applyNumberFormat="1" applyFont="1" applyFill="1" applyBorder="1" applyAlignment="1">
      <alignment horizontal="center"/>
    </xf>
    <xf numFmtId="0" fontId="31" fillId="0" borderId="0" xfId="3" applyFont="1" applyFill="1" applyBorder="1" applyAlignment="1">
      <alignment horizontal="left"/>
    </xf>
    <xf numFmtId="3" fontId="27" fillId="0" borderId="0" xfId="3" applyNumberFormat="1" applyFont="1" applyFill="1" applyBorder="1" applyAlignment="1">
      <alignment horizontal="center"/>
    </xf>
    <xf numFmtId="9" fontId="27" fillId="0" borderId="0" xfId="3" applyNumberFormat="1" applyFont="1" applyFill="1" applyBorder="1" applyAlignment="1">
      <alignment horizontal="center"/>
    </xf>
    <xf numFmtId="0" fontId="31" fillId="0" borderId="0" xfId="3" applyFont="1" applyFill="1" applyBorder="1" applyAlignment="1">
      <alignment horizontal="center"/>
    </xf>
    <xf numFmtId="0" fontId="27" fillId="0" borderId="0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left"/>
    </xf>
    <xf numFmtId="0" fontId="27" fillId="0" borderId="0" xfId="3" applyFont="1" applyFill="1" applyBorder="1" applyAlignment="1">
      <alignment horizontal="center"/>
    </xf>
    <xf numFmtId="0" fontId="1" fillId="0" borderId="0" xfId="0" applyFont="1"/>
    <xf numFmtId="0" fontId="27" fillId="0" borderId="0" xfId="3" applyFont="1" applyBorder="1"/>
    <xf numFmtId="0" fontId="29" fillId="0" borderId="0" xfId="3" applyFont="1" applyBorder="1"/>
    <xf numFmtId="0" fontId="27" fillId="0" borderId="0" xfId="3" applyFont="1" applyBorder="1" applyAlignment="1">
      <alignment horizontal="center"/>
    </xf>
    <xf numFmtId="3" fontId="29" fillId="0" borderId="0" xfId="3" applyNumberFormat="1" applyFont="1" applyBorder="1"/>
    <xf numFmtId="166" fontId="29" fillId="0" borderId="0" xfId="1" applyNumberFormat="1" applyFont="1" applyBorder="1"/>
    <xf numFmtId="4" fontId="27" fillId="0" borderId="0" xfId="3" applyNumberFormat="1" applyFont="1" applyBorder="1" applyAlignment="1">
      <alignment horizontal="left"/>
    </xf>
    <xf numFmtId="0" fontId="29" fillId="0" borderId="0" xfId="3" applyFont="1" applyBorder="1" applyAlignment="1">
      <alignment horizontal="center"/>
    </xf>
    <xf numFmtId="3" fontId="29" fillId="0" borderId="0" xfId="3" applyNumberFormat="1" applyFont="1" applyBorder="1" applyAlignment="1">
      <alignment horizontal="center"/>
    </xf>
    <xf numFmtId="4" fontId="29" fillId="0" borderId="0" xfId="3" applyNumberFormat="1" applyFont="1" applyBorder="1" applyAlignment="1">
      <alignment horizontal="right"/>
    </xf>
    <xf numFmtId="4" fontId="29" fillId="0" borderId="0" xfId="3" applyNumberFormat="1" applyFont="1" applyBorder="1" applyAlignment="1">
      <alignment horizontal="left"/>
    </xf>
    <xf numFmtId="167" fontId="27" fillId="0" borderId="0" xfId="1" applyNumberFormat="1" applyFont="1" applyBorder="1" applyAlignment="1">
      <alignment horizontal="left"/>
    </xf>
    <xf numFmtId="4" fontId="29" fillId="0" borderId="0" xfId="3" applyNumberFormat="1" applyFont="1" applyBorder="1" applyAlignment="1">
      <alignment horizontal="center"/>
    </xf>
    <xf numFmtId="0" fontId="27" fillId="0" borderId="0" xfId="3" applyFont="1" applyBorder="1" applyAlignment="1">
      <alignment horizontal="left"/>
    </xf>
    <xf numFmtId="9" fontId="27" fillId="0" borderId="0" xfId="3" applyNumberFormat="1" applyFont="1" applyBorder="1" applyAlignment="1">
      <alignment horizontal="center"/>
    </xf>
    <xf numFmtId="3" fontId="27" fillId="0" borderId="0" xfId="3" applyNumberFormat="1" applyFont="1" applyBorder="1" applyAlignment="1">
      <alignment horizontal="center"/>
    </xf>
    <xf numFmtId="0" fontId="31" fillId="0" borderId="0" xfId="3" applyFont="1" applyBorder="1" applyAlignment="1">
      <alignment horizontal="center"/>
    </xf>
    <xf numFmtId="0" fontId="31" fillId="0" borderId="0" xfId="3" applyFont="1" applyBorder="1" applyAlignment="1">
      <alignment horizontal="left"/>
    </xf>
    <xf numFmtId="9" fontId="31" fillId="0" borderId="0" xfId="3" applyNumberFormat="1" applyFont="1" applyBorder="1" applyAlignment="1">
      <alignment horizontal="center"/>
    </xf>
    <xf numFmtId="3" fontId="31" fillId="0" borderId="0" xfId="3" applyNumberFormat="1" applyFont="1" applyBorder="1" applyAlignment="1">
      <alignment horizontal="center"/>
    </xf>
    <xf numFmtId="169" fontId="27" fillId="0" borderId="0" xfId="3" applyNumberFormat="1" applyFont="1" applyBorder="1" applyAlignment="1">
      <alignment horizontal="center"/>
    </xf>
    <xf numFmtId="4" fontId="27" fillId="0" borderId="0" xfId="3" applyNumberFormat="1" applyFont="1" applyBorder="1" applyAlignment="1"/>
    <xf numFmtId="4" fontId="29" fillId="0" borderId="0" xfId="3" applyNumberFormat="1" applyFont="1" applyBorder="1" applyAlignment="1"/>
    <xf numFmtId="0" fontId="29" fillId="0" borderId="0" xfId="3" applyNumberFormat="1" applyFont="1" applyBorder="1" applyAlignment="1"/>
    <xf numFmtId="0" fontId="29" fillId="0" borderId="0" xfId="3" applyNumberFormat="1" applyFont="1" applyBorder="1" applyAlignment="1">
      <alignment horizontal="center"/>
    </xf>
    <xf numFmtId="1" fontId="29" fillId="0" borderId="0" xfId="3" applyNumberFormat="1" applyFont="1" applyBorder="1" applyAlignment="1">
      <alignment horizontal="center"/>
    </xf>
    <xf numFmtId="3" fontId="29" fillId="0" borderId="0" xfId="3" applyNumberFormat="1" applyFont="1" applyBorder="1" applyAlignment="1">
      <alignment horizontal="right"/>
    </xf>
    <xf numFmtId="3" fontId="29" fillId="0" borderId="0" xfId="3" applyNumberFormat="1" applyFont="1" applyBorder="1" applyAlignment="1"/>
    <xf numFmtId="0" fontId="27" fillId="0" borderId="0" xfId="3" applyNumberFormat="1" applyFont="1" applyBorder="1" applyAlignment="1">
      <alignment horizontal="left"/>
    </xf>
    <xf numFmtId="0" fontId="29" fillId="0" borderId="0" xfId="3" applyNumberFormat="1" applyFont="1" applyBorder="1"/>
    <xf numFmtId="1" fontId="35" fillId="0" borderId="0" xfId="125" applyNumberFormat="1" applyFont="1" applyFill="1" applyBorder="1" applyAlignment="1">
      <alignment horizontal="right"/>
    </xf>
    <xf numFmtId="3" fontId="35" fillId="0" borderId="0" xfId="125" applyNumberFormat="1" applyFont="1" applyFill="1" applyBorder="1" applyAlignment="1">
      <alignment horizontal="right"/>
    </xf>
    <xf numFmtId="166" fontId="29" fillId="0" borderId="0" xfId="1" applyNumberFormat="1" applyFont="1" applyBorder="1" applyAlignment="1">
      <alignment horizontal="right"/>
    </xf>
    <xf numFmtId="166" fontId="27" fillId="0" borderId="11" xfId="1" applyNumberFormat="1" applyFont="1" applyBorder="1" applyAlignment="1">
      <alignment horizontal="right"/>
    </xf>
    <xf numFmtId="1" fontId="35" fillId="0" borderId="0" xfId="24" applyNumberFormat="1" applyFont="1" applyFill="1" applyBorder="1" applyAlignment="1">
      <alignment horizontal="right"/>
    </xf>
    <xf numFmtId="0" fontId="35" fillId="0" borderId="0" xfId="3" applyFont="1" applyFill="1" applyBorder="1" applyAlignment="1">
      <alignment horizontal="center" vertical="center"/>
    </xf>
    <xf numFmtId="0" fontId="27" fillId="0" borderId="0" xfId="3" applyFont="1" applyBorder="1" applyAlignment="1">
      <alignment horizontal="center"/>
    </xf>
  </cellXfs>
  <cellStyles count="9934">
    <cellStyle name="20% - Accent1 2" xfId="5"/>
    <cellStyle name="20% - Accent1 2 2" xfId="163"/>
    <cellStyle name="20% - Accent1 2 2 2" xfId="164"/>
    <cellStyle name="20% - Accent1 2 3" xfId="165"/>
    <cellStyle name="20% - Accent1 2 4" xfId="166"/>
    <cellStyle name="20% - Accent1 2 5" xfId="167"/>
    <cellStyle name="20% - Accent1 3" xfId="168"/>
    <cellStyle name="20% - Accent1 3 2" xfId="169"/>
    <cellStyle name="20% - Accent1 3 2 2" xfId="170"/>
    <cellStyle name="20% - Accent1 3 3" xfId="171"/>
    <cellStyle name="20% - Accent1 4" xfId="172"/>
    <cellStyle name="20% - Accent1 4 2" xfId="173"/>
    <cellStyle name="20% - Accent1 4 3" xfId="174"/>
    <cellStyle name="20% - Accent1 5" xfId="175"/>
    <cellStyle name="20% - Accent1 6" xfId="176"/>
    <cellStyle name="20% - Accent2 2" xfId="177"/>
    <cellStyle name="20% - Accent2 2 2" xfId="178"/>
    <cellStyle name="20% - Accent2 2 3" xfId="179"/>
    <cellStyle name="20% - Accent2 3" xfId="180"/>
    <cellStyle name="20% - Accent2 3 2" xfId="181"/>
    <cellStyle name="20% - Accent2 3 3" xfId="182"/>
    <cellStyle name="20% - Accent2 4" xfId="183"/>
    <cellStyle name="20% - Accent2 4 2" xfId="184"/>
    <cellStyle name="20% - Accent2 5" xfId="185"/>
    <cellStyle name="20% - Accent2 6" xfId="186"/>
    <cellStyle name="20% - Accent3 2" xfId="187"/>
    <cellStyle name="20% - Accent3 2 2" xfId="188"/>
    <cellStyle name="20% - Accent3 3" xfId="189"/>
    <cellStyle name="20% - Accent3 3 2" xfId="190"/>
    <cellStyle name="20% - Accent3 3 3" xfId="191"/>
    <cellStyle name="20% - Accent3 4" xfId="192"/>
    <cellStyle name="20% - Accent3 4 2" xfId="193"/>
    <cellStyle name="20% - Accent3 5" xfId="194"/>
    <cellStyle name="20% - Accent3 6" xfId="195"/>
    <cellStyle name="20% - Accent4 2" xfId="6"/>
    <cellStyle name="20% - Accent4 2 2" xfId="197"/>
    <cellStyle name="20% - Accent4 2 2 2" xfId="198"/>
    <cellStyle name="20% - Accent4 2 3" xfId="199"/>
    <cellStyle name="20% - Accent4 3" xfId="200"/>
    <cellStyle name="20% - Accent4 3 2" xfId="201"/>
    <cellStyle name="20% - Accent4 3 2 2" xfId="202"/>
    <cellStyle name="20% - Accent4 3 3" xfId="203"/>
    <cellStyle name="20% - Accent4 4" xfId="204"/>
    <cellStyle name="20% - Accent4 4 2" xfId="205"/>
    <cellStyle name="20% - Accent4 4 3" xfId="206"/>
    <cellStyle name="20% - Accent4 5" xfId="207"/>
    <cellStyle name="20% - Accent4 6" xfId="208"/>
    <cellStyle name="20% - Accent5" xfId="156" builtinId="46" customBuiltin="1"/>
    <cellStyle name="20% - Accent5 2" xfId="209"/>
    <cellStyle name="20% - Accent5 2 2" xfId="210"/>
    <cellStyle name="20% - Accent5 3" xfId="211"/>
    <cellStyle name="20% - Accent5 3 2" xfId="212"/>
    <cellStyle name="20% - Accent5 3 3" xfId="213"/>
    <cellStyle name="20% - Accent5 4" xfId="214"/>
    <cellStyle name="20% - Accent5 4 2" xfId="215"/>
    <cellStyle name="20% - Accent5 5" xfId="216"/>
    <cellStyle name="20% - Accent6" xfId="160" builtinId="50" customBuiltin="1"/>
    <cellStyle name="20% - Accent6 2" xfId="217"/>
    <cellStyle name="20% - Accent6 2 2" xfId="218"/>
    <cellStyle name="20% - Accent6 2 3" xfId="219"/>
    <cellStyle name="20% - Accent6 3" xfId="220"/>
    <cellStyle name="20% - Accent6 3 2" xfId="221"/>
    <cellStyle name="20% - Accent6 3 3" xfId="222"/>
    <cellStyle name="20% - Accent6 4" xfId="223"/>
    <cellStyle name="20% - Accent6 4 2" xfId="224"/>
    <cellStyle name="20% - Accent6 5" xfId="225"/>
    <cellStyle name="40% - Accent1" xfId="147" builtinId="31" customBuiltin="1"/>
    <cellStyle name="40% - Accent1 2" xfId="7"/>
    <cellStyle name="40% - Accent1 2 2" xfId="226"/>
    <cellStyle name="40% - Accent1 2 3" xfId="227"/>
    <cellStyle name="40% - Accent1 3" xfId="228"/>
    <cellStyle name="40% - Accent1 3 2" xfId="229"/>
    <cellStyle name="40% - Accent1 3 2 2" xfId="230"/>
    <cellStyle name="40% - Accent1 3 3" xfId="231"/>
    <cellStyle name="40% - Accent1 4" xfId="232"/>
    <cellStyle name="40% - Accent1 4 2" xfId="233"/>
    <cellStyle name="40% - Accent1 5" xfId="234"/>
    <cellStyle name="40% - Accent1 6" xfId="235"/>
    <cellStyle name="40% - Accent2" xfId="150" builtinId="35" customBuiltin="1"/>
    <cellStyle name="40% - Accent2 2" xfId="236"/>
    <cellStyle name="40% - Accent2 2 2" xfId="237"/>
    <cellStyle name="40% - Accent2 3" xfId="238"/>
    <cellStyle name="40% - Accent2 3 2" xfId="239"/>
    <cellStyle name="40% - Accent2 3 3" xfId="240"/>
    <cellStyle name="40% - Accent2 4" xfId="241"/>
    <cellStyle name="40% - Accent2 4 2" xfId="242"/>
    <cellStyle name="40% - Accent2 5" xfId="243"/>
    <cellStyle name="40% - Accent3 2" xfId="244"/>
    <cellStyle name="40% - Accent3 2 2" xfId="245"/>
    <cellStyle name="40% - Accent3 2 3" xfId="246"/>
    <cellStyle name="40% - Accent3 3" xfId="247"/>
    <cellStyle name="40% - Accent3 3 2" xfId="248"/>
    <cellStyle name="40% - Accent3 3 3" xfId="249"/>
    <cellStyle name="40% - Accent3 4" xfId="250"/>
    <cellStyle name="40% - Accent3 4 2" xfId="251"/>
    <cellStyle name="40% - Accent3 5" xfId="252"/>
    <cellStyle name="40% - Accent3 6" xfId="253"/>
    <cellStyle name="40% - Accent4" xfId="154" builtinId="43" customBuiltin="1"/>
    <cellStyle name="40% - Accent4 2" xfId="8"/>
    <cellStyle name="40% - Accent4 2 2" xfId="254"/>
    <cellStyle name="40% - Accent4 2 3" xfId="255"/>
    <cellStyle name="40% - Accent4 3" xfId="256"/>
    <cellStyle name="40% - Accent4 3 2" xfId="257"/>
    <cellStyle name="40% - Accent4 3 2 2" xfId="258"/>
    <cellStyle name="40% - Accent4 3 3" xfId="259"/>
    <cellStyle name="40% - Accent4 4" xfId="260"/>
    <cellStyle name="40% - Accent4 4 2" xfId="261"/>
    <cellStyle name="40% - Accent4 5" xfId="262"/>
    <cellStyle name="40% - Accent4 6" xfId="263"/>
    <cellStyle name="40% - Accent5" xfId="157" builtinId="47" customBuiltin="1"/>
    <cellStyle name="40% - Accent5 2" xfId="9"/>
    <cellStyle name="40% - Accent5 2 2" xfId="264"/>
    <cellStyle name="40% - Accent5 2 3" xfId="265"/>
    <cellStyle name="40% - Accent5 3" xfId="266"/>
    <cellStyle name="40% - Accent5 3 2" xfId="267"/>
    <cellStyle name="40% - Accent5 3 3" xfId="268"/>
    <cellStyle name="40% - Accent5 4" xfId="269"/>
    <cellStyle name="40% - Accent5 4 2" xfId="270"/>
    <cellStyle name="40% - Accent5 5" xfId="271"/>
    <cellStyle name="40% - Accent6" xfId="161" builtinId="51" customBuiltin="1"/>
    <cellStyle name="40% - Accent6 2" xfId="10"/>
    <cellStyle name="40% - Accent6 2 2" xfId="272"/>
    <cellStyle name="40% - Accent6 2 2 2" xfId="273"/>
    <cellStyle name="40% - Accent6 2 3" xfId="274"/>
    <cellStyle name="40% - Accent6 3" xfId="275"/>
    <cellStyle name="40% - Accent6 3 2" xfId="276"/>
    <cellStyle name="40% - Accent6 3 2 2" xfId="277"/>
    <cellStyle name="40% - Accent6 3 3" xfId="278"/>
    <cellStyle name="40% - Accent6 4" xfId="279"/>
    <cellStyle name="40% - Accent6 4 2" xfId="280"/>
    <cellStyle name="40% - Accent6 5" xfId="281"/>
    <cellStyle name="40% - Accent6 6" xfId="282"/>
    <cellStyle name="60% - Accent1" xfId="148" builtinId="32" customBuiltin="1"/>
    <cellStyle name="60% - Accent1 2" xfId="11"/>
    <cellStyle name="60% - Accent1 2 2" xfId="283"/>
    <cellStyle name="60% - Accent1 2 2 2" xfId="284"/>
    <cellStyle name="60% - Accent1 2 3" xfId="285"/>
    <cellStyle name="60% - Accent1 2 4" xfId="286"/>
    <cellStyle name="60% - Accent1 3" xfId="287"/>
    <cellStyle name="60% - Accent1 3 2" xfId="288"/>
    <cellStyle name="60% - Accent1 3 3" xfId="289"/>
    <cellStyle name="60% - Accent1 4" xfId="290"/>
    <cellStyle name="60% - Accent1 4 2" xfId="291"/>
    <cellStyle name="60% - Accent2" xfId="151" builtinId="36" customBuiltin="1"/>
    <cellStyle name="60% - Accent2 2" xfId="12"/>
    <cellStyle name="60% - Accent2 2 2" xfId="292"/>
    <cellStyle name="60% - Accent2 2 3" xfId="293"/>
    <cellStyle name="60% - Accent2 3" xfId="294"/>
    <cellStyle name="60% - Accent2 3 2" xfId="295"/>
    <cellStyle name="60% - Accent2 4" xfId="296"/>
    <cellStyle name="60% - Accent3 2" xfId="13"/>
    <cellStyle name="60% - Accent3 2 2" xfId="297"/>
    <cellStyle name="60% - Accent3 2 3" xfId="298"/>
    <cellStyle name="60% - Accent3 3" xfId="299"/>
    <cellStyle name="60% - Accent3 3 2" xfId="300"/>
    <cellStyle name="60% - Accent3 3 3" xfId="301"/>
    <cellStyle name="60% - Accent3 4" xfId="302"/>
    <cellStyle name="60% - Accent3 4 2" xfId="303"/>
    <cellStyle name="60% - Accent3 4 3" xfId="304"/>
    <cellStyle name="60% - Accent4 2" xfId="14"/>
    <cellStyle name="60% - Accent4 2 2" xfId="305"/>
    <cellStyle name="60% - Accent4 2 3" xfId="306"/>
    <cellStyle name="60% - Accent4 3" xfId="307"/>
    <cellStyle name="60% - Accent4 3 2" xfId="308"/>
    <cellStyle name="60% - Accent4 3 3" xfId="309"/>
    <cellStyle name="60% - Accent4 4" xfId="310"/>
    <cellStyle name="60% - Accent4 4 2" xfId="311"/>
    <cellStyle name="60% - Accent4 4 3" xfId="312"/>
    <cellStyle name="60% - Accent5" xfId="158" builtinId="48" customBuiltin="1"/>
    <cellStyle name="60% - Accent5 2" xfId="15"/>
    <cellStyle name="60% - Accent5 2 2" xfId="313"/>
    <cellStyle name="60% - Accent5 2 2 2" xfId="314"/>
    <cellStyle name="60% - Accent5 2 3" xfId="315"/>
    <cellStyle name="60% - Accent5 2 4" xfId="316"/>
    <cellStyle name="60% - Accent5 3" xfId="317"/>
    <cellStyle name="60% - Accent5 3 2" xfId="318"/>
    <cellStyle name="60% - Accent5 4" xfId="319"/>
    <cellStyle name="60% - Accent6 2" xfId="320"/>
    <cellStyle name="60% - Accent6 2 2" xfId="321"/>
    <cellStyle name="60% - Accent6 2 3" xfId="322"/>
    <cellStyle name="60% - Accent6 3" xfId="323"/>
    <cellStyle name="60% - Accent6 3 2" xfId="324"/>
    <cellStyle name="60% - Accent6 4" xfId="325"/>
    <cellStyle name="Accent1" xfId="146" builtinId="29" customBuiltin="1"/>
    <cellStyle name="Accent1 2" xfId="16"/>
    <cellStyle name="Accent1 2 2" xfId="326"/>
    <cellStyle name="Accent1 2 2 2" xfId="327"/>
    <cellStyle name="Accent1 2 3" xfId="328"/>
    <cellStyle name="Accent1 2 4" xfId="329"/>
    <cellStyle name="Accent1 3" xfId="330"/>
    <cellStyle name="Accent1 3 2" xfId="331"/>
    <cellStyle name="Accent1 3 3" xfId="332"/>
    <cellStyle name="Accent1 4" xfId="333"/>
    <cellStyle name="Accent1 4 2" xfId="334"/>
    <cellStyle name="Accent2" xfId="149" builtinId="33" customBuiltin="1"/>
    <cellStyle name="Accent2 2" xfId="17"/>
    <cellStyle name="Accent2 2 2" xfId="335"/>
    <cellStyle name="Accent2 2 3" xfId="336"/>
    <cellStyle name="Accent2 3" xfId="337"/>
    <cellStyle name="Accent2 3 2" xfId="338"/>
    <cellStyle name="Accent2 4" xfId="339"/>
    <cellStyle name="Accent3" xfId="152" builtinId="37" customBuiltin="1"/>
    <cellStyle name="Accent3 2" xfId="18"/>
    <cellStyle name="Accent3 2 2" xfId="340"/>
    <cellStyle name="Accent3 2 3" xfId="341"/>
    <cellStyle name="Accent3 2 4" xfId="342"/>
    <cellStyle name="Accent3 3" xfId="343"/>
    <cellStyle name="Accent3 3 2" xfId="344"/>
    <cellStyle name="Accent3 4" xfId="345"/>
    <cellStyle name="Accent4" xfId="153" builtinId="41" customBuiltin="1"/>
    <cellStyle name="Accent4 2" xfId="346"/>
    <cellStyle name="Accent4 2 2" xfId="347"/>
    <cellStyle name="Accent4 2 2 2" xfId="348"/>
    <cellStyle name="Accent4 2 3" xfId="349"/>
    <cellStyle name="Accent4 3" xfId="350"/>
    <cellStyle name="Accent4 3 2" xfId="351"/>
    <cellStyle name="Accent4 4" xfId="352"/>
    <cellStyle name="Accent5" xfId="155" builtinId="45" customBuiltin="1"/>
    <cellStyle name="Accent5 2" xfId="353"/>
    <cellStyle name="Accent5 2 2" xfId="354"/>
    <cellStyle name="Accent5 2 2 2" xfId="355"/>
    <cellStyle name="Accent5 2 3" xfId="356"/>
    <cellStyle name="Accent5 2 3 2" xfId="357"/>
    <cellStyle name="Accent5 2 4" xfId="358"/>
    <cellStyle name="Accent5 3" xfId="359"/>
    <cellStyle name="Accent5 4" xfId="360"/>
    <cellStyle name="Accent6" xfId="159" builtinId="49" customBuiltin="1"/>
    <cellStyle name="Accent6 2" xfId="19"/>
    <cellStyle name="Accent6 2 2" xfId="361"/>
    <cellStyle name="Accent6 2 3" xfId="362"/>
    <cellStyle name="Accent6 2 4" xfId="363"/>
    <cellStyle name="Accent6 3" xfId="364"/>
    <cellStyle name="Accent6 3 2" xfId="365"/>
    <cellStyle name="Accent6 4" xfId="366"/>
    <cellStyle name="Accounting" xfId="20"/>
    <cellStyle name="Accounting 2" xfId="367"/>
    <cellStyle name="Accounting 2 2" xfId="368"/>
    <cellStyle name="Accounting 3" xfId="369"/>
    <cellStyle name="Accounting 3 2" xfId="370"/>
    <cellStyle name="Accounting 4" xfId="371"/>
    <cellStyle name="Accounting_2011-11" xfId="372"/>
    <cellStyle name="APS" xfId="373"/>
    <cellStyle name="APSLabels" xfId="374"/>
    <cellStyle name="APSLabels 2" xfId="375"/>
    <cellStyle name="APSLabels 2 2" xfId="376"/>
    <cellStyle name="APSLabels 2 2 2" xfId="9353"/>
    <cellStyle name="APSLabels 2 2 2 2" xfId="9863"/>
    <cellStyle name="APSLabels 2 2 3" xfId="8940"/>
    <cellStyle name="APSLabels 2 2 3 2" xfId="9523"/>
    <cellStyle name="APSLabels 2 2 4" xfId="9495"/>
    <cellStyle name="APSLabels 2 2 5" xfId="9513"/>
    <cellStyle name="APSLabels 2 3" xfId="9354"/>
    <cellStyle name="APSLabels 2 3 2" xfId="9864"/>
    <cellStyle name="APSLabels 2 4" xfId="8939"/>
    <cellStyle name="APSLabels 2 4 2" xfId="9522"/>
    <cellStyle name="APSLabels 2 5" xfId="9496"/>
    <cellStyle name="APSLabels 2 6" xfId="9514"/>
    <cellStyle name="APSLabels 3" xfId="377"/>
    <cellStyle name="APSLabels 3 2" xfId="9352"/>
    <cellStyle name="APSLabels 3 2 2" xfId="9862"/>
    <cellStyle name="APSLabels 3 3" xfId="8941"/>
    <cellStyle name="APSLabels 3 3 2" xfId="9524"/>
    <cellStyle name="APSLabels 3 4" xfId="9494"/>
    <cellStyle name="APSLabels 3 5" xfId="9512"/>
    <cellStyle name="APSLabels 4" xfId="378"/>
    <cellStyle name="APSLabels 4 2" xfId="9351"/>
    <cellStyle name="APSLabels 4 2 2" xfId="9861"/>
    <cellStyle name="APSLabels 4 3" xfId="8942"/>
    <cellStyle name="APSLabels 4 3 2" xfId="9525"/>
    <cellStyle name="APSLabels 4 4" xfId="9493"/>
    <cellStyle name="APSLabels 4 5" xfId="9511"/>
    <cellStyle name="APSLabels 5" xfId="9355"/>
    <cellStyle name="APSLabels 5 2" xfId="9865"/>
    <cellStyle name="APSLabels 6" xfId="8938"/>
    <cellStyle name="APSLabels 6 2" xfId="9521"/>
    <cellStyle name="APSLabels 7" xfId="9497"/>
    <cellStyle name="APSLabels 8" xfId="9515"/>
    <cellStyle name="Bad" xfId="139" builtinId="27" customBuiltin="1"/>
    <cellStyle name="Bad 2" xfId="21"/>
    <cellStyle name="Bad 2 2" xfId="379"/>
    <cellStyle name="Bad 2 3" xfId="380"/>
    <cellStyle name="Bad 3" xfId="381"/>
    <cellStyle name="Bad 3 2" xfId="382"/>
    <cellStyle name="Bad 4" xfId="383"/>
    <cellStyle name="Budget" xfId="22"/>
    <cellStyle name="Budget 2" xfId="384"/>
    <cellStyle name="Budget 3" xfId="385"/>
    <cellStyle name="Budget_2011-11" xfId="386"/>
    <cellStyle name="Calculation" xfId="142" builtinId="22" customBuiltin="1"/>
    <cellStyle name="Calculation 2" xfId="23"/>
    <cellStyle name="Calculation 2 10" xfId="9492"/>
    <cellStyle name="Calculation 2 2" xfId="387"/>
    <cellStyle name="Calculation 2 2 2" xfId="388"/>
    <cellStyle name="Calculation 2 2 2 2" xfId="389"/>
    <cellStyle name="Calculation 2 2 2 2 2" xfId="9347"/>
    <cellStyle name="Calculation 2 2 2 2 2 2" xfId="9857"/>
    <cellStyle name="Calculation 2 2 2 2 3" xfId="8946"/>
    <cellStyle name="Calculation 2 2 2 2 3 2" xfId="9529"/>
    <cellStyle name="Calculation 2 2 2 2 4" xfId="9419"/>
    <cellStyle name="Calculation 2 2 2 2 4 2" xfId="9929"/>
    <cellStyle name="Calculation 2 2 2 2 5" xfId="9489"/>
    <cellStyle name="Calculation 2 2 2 3" xfId="390"/>
    <cellStyle name="Calculation 2 2 2 3 2" xfId="9346"/>
    <cellStyle name="Calculation 2 2 2 3 2 2" xfId="9856"/>
    <cellStyle name="Calculation 2 2 2 3 3" xfId="8947"/>
    <cellStyle name="Calculation 2 2 2 3 3 2" xfId="9530"/>
    <cellStyle name="Calculation 2 2 2 3 4" xfId="9418"/>
    <cellStyle name="Calculation 2 2 2 3 4 2" xfId="9928"/>
    <cellStyle name="Calculation 2 2 2 3 5" xfId="9488"/>
    <cellStyle name="Calculation 2 2 2 4" xfId="391"/>
    <cellStyle name="Calculation 2 2 2 4 2" xfId="9345"/>
    <cellStyle name="Calculation 2 2 2 4 2 2" xfId="9855"/>
    <cellStyle name="Calculation 2 2 2 4 3" xfId="8948"/>
    <cellStyle name="Calculation 2 2 2 4 3 2" xfId="9531"/>
    <cellStyle name="Calculation 2 2 2 4 4" xfId="9417"/>
    <cellStyle name="Calculation 2 2 2 4 4 2" xfId="9927"/>
    <cellStyle name="Calculation 2 2 2 4 5" xfId="9487"/>
    <cellStyle name="Calculation 2 2 2 5" xfId="392"/>
    <cellStyle name="Calculation 2 2 2 5 2" xfId="9344"/>
    <cellStyle name="Calculation 2 2 2 5 2 2" xfId="9854"/>
    <cellStyle name="Calculation 2 2 2 5 3" xfId="8949"/>
    <cellStyle name="Calculation 2 2 2 5 3 2" xfId="9532"/>
    <cellStyle name="Calculation 2 2 2 5 4" xfId="9416"/>
    <cellStyle name="Calculation 2 2 2 5 4 2" xfId="9926"/>
    <cellStyle name="Calculation 2 2 2 5 5" xfId="9486"/>
    <cellStyle name="Calculation 2 2 2 6" xfId="9348"/>
    <cellStyle name="Calculation 2 2 2 6 2" xfId="9858"/>
    <cellStyle name="Calculation 2 2 2 7" xfId="8945"/>
    <cellStyle name="Calculation 2 2 2 7 2" xfId="9528"/>
    <cellStyle name="Calculation 2 2 2 8" xfId="9420"/>
    <cellStyle name="Calculation 2 2 2 8 2" xfId="9930"/>
    <cellStyle name="Calculation 2 2 2 9" xfId="9490"/>
    <cellStyle name="Calculation 2 2 3" xfId="393"/>
    <cellStyle name="Calculation 2 2 3 2" xfId="394"/>
    <cellStyle name="Calculation 2 2 3 2 2" xfId="9342"/>
    <cellStyle name="Calculation 2 2 3 2 2 2" xfId="9852"/>
    <cellStyle name="Calculation 2 2 3 2 3" xfId="8951"/>
    <cellStyle name="Calculation 2 2 3 2 3 2" xfId="9534"/>
    <cellStyle name="Calculation 2 2 3 2 4" xfId="9414"/>
    <cellStyle name="Calculation 2 2 3 2 4 2" xfId="9924"/>
    <cellStyle name="Calculation 2 2 3 2 5" xfId="9484"/>
    <cellStyle name="Calculation 2 2 3 3" xfId="395"/>
    <cellStyle name="Calculation 2 2 3 3 2" xfId="9341"/>
    <cellStyle name="Calculation 2 2 3 3 2 2" xfId="9851"/>
    <cellStyle name="Calculation 2 2 3 3 3" xfId="8952"/>
    <cellStyle name="Calculation 2 2 3 3 3 2" xfId="9535"/>
    <cellStyle name="Calculation 2 2 3 3 4" xfId="9413"/>
    <cellStyle name="Calculation 2 2 3 3 4 2" xfId="9923"/>
    <cellStyle name="Calculation 2 2 3 3 5" xfId="9483"/>
    <cellStyle name="Calculation 2 2 3 4" xfId="396"/>
    <cellStyle name="Calculation 2 2 3 4 2" xfId="9340"/>
    <cellStyle name="Calculation 2 2 3 4 2 2" xfId="9850"/>
    <cellStyle name="Calculation 2 2 3 4 3" xfId="8953"/>
    <cellStyle name="Calculation 2 2 3 4 3 2" xfId="9536"/>
    <cellStyle name="Calculation 2 2 3 4 4" xfId="9412"/>
    <cellStyle name="Calculation 2 2 3 4 4 2" xfId="9922"/>
    <cellStyle name="Calculation 2 2 3 4 5" xfId="9482"/>
    <cellStyle name="Calculation 2 2 3 5" xfId="397"/>
    <cellStyle name="Calculation 2 2 3 5 2" xfId="9339"/>
    <cellStyle name="Calculation 2 2 3 5 2 2" xfId="9849"/>
    <cellStyle name="Calculation 2 2 3 5 3" xfId="8954"/>
    <cellStyle name="Calculation 2 2 3 5 3 2" xfId="9537"/>
    <cellStyle name="Calculation 2 2 3 5 4" xfId="9411"/>
    <cellStyle name="Calculation 2 2 3 5 4 2" xfId="9921"/>
    <cellStyle name="Calculation 2 2 3 5 5" xfId="9481"/>
    <cellStyle name="Calculation 2 2 3 6" xfId="9343"/>
    <cellStyle name="Calculation 2 2 3 6 2" xfId="9853"/>
    <cellStyle name="Calculation 2 2 3 7" xfId="8950"/>
    <cellStyle name="Calculation 2 2 3 7 2" xfId="9533"/>
    <cellStyle name="Calculation 2 2 3 8" xfId="9415"/>
    <cellStyle name="Calculation 2 2 3 8 2" xfId="9925"/>
    <cellStyle name="Calculation 2 2 3 9" xfId="9485"/>
    <cellStyle name="Calculation 2 2 4" xfId="9349"/>
    <cellStyle name="Calculation 2 2 4 2" xfId="9859"/>
    <cellStyle name="Calculation 2 2 5" xfId="8944"/>
    <cellStyle name="Calculation 2 2 5 2" xfId="9527"/>
    <cellStyle name="Calculation 2 2 6" xfId="9421"/>
    <cellStyle name="Calculation 2 2 6 2" xfId="9931"/>
    <cellStyle name="Calculation 2 2 7" xfId="9491"/>
    <cellStyle name="Calculation 2 3" xfId="398"/>
    <cellStyle name="Calculation 2 3 2" xfId="399"/>
    <cellStyle name="Calculation 2 3 2 2" xfId="400"/>
    <cellStyle name="Calculation 2 3 2 2 2" xfId="9336"/>
    <cellStyle name="Calculation 2 3 2 2 2 2" xfId="9846"/>
    <cellStyle name="Calculation 2 3 2 2 3" xfId="8957"/>
    <cellStyle name="Calculation 2 3 2 2 3 2" xfId="9540"/>
    <cellStyle name="Calculation 2 3 2 2 4" xfId="9408"/>
    <cellStyle name="Calculation 2 3 2 2 4 2" xfId="9918"/>
    <cellStyle name="Calculation 2 3 2 2 5" xfId="9478"/>
    <cellStyle name="Calculation 2 3 2 3" xfId="401"/>
    <cellStyle name="Calculation 2 3 2 3 2" xfId="9335"/>
    <cellStyle name="Calculation 2 3 2 3 2 2" xfId="9845"/>
    <cellStyle name="Calculation 2 3 2 3 3" xfId="8958"/>
    <cellStyle name="Calculation 2 3 2 3 3 2" xfId="9541"/>
    <cellStyle name="Calculation 2 3 2 3 4" xfId="9407"/>
    <cellStyle name="Calculation 2 3 2 3 4 2" xfId="9917"/>
    <cellStyle name="Calculation 2 3 2 3 5" xfId="9477"/>
    <cellStyle name="Calculation 2 3 2 4" xfId="402"/>
    <cellStyle name="Calculation 2 3 2 4 2" xfId="9334"/>
    <cellStyle name="Calculation 2 3 2 4 2 2" xfId="9844"/>
    <cellStyle name="Calculation 2 3 2 4 3" xfId="8959"/>
    <cellStyle name="Calculation 2 3 2 4 3 2" xfId="9542"/>
    <cellStyle name="Calculation 2 3 2 4 4" xfId="9406"/>
    <cellStyle name="Calculation 2 3 2 4 4 2" xfId="9916"/>
    <cellStyle name="Calculation 2 3 2 4 5" xfId="9476"/>
    <cellStyle name="Calculation 2 3 2 5" xfId="403"/>
    <cellStyle name="Calculation 2 3 2 5 2" xfId="9333"/>
    <cellStyle name="Calculation 2 3 2 5 2 2" xfId="9843"/>
    <cellStyle name="Calculation 2 3 2 5 3" xfId="8960"/>
    <cellStyle name="Calculation 2 3 2 5 3 2" xfId="9543"/>
    <cellStyle name="Calculation 2 3 2 5 4" xfId="9405"/>
    <cellStyle name="Calculation 2 3 2 5 4 2" xfId="9915"/>
    <cellStyle name="Calculation 2 3 2 5 5" xfId="9475"/>
    <cellStyle name="Calculation 2 3 2 6" xfId="9337"/>
    <cellStyle name="Calculation 2 3 2 6 2" xfId="9847"/>
    <cellStyle name="Calculation 2 3 2 7" xfId="8956"/>
    <cellStyle name="Calculation 2 3 2 7 2" xfId="9539"/>
    <cellStyle name="Calculation 2 3 2 8" xfId="9409"/>
    <cellStyle name="Calculation 2 3 2 8 2" xfId="9919"/>
    <cellStyle name="Calculation 2 3 2 9" xfId="9479"/>
    <cellStyle name="Calculation 2 3 3" xfId="404"/>
    <cellStyle name="Calculation 2 3 3 2" xfId="9332"/>
    <cellStyle name="Calculation 2 3 3 2 2" xfId="9842"/>
    <cellStyle name="Calculation 2 3 3 3" xfId="8961"/>
    <cellStyle name="Calculation 2 3 3 3 2" xfId="9544"/>
    <cellStyle name="Calculation 2 3 3 4" xfId="9404"/>
    <cellStyle name="Calculation 2 3 3 4 2" xfId="9914"/>
    <cellStyle name="Calculation 2 3 3 5" xfId="9474"/>
    <cellStyle name="Calculation 2 3 4" xfId="9338"/>
    <cellStyle name="Calculation 2 3 4 2" xfId="9848"/>
    <cellStyle name="Calculation 2 3 5" xfId="8955"/>
    <cellStyle name="Calculation 2 3 5 2" xfId="9538"/>
    <cellStyle name="Calculation 2 3 6" xfId="9410"/>
    <cellStyle name="Calculation 2 3 6 2" xfId="9920"/>
    <cellStyle name="Calculation 2 3 7" xfId="9480"/>
    <cellStyle name="Calculation 2 4" xfId="405"/>
    <cellStyle name="Calculation 2 4 2" xfId="406"/>
    <cellStyle name="Calculation 2 4 2 2" xfId="407"/>
    <cellStyle name="Calculation 2 4 2 2 2" xfId="9329"/>
    <cellStyle name="Calculation 2 4 2 2 2 2" xfId="9839"/>
    <cellStyle name="Calculation 2 4 2 2 3" xfId="8964"/>
    <cellStyle name="Calculation 2 4 2 2 3 2" xfId="9547"/>
    <cellStyle name="Calculation 2 4 2 2 4" xfId="9401"/>
    <cellStyle name="Calculation 2 4 2 2 4 2" xfId="9911"/>
    <cellStyle name="Calculation 2 4 2 2 5" xfId="9471"/>
    <cellStyle name="Calculation 2 4 2 3" xfId="408"/>
    <cellStyle name="Calculation 2 4 2 3 2" xfId="9328"/>
    <cellStyle name="Calculation 2 4 2 3 2 2" xfId="9838"/>
    <cellStyle name="Calculation 2 4 2 3 3" xfId="8965"/>
    <cellStyle name="Calculation 2 4 2 3 3 2" xfId="9548"/>
    <cellStyle name="Calculation 2 4 2 3 4" xfId="9400"/>
    <cellStyle name="Calculation 2 4 2 3 4 2" xfId="9910"/>
    <cellStyle name="Calculation 2 4 2 3 5" xfId="9470"/>
    <cellStyle name="Calculation 2 4 2 4" xfId="409"/>
    <cellStyle name="Calculation 2 4 2 4 2" xfId="9327"/>
    <cellStyle name="Calculation 2 4 2 4 2 2" xfId="9837"/>
    <cellStyle name="Calculation 2 4 2 4 3" xfId="8966"/>
    <cellStyle name="Calculation 2 4 2 4 3 2" xfId="9549"/>
    <cellStyle name="Calculation 2 4 2 4 4" xfId="9399"/>
    <cellStyle name="Calculation 2 4 2 4 4 2" xfId="9909"/>
    <cellStyle name="Calculation 2 4 2 4 5" xfId="9469"/>
    <cellStyle name="Calculation 2 4 2 5" xfId="410"/>
    <cellStyle name="Calculation 2 4 2 5 2" xfId="9326"/>
    <cellStyle name="Calculation 2 4 2 5 2 2" xfId="9836"/>
    <cellStyle name="Calculation 2 4 2 5 3" xfId="8967"/>
    <cellStyle name="Calculation 2 4 2 5 3 2" xfId="9550"/>
    <cellStyle name="Calculation 2 4 2 5 4" xfId="9398"/>
    <cellStyle name="Calculation 2 4 2 5 4 2" xfId="9908"/>
    <cellStyle name="Calculation 2 4 2 5 5" xfId="9468"/>
    <cellStyle name="Calculation 2 4 2 6" xfId="9330"/>
    <cellStyle name="Calculation 2 4 2 6 2" xfId="9840"/>
    <cellStyle name="Calculation 2 4 2 7" xfId="8963"/>
    <cellStyle name="Calculation 2 4 2 7 2" xfId="9546"/>
    <cellStyle name="Calculation 2 4 2 8" xfId="9402"/>
    <cellStyle name="Calculation 2 4 2 8 2" xfId="9912"/>
    <cellStyle name="Calculation 2 4 2 9" xfId="9472"/>
    <cellStyle name="Calculation 2 4 3" xfId="411"/>
    <cellStyle name="Calculation 2 4 3 2" xfId="9325"/>
    <cellStyle name="Calculation 2 4 3 2 2" xfId="9835"/>
    <cellStyle name="Calculation 2 4 3 3" xfId="8968"/>
    <cellStyle name="Calculation 2 4 3 3 2" xfId="9551"/>
    <cellStyle name="Calculation 2 4 3 4" xfId="9397"/>
    <cellStyle name="Calculation 2 4 3 4 2" xfId="9907"/>
    <cellStyle name="Calculation 2 4 3 5" xfId="9467"/>
    <cellStyle name="Calculation 2 4 4" xfId="9331"/>
    <cellStyle name="Calculation 2 4 4 2" xfId="9841"/>
    <cellStyle name="Calculation 2 4 5" xfId="8962"/>
    <cellStyle name="Calculation 2 4 5 2" xfId="9545"/>
    <cellStyle name="Calculation 2 4 6" xfId="9403"/>
    <cellStyle name="Calculation 2 4 6 2" xfId="9913"/>
    <cellStyle name="Calculation 2 4 7" xfId="9473"/>
    <cellStyle name="Calculation 2 5" xfId="412"/>
    <cellStyle name="Calculation 2 5 2" xfId="413"/>
    <cellStyle name="Calculation 2 5 2 2" xfId="9323"/>
    <cellStyle name="Calculation 2 5 2 2 2" xfId="9833"/>
    <cellStyle name="Calculation 2 5 2 3" xfId="8970"/>
    <cellStyle name="Calculation 2 5 2 3 2" xfId="9553"/>
    <cellStyle name="Calculation 2 5 2 4" xfId="9395"/>
    <cellStyle name="Calculation 2 5 2 4 2" xfId="9905"/>
    <cellStyle name="Calculation 2 5 2 5" xfId="9465"/>
    <cellStyle name="Calculation 2 5 3" xfId="414"/>
    <cellStyle name="Calculation 2 5 3 2" xfId="9322"/>
    <cellStyle name="Calculation 2 5 3 2 2" xfId="9832"/>
    <cellStyle name="Calculation 2 5 3 3" xfId="8971"/>
    <cellStyle name="Calculation 2 5 3 3 2" xfId="9554"/>
    <cellStyle name="Calculation 2 5 3 4" xfId="9394"/>
    <cellStyle name="Calculation 2 5 3 4 2" xfId="9904"/>
    <cellStyle name="Calculation 2 5 3 5" xfId="9464"/>
    <cellStyle name="Calculation 2 5 4" xfId="415"/>
    <cellStyle name="Calculation 2 5 4 2" xfId="9321"/>
    <cellStyle name="Calculation 2 5 4 2 2" xfId="9831"/>
    <cellStyle name="Calculation 2 5 4 3" xfId="8972"/>
    <cellStyle name="Calculation 2 5 4 3 2" xfId="9555"/>
    <cellStyle name="Calculation 2 5 4 4" xfId="9393"/>
    <cellStyle name="Calculation 2 5 4 4 2" xfId="9903"/>
    <cellStyle name="Calculation 2 5 4 5" xfId="9463"/>
    <cellStyle name="Calculation 2 5 5" xfId="416"/>
    <cellStyle name="Calculation 2 5 5 2" xfId="9320"/>
    <cellStyle name="Calculation 2 5 5 2 2" xfId="9830"/>
    <cellStyle name="Calculation 2 5 5 3" xfId="8973"/>
    <cellStyle name="Calculation 2 5 5 3 2" xfId="9556"/>
    <cellStyle name="Calculation 2 5 5 4" xfId="9392"/>
    <cellStyle name="Calculation 2 5 5 4 2" xfId="9902"/>
    <cellStyle name="Calculation 2 5 5 5" xfId="9462"/>
    <cellStyle name="Calculation 2 5 6" xfId="9324"/>
    <cellStyle name="Calculation 2 5 6 2" xfId="9834"/>
    <cellStyle name="Calculation 2 5 7" xfId="8969"/>
    <cellStyle name="Calculation 2 5 7 2" xfId="9552"/>
    <cellStyle name="Calculation 2 5 8" xfId="9396"/>
    <cellStyle name="Calculation 2 5 8 2" xfId="9906"/>
    <cellStyle name="Calculation 2 5 9" xfId="9466"/>
    <cellStyle name="Calculation 2 6" xfId="417"/>
    <cellStyle name="Calculation 2 6 2" xfId="9319"/>
    <cellStyle name="Calculation 2 6 2 2" xfId="9829"/>
    <cellStyle name="Calculation 2 6 3" xfId="8974"/>
    <cellStyle name="Calculation 2 6 3 2" xfId="9557"/>
    <cellStyle name="Calculation 2 6 4" xfId="9391"/>
    <cellStyle name="Calculation 2 6 4 2" xfId="9901"/>
    <cellStyle name="Calculation 2 6 5" xfId="9461"/>
    <cellStyle name="Calculation 2 7" xfId="9350"/>
    <cellStyle name="Calculation 2 7 2" xfId="9860"/>
    <cellStyle name="Calculation 2 8" xfId="8943"/>
    <cellStyle name="Calculation 2 8 2" xfId="9526"/>
    <cellStyle name="Calculation 2 9" xfId="9422"/>
    <cellStyle name="Calculation 2 9 2" xfId="9932"/>
    <cellStyle name="Calculation 3" xfId="418"/>
    <cellStyle name="Calculation 3 2" xfId="419"/>
    <cellStyle name="Calculation 3 2 2" xfId="420"/>
    <cellStyle name="Calculation 3 2 2 2" xfId="421"/>
    <cellStyle name="Calculation 3 2 2 2 2" xfId="9315"/>
    <cellStyle name="Calculation 3 2 2 2 2 2" xfId="9825"/>
    <cellStyle name="Calculation 3 2 2 2 3" xfId="8978"/>
    <cellStyle name="Calculation 3 2 2 2 3 2" xfId="9561"/>
    <cellStyle name="Calculation 3 2 2 2 4" xfId="9387"/>
    <cellStyle name="Calculation 3 2 2 2 4 2" xfId="9897"/>
    <cellStyle name="Calculation 3 2 2 2 5" xfId="9457"/>
    <cellStyle name="Calculation 3 2 2 3" xfId="422"/>
    <cellStyle name="Calculation 3 2 2 3 2" xfId="9314"/>
    <cellStyle name="Calculation 3 2 2 3 2 2" xfId="9824"/>
    <cellStyle name="Calculation 3 2 2 3 3" xfId="8979"/>
    <cellStyle name="Calculation 3 2 2 3 3 2" xfId="9562"/>
    <cellStyle name="Calculation 3 2 2 3 4" xfId="9386"/>
    <cellStyle name="Calculation 3 2 2 3 4 2" xfId="9896"/>
    <cellStyle name="Calculation 3 2 2 3 5" xfId="9456"/>
    <cellStyle name="Calculation 3 2 2 4" xfId="423"/>
    <cellStyle name="Calculation 3 2 2 4 2" xfId="9313"/>
    <cellStyle name="Calculation 3 2 2 4 2 2" xfId="9823"/>
    <cellStyle name="Calculation 3 2 2 4 3" xfId="8980"/>
    <cellStyle name="Calculation 3 2 2 4 3 2" xfId="9563"/>
    <cellStyle name="Calculation 3 2 2 4 4" xfId="9385"/>
    <cellStyle name="Calculation 3 2 2 4 4 2" xfId="9895"/>
    <cellStyle name="Calculation 3 2 2 4 5" xfId="9455"/>
    <cellStyle name="Calculation 3 2 2 5" xfId="424"/>
    <cellStyle name="Calculation 3 2 2 5 2" xfId="9312"/>
    <cellStyle name="Calculation 3 2 2 5 2 2" xfId="9822"/>
    <cellStyle name="Calculation 3 2 2 5 3" xfId="8981"/>
    <cellStyle name="Calculation 3 2 2 5 3 2" xfId="9564"/>
    <cellStyle name="Calculation 3 2 2 5 4" xfId="9384"/>
    <cellStyle name="Calculation 3 2 2 5 4 2" xfId="9894"/>
    <cellStyle name="Calculation 3 2 2 5 5" xfId="9454"/>
    <cellStyle name="Calculation 3 2 2 6" xfId="9316"/>
    <cellStyle name="Calculation 3 2 2 6 2" xfId="9826"/>
    <cellStyle name="Calculation 3 2 2 7" xfId="8977"/>
    <cellStyle name="Calculation 3 2 2 7 2" xfId="9560"/>
    <cellStyle name="Calculation 3 2 2 8" xfId="9388"/>
    <cellStyle name="Calculation 3 2 2 8 2" xfId="9898"/>
    <cellStyle name="Calculation 3 2 2 9" xfId="9458"/>
    <cellStyle name="Calculation 3 2 3" xfId="425"/>
    <cellStyle name="Calculation 3 2 3 2" xfId="426"/>
    <cellStyle name="Calculation 3 2 3 2 2" xfId="9310"/>
    <cellStyle name="Calculation 3 2 3 2 2 2" xfId="9820"/>
    <cellStyle name="Calculation 3 2 3 2 3" xfId="8983"/>
    <cellStyle name="Calculation 3 2 3 2 3 2" xfId="9566"/>
    <cellStyle name="Calculation 3 2 3 2 4" xfId="9382"/>
    <cellStyle name="Calculation 3 2 3 2 4 2" xfId="9892"/>
    <cellStyle name="Calculation 3 2 3 2 5" xfId="9452"/>
    <cellStyle name="Calculation 3 2 3 3" xfId="427"/>
    <cellStyle name="Calculation 3 2 3 3 2" xfId="9309"/>
    <cellStyle name="Calculation 3 2 3 3 2 2" xfId="9819"/>
    <cellStyle name="Calculation 3 2 3 3 3" xfId="8984"/>
    <cellStyle name="Calculation 3 2 3 3 3 2" xfId="9567"/>
    <cellStyle name="Calculation 3 2 3 3 4" xfId="9381"/>
    <cellStyle name="Calculation 3 2 3 3 4 2" xfId="9891"/>
    <cellStyle name="Calculation 3 2 3 3 5" xfId="9451"/>
    <cellStyle name="Calculation 3 2 3 4" xfId="428"/>
    <cellStyle name="Calculation 3 2 3 4 2" xfId="9308"/>
    <cellStyle name="Calculation 3 2 3 4 2 2" xfId="9818"/>
    <cellStyle name="Calculation 3 2 3 4 3" xfId="8985"/>
    <cellStyle name="Calculation 3 2 3 4 3 2" xfId="9568"/>
    <cellStyle name="Calculation 3 2 3 4 4" xfId="9380"/>
    <cellStyle name="Calculation 3 2 3 4 4 2" xfId="9890"/>
    <cellStyle name="Calculation 3 2 3 4 5" xfId="9450"/>
    <cellStyle name="Calculation 3 2 3 5" xfId="429"/>
    <cellStyle name="Calculation 3 2 3 5 2" xfId="9307"/>
    <cellStyle name="Calculation 3 2 3 5 2 2" xfId="9817"/>
    <cellStyle name="Calculation 3 2 3 5 3" xfId="8986"/>
    <cellStyle name="Calculation 3 2 3 5 3 2" xfId="9569"/>
    <cellStyle name="Calculation 3 2 3 5 4" xfId="9379"/>
    <cellStyle name="Calculation 3 2 3 5 4 2" xfId="9889"/>
    <cellStyle name="Calculation 3 2 3 5 5" xfId="9449"/>
    <cellStyle name="Calculation 3 2 3 6" xfId="9311"/>
    <cellStyle name="Calculation 3 2 3 6 2" xfId="9821"/>
    <cellStyle name="Calculation 3 2 3 7" xfId="8982"/>
    <cellStyle name="Calculation 3 2 3 7 2" xfId="9565"/>
    <cellStyle name="Calculation 3 2 3 8" xfId="9383"/>
    <cellStyle name="Calculation 3 2 3 8 2" xfId="9893"/>
    <cellStyle name="Calculation 3 2 3 9" xfId="9453"/>
    <cellStyle name="Calculation 3 2 4" xfId="9317"/>
    <cellStyle name="Calculation 3 2 4 2" xfId="9827"/>
    <cellStyle name="Calculation 3 2 5" xfId="8976"/>
    <cellStyle name="Calculation 3 2 5 2" xfId="9559"/>
    <cellStyle name="Calculation 3 2 6" xfId="9389"/>
    <cellStyle name="Calculation 3 2 6 2" xfId="9899"/>
    <cellStyle name="Calculation 3 2 7" xfId="9459"/>
    <cellStyle name="Calculation 3 3" xfId="430"/>
    <cellStyle name="Calculation 3 3 2" xfId="431"/>
    <cellStyle name="Calculation 3 3 2 2" xfId="432"/>
    <cellStyle name="Calculation 3 3 2 2 2" xfId="9304"/>
    <cellStyle name="Calculation 3 3 2 2 2 2" xfId="9814"/>
    <cellStyle name="Calculation 3 3 2 2 3" xfId="8989"/>
    <cellStyle name="Calculation 3 3 2 2 3 2" xfId="9572"/>
    <cellStyle name="Calculation 3 3 2 2 4" xfId="9376"/>
    <cellStyle name="Calculation 3 3 2 2 4 2" xfId="9886"/>
    <cellStyle name="Calculation 3 3 2 2 5" xfId="9446"/>
    <cellStyle name="Calculation 3 3 2 3" xfId="433"/>
    <cellStyle name="Calculation 3 3 2 3 2" xfId="9303"/>
    <cellStyle name="Calculation 3 3 2 3 2 2" xfId="9813"/>
    <cellStyle name="Calculation 3 3 2 3 3" xfId="8990"/>
    <cellStyle name="Calculation 3 3 2 3 3 2" xfId="9573"/>
    <cellStyle name="Calculation 3 3 2 3 4" xfId="9375"/>
    <cellStyle name="Calculation 3 3 2 3 4 2" xfId="9885"/>
    <cellStyle name="Calculation 3 3 2 3 5" xfId="9445"/>
    <cellStyle name="Calculation 3 3 2 4" xfId="434"/>
    <cellStyle name="Calculation 3 3 2 4 2" xfId="9302"/>
    <cellStyle name="Calculation 3 3 2 4 2 2" xfId="9812"/>
    <cellStyle name="Calculation 3 3 2 4 3" xfId="8991"/>
    <cellStyle name="Calculation 3 3 2 4 3 2" xfId="9574"/>
    <cellStyle name="Calculation 3 3 2 4 4" xfId="9374"/>
    <cellStyle name="Calculation 3 3 2 4 4 2" xfId="9884"/>
    <cellStyle name="Calculation 3 3 2 4 5" xfId="9444"/>
    <cellStyle name="Calculation 3 3 2 5" xfId="435"/>
    <cellStyle name="Calculation 3 3 2 5 2" xfId="9301"/>
    <cellStyle name="Calculation 3 3 2 5 2 2" xfId="9811"/>
    <cellStyle name="Calculation 3 3 2 5 3" xfId="8992"/>
    <cellStyle name="Calculation 3 3 2 5 3 2" xfId="9575"/>
    <cellStyle name="Calculation 3 3 2 5 4" xfId="9373"/>
    <cellStyle name="Calculation 3 3 2 5 4 2" xfId="9883"/>
    <cellStyle name="Calculation 3 3 2 5 5" xfId="9443"/>
    <cellStyle name="Calculation 3 3 2 6" xfId="9305"/>
    <cellStyle name="Calculation 3 3 2 6 2" xfId="9815"/>
    <cellStyle name="Calculation 3 3 2 7" xfId="8988"/>
    <cellStyle name="Calculation 3 3 2 7 2" xfId="9571"/>
    <cellStyle name="Calculation 3 3 2 8" xfId="9377"/>
    <cellStyle name="Calculation 3 3 2 8 2" xfId="9887"/>
    <cellStyle name="Calculation 3 3 2 9" xfId="9447"/>
    <cellStyle name="Calculation 3 3 3" xfId="436"/>
    <cellStyle name="Calculation 3 3 3 2" xfId="9300"/>
    <cellStyle name="Calculation 3 3 3 2 2" xfId="9810"/>
    <cellStyle name="Calculation 3 3 3 3" xfId="8993"/>
    <cellStyle name="Calculation 3 3 3 3 2" xfId="9576"/>
    <cellStyle name="Calculation 3 3 3 4" xfId="9372"/>
    <cellStyle name="Calculation 3 3 3 4 2" xfId="9882"/>
    <cellStyle name="Calculation 3 3 3 5" xfId="9442"/>
    <cellStyle name="Calculation 3 3 4" xfId="9306"/>
    <cellStyle name="Calculation 3 3 4 2" xfId="9816"/>
    <cellStyle name="Calculation 3 3 5" xfId="8987"/>
    <cellStyle name="Calculation 3 3 5 2" xfId="9570"/>
    <cellStyle name="Calculation 3 3 6" xfId="9378"/>
    <cellStyle name="Calculation 3 3 6 2" xfId="9888"/>
    <cellStyle name="Calculation 3 3 7" xfId="9448"/>
    <cellStyle name="Calculation 3 4" xfId="437"/>
    <cellStyle name="Calculation 3 4 2" xfId="438"/>
    <cellStyle name="Calculation 3 4 2 2" xfId="9298"/>
    <cellStyle name="Calculation 3 4 2 2 2" xfId="9808"/>
    <cellStyle name="Calculation 3 4 2 3" xfId="8995"/>
    <cellStyle name="Calculation 3 4 2 3 2" xfId="9578"/>
    <cellStyle name="Calculation 3 4 2 4" xfId="9370"/>
    <cellStyle name="Calculation 3 4 2 4 2" xfId="9880"/>
    <cellStyle name="Calculation 3 4 2 5" xfId="9440"/>
    <cellStyle name="Calculation 3 4 3" xfId="439"/>
    <cellStyle name="Calculation 3 4 3 2" xfId="9297"/>
    <cellStyle name="Calculation 3 4 3 2 2" xfId="9807"/>
    <cellStyle name="Calculation 3 4 3 3" xfId="8996"/>
    <cellStyle name="Calculation 3 4 3 3 2" xfId="9579"/>
    <cellStyle name="Calculation 3 4 3 4" xfId="9369"/>
    <cellStyle name="Calculation 3 4 3 4 2" xfId="9879"/>
    <cellStyle name="Calculation 3 4 3 5" xfId="9439"/>
    <cellStyle name="Calculation 3 4 4" xfId="440"/>
    <cellStyle name="Calculation 3 4 4 2" xfId="9296"/>
    <cellStyle name="Calculation 3 4 4 2 2" xfId="9806"/>
    <cellStyle name="Calculation 3 4 4 3" xfId="8997"/>
    <cellStyle name="Calculation 3 4 4 3 2" xfId="9580"/>
    <cellStyle name="Calculation 3 4 4 4" xfId="9368"/>
    <cellStyle name="Calculation 3 4 4 4 2" xfId="9878"/>
    <cellStyle name="Calculation 3 4 4 5" xfId="9438"/>
    <cellStyle name="Calculation 3 4 5" xfId="441"/>
    <cellStyle name="Calculation 3 4 5 2" xfId="9295"/>
    <cellStyle name="Calculation 3 4 5 2 2" xfId="9805"/>
    <cellStyle name="Calculation 3 4 5 3" xfId="8998"/>
    <cellStyle name="Calculation 3 4 5 3 2" xfId="9581"/>
    <cellStyle name="Calculation 3 4 5 4" xfId="9367"/>
    <cellStyle name="Calculation 3 4 5 4 2" xfId="9877"/>
    <cellStyle name="Calculation 3 4 5 5" xfId="9437"/>
    <cellStyle name="Calculation 3 4 6" xfId="9299"/>
    <cellStyle name="Calculation 3 4 6 2" xfId="9809"/>
    <cellStyle name="Calculation 3 4 7" xfId="8994"/>
    <cellStyle name="Calculation 3 4 7 2" xfId="9577"/>
    <cellStyle name="Calculation 3 4 8" xfId="9371"/>
    <cellStyle name="Calculation 3 4 8 2" xfId="9881"/>
    <cellStyle name="Calculation 3 4 9" xfId="9441"/>
    <cellStyle name="Calculation 3 5" xfId="442"/>
    <cellStyle name="Calculation 3 5 2" xfId="443"/>
    <cellStyle name="Calculation 3 5 2 2" xfId="9293"/>
    <cellStyle name="Calculation 3 5 2 2 2" xfId="9803"/>
    <cellStyle name="Calculation 3 5 2 3" xfId="9000"/>
    <cellStyle name="Calculation 3 5 2 3 2" xfId="9583"/>
    <cellStyle name="Calculation 3 5 2 4" xfId="9365"/>
    <cellStyle name="Calculation 3 5 2 4 2" xfId="9875"/>
    <cellStyle name="Calculation 3 5 2 5" xfId="9435"/>
    <cellStyle name="Calculation 3 5 3" xfId="444"/>
    <cellStyle name="Calculation 3 5 3 2" xfId="9292"/>
    <cellStyle name="Calculation 3 5 3 2 2" xfId="9802"/>
    <cellStyle name="Calculation 3 5 3 3" xfId="9001"/>
    <cellStyle name="Calculation 3 5 3 3 2" xfId="9584"/>
    <cellStyle name="Calculation 3 5 3 4" xfId="9505"/>
    <cellStyle name="Calculation 3 5 3 4 2" xfId="9933"/>
    <cellStyle name="Calculation 3 5 3 5" xfId="9434"/>
    <cellStyle name="Calculation 3 5 4" xfId="445"/>
    <cellStyle name="Calculation 3 5 4 2" xfId="9291"/>
    <cellStyle name="Calculation 3 5 4 2 2" xfId="9801"/>
    <cellStyle name="Calculation 3 5 4 3" xfId="9002"/>
    <cellStyle name="Calculation 3 5 4 3 2" xfId="9585"/>
    <cellStyle name="Calculation 3 5 4 4" xfId="9364"/>
    <cellStyle name="Calculation 3 5 4 4 2" xfId="9874"/>
    <cellStyle name="Calculation 3 5 4 5" xfId="9433"/>
    <cellStyle name="Calculation 3 5 5" xfId="446"/>
    <cellStyle name="Calculation 3 5 5 2" xfId="9290"/>
    <cellStyle name="Calculation 3 5 5 2 2" xfId="9800"/>
    <cellStyle name="Calculation 3 5 5 3" xfId="9003"/>
    <cellStyle name="Calculation 3 5 5 3 2" xfId="9586"/>
    <cellStyle name="Calculation 3 5 5 4" xfId="9363"/>
    <cellStyle name="Calculation 3 5 5 4 2" xfId="9873"/>
    <cellStyle name="Calculation 3 5 5 5" xfId="9432"/>
    <cellStyle name="Calculation 3 5 6" xfId="9294"/>
    <cellStyle name="Calculation 3 5 6 2" xfId="9804"/>
    <cellStyle name="Calculation 3 5 7" xfId="8999"/>
    <cellStyle name="Calculation 3 5 7 2" xfId="9582"/>
    <cellStyle name="Calculation 3 5 8" xfId="9366"/>
    <cellStyle name="Calculation 3 5 8 2" xfId="9876"/>
    <cellStyle name="Calculation 3 5 9" xfId="9436"/>
    <cellStyle name="Calculation 3 6" xfId="9318"/>
    <cellStyle name="Calculation 3 6 2" xfId="9828"/>
    <cellStyle name="Calculation 3 7" xfId="8975"/>
    <cellStyle name="Calculation 3 7 2" xfId="9558"/>
    <cellStyle name="Calculation 3 8" xfId="9390"/>
    <cellStyle name="Calculation 3 8 2" xfId="9900"/>
    <cellStyle name="Calculation 3 9" xfId="9460"/>
    <cellStyle name="Calculation 4" xfId="447"/>
    <cellStyle name="Calculation 4 2" xfId="448"/>
    <cellStyle name="Calculation 4 3" xfId="449"/>
    <cellStyle name="Calculation 4 3 2" xfId="450"/>
    <cellStyle name="Calculation 4 3 2 2" xfId="9287"/>
    <cellStyle name="Calculation 4 3 2 2 2" xfId="9797"/>
    <cellStyle name="Calculation 4 3 2 3" xfId="9006"/>
    <cellStyle name="Calculation 4 3 2 3 2" xfId="9589"/>
    <cellStyle name="Calculation 4 3 2 4" xfId="9360"/>
    <cellStyle name="Calculation 4 3 2 4 2" xfId="9870"/>
    <cellStyle name="Calculation 4 3 2 5" xfId="9429"/>
    <cellStyle name="Calculation 4 3 3" xfId="451"/>
    <cellStyle name="Calculation 4 3 3 2" xfId="9286"/>
    <cellStyle name="Calculation 4 3 3 2 2" xfId="9796"/>
    <cellStyle name="Calculation 4 3 3 3" xfId="9007"/>
    <cellStyle name="Calculation 4 3 3 3 2" xfId="9590"/>
    <cellStyle name="Calculation 4 3 3 4" xfId="9359"/>
    <cellStyle name="Calculation 4 3 3 4 2" xfId="9869"/>
    <cellStyle name="Calculation 4 3 3 5" xfId="9428"/>
    <cellStyle name="Calculation 4 3 4" xfId="452"/>
    <cellStyle name="Calculation 4 3 4 2" xfId="9285"/>
    <cellStyle name="Calculation 4 3 4 2 2" xfId="9795"/>
    <cellStyle name="Calculation 4 3 4 3" xfId="9008"/>
    <cellStyle name="Calculation 4 3 4 3 2" xfId="9591"/>
    <cellStyle name="Calculation 4 3 4 4" xfId="9358"/>
    <cellStyle name="Calculation 4 3 4 4 2" xfId="9868"/>
    <cellStyle name="Calculation 4 3 4 5" xfId="9427"/>
    <cellStyle name="Calculation 4 3 5" xfId="453"/>
    <cellStyle name="Calculation 4 3 5 2" xfId="9284"/>
    <cellStyle name="Calculation 4 3 5 2 2" xfId="9794"/>
    <cellStyle name="Calculation 4 3 5 3" xfId="9009"/>
    <cellStyle name="Calculation 4 3 5 3 2" xfId="9592"/>
    <cellStyle name="Calculation 4 3 5 4" xfId="9357"/>
    <cellStyle name="Calculation 4 3 5 4 2" xfId="9867"/>
    <cellStyle name="Calculation 4 3 5 5" xfId="9426"/>
    <cellStyle name="Calculation 4 3 6" xfId="9288"/>
    <cellStyle name="Calculation 4 3 6 2" xfId="9798"/>
    <cellStyle name="Calculation 4 3 7" xfId="9005"/>
    <cellStyle name="Calculation 4 3 7 2" xfId="9588"/>
    <cellStyle name="Calculation 4 3 8" xfId="9361"/>
    <cellStyle name="Calculation 4 3 8 2" xfId="9871"/>
    <cellStyle name="Calculation 4 3 9" xfId="9430"/>
    <cellStyle name="Calculation 4 4" xfId="454"/>
    <cellStyle name="Calculation 4 4 2" xfId="9283"/>
    <cellStyle name="Calculation 4 4 2 2" xfId="9793"/>
    <cellStyle name="Calculation 4 4 3" xfId="9010"/>
    <cellStyle name="Calculation 4 4 3 2" xfId="9593"/>
    <cellStyle name="Calculation 4 4 4" xfId="9356"/>
    <cellStyle name="Calculation 4 4 4 2" xfId="9866"/>
    <cellStyle name="Calculation 4 4 5" xfId="9425"/>
    <cellStyle name="Calculation 4 5" xfId="9289"/>
    <cellStyle name="Calculation 4 5 2" xfId="9799"/>
    <cellStyle name="Calculation 4 6" xfId="9004"/>
    <cellStyle name="Calculation 4 6 2" xfId="9587"/>
    <cellStyle name="Calculation 4 7" xfId="9362"/>
    <cellStyle name="Calculation 4 7 2" xfId="9872"/>
    <cellStyle name="Calculation 4 8" xfId="9431"/>
    <cellStyle name="Check Cell" xfId="144" builtinId="23" customBuiltin="1"/>
    <cellStyle name="Check Cell 2" xfId="455"/>
    <cellStyle name="Check Cell 2 2" xfId="456"/>
    <cellStyle name="Check Cell 2 2 2" xfId="457"/>
    <cellStyle name="Check Cell 2 3" xfId="458"/>
    <cellStyle name="Check Cell 2 4" xfId="459"/>
    <cellStyle name="Check Cell 3" xfId="460"/>
    <cellStyle name="Check Cell 4" xfId="461"/>
    <cellStyle name="Color" xfId="462"/>
    <cellStyle name="combo" xfId="463"/>
    <cellStyle name="Comma" xfId="1" builtinId="3"/>
    <cellStyle name="Comma 10" xfId="24"/>
    <cellStyle name="Comma 10 2" xfId="464"/>
    <cellStyle name="Comma 11" xfId="25"/>
    <cellStyle name="Comma 11 2" xfId="465"/>
    <cellStyle name="Comma 11 2 2" xfId="466"/>
    <cellStyle name="Comma 11 2 2 2" xfId="467"/>
    <cellStyle name="Comma 11 2 2 2 2" xfId="468"/>
    <cellStyle name="Comma 11 2 2 2 2 2" xfId="469"/>
    <cellStyle name="Comma 11 2 2 2 2 2 2" xfId="470"/>
    <cellStyle name="Comma 11 2 2 2 2 3" xfId="471"/>
    <cellStyle name="Comma 11 2 2 2 2 3 2" xfId="472"/>
    <cellStyle name="Comma 11 2 2 2 2 4" xfId="473"/>
    <cellStyle name="Comma 11 2 2 2 3" xfId="474"/>
    <cellStyle name="Comma 11 2 2 2 3 2" xfId="475"/>
    <cellStyle name="Comma 11 2 2 2 4" xfId="476"/>
    <cellStyle name="Comma 11 2 2 2 4 2" xfId="477"/>
    <cellStyle name="Comma 11 2 2 2 5" xfId="478"/>
    <cellStyle name="Comma 11 2 2 3" xfId="479"/>
    <cellStyle name="Comma 11 2 2 3 2" xfId="480"/>
    <cellStyle name="Comma 11 2 2 3 2 2" xfId="481"/>
    <cellStyle name="Comma 11 2 2 3 3" xfId="482"/>
    <cellStyle name="Comma 11 2 2 3 3 2" xfId="483"/>
    <cellStyle name="Comma 11 2 2 3 4" xfId="484"/>
    <cellStyle name="Comma 11 2 2 4" xfId="485"/>
    <cellStyle name="Comma 11 2 2 4 2" xfId="486"/>
    <cellStyle name="Comma 11 2 2 5" xfId="487"/>
    <cellStyle name="Comma 11 2 2 5 2" xfId="488"/>
    <cellStyle name="Comma 11 2 2 6" xfId="489"/>
    <cellStyle name="Comma 11 2 3" xfId="490"/>
    <cellStyle name="Comma 11 2 3 2" xfId="491"/>
    <cellStyle name="Comma 11 2 3 2 2" xfId="492"/>
    <cellStyle name="Comma 11 2 3 2 2 2" xfId="493"/>
    <cellStyle name="Comma 11 2 3 2 3" xfId="494"/>
    <cellStyle name="Comma 11 2 3 2 3 2" xfId="495"/>
    <cellStyle name="Comma 11 2 3 2 4" xfId="496"/>
    <cellStyle name="Comma 11 2 3 3" xfId="497"/>
    <cellStyle name="Comma 11 2 3 3 2" xfId="498"/>
    <cellStyle name="Comma 11 2 3 4" xfId="499"/>
    <cellStyle name="Comma 11 2 3 4 2" xfId="500"/>
    <cellStyle name="Comma 11 2 3 5" xfId="501"/>
    <cellStyle name="Comma 11 2 4" xfId="502"/>
    <cellStyle name="Comma 11 2 4 2" xfId="503"/>
    <cellStyle name="Comma 11 2 4 2 2" xfId="504"/>
    <cellStyle name="Comma 11 2 4 3" xfId="505"/>
    <cellStyle name="Comma 11 2 4 3 2" xfId="506"/>
    <cellStyle name="Comma 11 2 4 4" xfId="507"/>
    <cellStyle name="Comma 11 2 5" xfId="508"/>
    <cellStyle name="Comma 11 2 5 2" xfId="509"/>
    <cellStyle name="Comma 11 2 6" xfId="510"/>
    <cellStyle name="Comma 11 2 6 2" xfId="511"/>
    <cellStyle name="Comma 11 2 7" xfId="512"/>
    <cellStyle name="Comma 11 3" xfId="513"/>
    <cellStyle name="Comma 11 3 2" xfId="514"/>
    <cellStyle name="Comma 11 3 2 2" xfId="515"/>
    <cellStyle name="Comma 11 3 2 2 2" xfId="516"/>
    <cellStyle name="Comma 11 3 2 2 2 2" xfId="517"/>
    <cellStyle name="Comma 11 3 2 2 3" xfId="518"/>
    <cellStyle name="Comma 11 3 2 2 3 2" xfId="519"/>
    <cellStyle name="Comma 11 3 2 2 4" xfId="520"/>
    <cellStyle name="Comma 11 3 2 3" xfId="521"/>
    <cellStyle name="Comma 11 3 2 3 2" xfId="522"/>
    <cellStyle name="Comma 11 3 2 4" xfId="523"/>
    <cellStyle name="Comma 11 3 2 4 2" xfId="524"/>
    <cellStyle name="Comma 11 3 2 5" xfId="525"/>
    <cellStyle name="Comma 11 3 3" xfId="526"/>
    <cellStyle name="Comma 11 3 3 2" xfId="527"/>
    <cellStyle name="Comma 11 3 3 2 2" xfId="528"/>
    <cellStyle name="Comma 11 3 3 3" xfId="529"/>
    <cellStyle name="Comma 11 3 3 3 2" xfId="530"/>
    <cellStyle name="Comma 11 3 3 4" xfId="531"/>
    <cellStyle name="Comma 11 3 4" xfId="532"/>
    <cellStyle name="Comma 11 3 4 2" xfId="533"/>
    <cellStyle name="Comma 11 3 5" xfId="534"/>
    <cellStyle name="Comma 11 3 5 2" xfId="535"/>
    <cellStyle name="Comma 11 3 6" xfId="536"/>
    <cellStyle name="Comma 11 4" xfId="537"/>
    <cellStyle name="Comma 11 4 2" xfId="538"/>
    <cellStyle name="Comma 11 4 2 2" xfId="539"/>
    <cellStyle name="Comma 11 4 2 2 2" xfId="540"/>
    <cellStyle name="Comma 11 4 2 3" xfId="541"/>
    <cellStyle name="Comma 11 4 2 3 2" xfId="542"/>
    <cellStyle name="Comma 11 4 2 4" xfId="543"/>
    <cellStyle name="Comma 11 4 3" xfId="544"/>
    <cellStyle name="Comma 11 4 3 2" xfId="545"/>
    <cellStyle name="Comma 11 4 4" xfId="546"/>
    <cellStyle name="Comma 11 4 4 2" xfId="547"/>
    <cellStyle name="Comma 11 4 5" xfId="548"/>
    <cellStyle name="Comma 11 5" xfId="549"/>
    <cellStyle name="Comma 11 5 2" xfId="550"/>
    <cellStyle name="Comma 11 5 2 2" xfId="551"/>
    <cellStyle name="Comma 11 5 3" xfId="552"/>
    <cellStyle name="Comma 11 5 3 2" xfId="553"/>
    <cellStyle name="Comma 11 5 4" xfId="554"/>
    <cellStyle name="Comma 11 6" xfId="555"/>
    <cellStyle name="Comma 11 6 2" xfId="556"/>
    <cellStyle name="Comma 11 7" xfId="557"/>
    <cellStyle name="Comma 11 7 2" xfId="558"/>
    <cellStyle name="Comma 11 8" xfId="559"/>
    <cellStyle name="Comma 12" xfId="26"/>
    <cellStyle name="Comma 12 2" xfId="560"/>
    <cellStyle name="Comma 12 2 2" xfId="561"/>
    <cellStyle name="Comma 12 2 2 2" xfId="562"/>
    <cellStyle name="Comma 12 2 2 2 2" xfId="563"/>
    <cellStyle name="Comma 12 2 2 2 2 2" xfId="564"/>
    <cellStyle name="Comma 12 2 2 2 3" xfId="565"/>
    <cellStyle name="Comma 12 2 2 2 3 2" xfId="566"/>
    <cellStyle name="Comma 12 2 2 2 4" xfId="567"/>
    <cellStyle name="Comma 12 2 2 3" xfId="568"/>
    <cellStyle name="Comma 12 2 2 3 2" xfId="569"/>
    <cellStyle name="Comma 12 2 2 4" xfId="570"/>
    <cellStyle name="Comma 12 2 2 4 2" xfId="571"/>
    <cellStyle name="Comma 12 2 2 5" xfId="572"/>
    <cellStyle name="Comma 12 2 3" xfId="573"/>
    <cellStyle name="Comma 12 2 3 2" xfId="574"/>
    <cellStyle name="Comma 12 2 3 2 2" xfId="575"/>
    <cellStyle name="Comma 12 2 3 3" xfId="576"/>
    <cellStyle name="Comma 12 2 3 3 2" xfId="577"/>
    <cellStyle name="Comma 12 2 3 4" xfId="578"/>
    <cellStyle name="Comma 12 2 4" xfId="579"/>
    <cellStyle name="Comma 12 2 4 2" xfId="580"/>
    <cellStyle name="Comma 12 2 5" xfId="581"/>
    <cellStyle name="Comma 12 2 5 2" xfId="582"/>
    <cellStyle name="Comma 12 2 6" xfId="583"/>
    <cellStyle name="Comma 12 3" xfId="584"/>
    <cellStyle name="Comma 12 4" xfId="585"/>
    <cellStyle name="Comma 12 5" xfId="586"/>
    <cellStyle name="Comma 12 6" xfId="587"/>
    <cellStyle name="Comma 13" xfId="27"/>
    <cellStyle name="Comma 13 2" xfId="588"/>
    <cellStyle name="Comma 13 2 2" xfId="589"/>
    <cellStyle name="Comma 13 2 2 2" xfId="590"/>
    <cellStyle name="Comma 13 2 2 2 2" xfId="591"/>
    <cellStyle name="Comma 13 2 2 2 2 2" xfId="592"/>
    <cellStyle name="Comma 13 2 2 2 3" xfId="593"/>
    <cellStyle name="Comma 13 2 2 2 3 2" xfId="594"/>
    <cellStyle name="Comma 13 2 2 2 4" xfId="595"/>
    <cellStyle name="Comma 13 2 2 3" xfId="596"/>
    <cellStyle name="Comma 13 2 2 3 2" xfId="597"/>
    <cellStyle name="Comma 13 2 2 4" xfId="598"/>
    <cellStyle name="Comma 13 2 2 4 2" xfId="599"/>
    <cellStyle name="Comma 13 2 2 5" xfId="600"/>
    <cellStyle name="Comma 13 2 3" xfId="601"/>
    <cellStyle name="Comma 13 2 3 2" xfId="602"/>
    <cellStyle name="Comma 13 2 3 2 2" xfId="603"/>
    <cellStyle name="Comma 13 2 3 3" xfId="604"/>
    <cellStyle name="Comma 13 2 3 3 2" xfId="605"/>
    <cellStyle name="Comma 13 2 3 4" xfId="606"/>
    <cellStyle name="Comma 13 2 4" xfId="607"/>
    <cellStyle name="Comma 13 2 4 2" xfId="608"/>
    <cellStyle name="Comma 13 2 5" xfId="609"/>
    <cellStyle name="Comma 13 2 5 2" xfId="610"/>
    <cellStyle name="Comma 13 2 6" xfId="611"/>
    <cellStyle name="Comma 13 3" xfId="612"/>
    <cellStyle name="Comma 13 3 2" xfId="613"/>
    <cellStyle name="Comma 13 3 2 2" xfId="614"/>
    <cellStyle name="Comma 13 3 2 2 2" xfId="615"/>
    <cellStyle name="Comma 13 3 2 3" xfId="616"/>
    <cellStyle name="Comma 13 3 2 3 2" xfId="617"/>
    <cellStyle name="Comma 13 3 2 4" xfId="618"/>
    <cellStyle name="Comma 13 3 3" xfId="619"/>
    <cellStyle name="Comma 13 3 3 2" xfId="620"/>
    <cellStyle name="Comma 13 3 4" xfId="621"/>
    <cellStyle name="Comma 13 3 4 2" xfId="622"/>
    <cellStyle name="Comma 13 3 5" xfId="623"/>
    <cellStyle name="Comma 13 4" xfId="624"/>
    <cellStyle name="Comma 13 4 2" xfId="625"/>
    <cellStyle name="Comma 13 4 2 2" xfId="626"/>
    <cellStyle name="Comma 13 4 3" xfId="627"/>
    <cellStyle name="Comma 13 4 3 2" xfId="628"/>
    <cellStyle name="Comma 13 4 4" xfId="629"/>
    <cellStyle name="Comma 13 5" xfId="630"/>
    <cellStyle name="Comma 13 5 2" xfId="631"/>
    <cellStyle name="Comma 13 6" xfId="632"/>
    <cellStyle name="Comma 13 6 2" xfId="633"/>
    <cellStyle name="Comma 13 7" xfId="634"/>
    <cellStyle name="Comma 14" xfId="28"/>
    <cellStyle name="Comma 14 2" xfId="635"/>
    <cellStyle name="Comma 15" xfId="29"/>
    <cellStyle name="Comma 15 2" xfId="636"/>
    <cellStyle name="Comma 15 2 2" xfId="637"/>
    <cellStyle name="Comma 15 3" xfId="638"/>
    <cellStyle name="Comma 15 4" xfId="639"/>
    <cellStyle name="Comma 16" xfId="30"/>
    <cellStyle name="Comma 16 2" xfId="640"/>
    <cellStyle name="Comma 16 2 2" xfId="641"/>
    <cellStyle name="Comma 16 2 2 2" xfId="642"/>
    <cellStyle name="Comma 16 2 3" xfId="643"/>
    <cellStyle name="Comma 16 2 3 2" xfId="644"/>
    <cellStyle name="Comma 16 2 4" xfId="645"/>
    <cellStyle name="Comma 16 3" xfId="646"/>
    <cellStyle name="Comma 16 3 2" xfId="647"/>
    <cellStyle name="Comma 16 4" xfId="648"/>
    <cellStyle name="Comma 16 4 2" xfId="649"/>
    <cellStyle name="Comma 16 5" xfId="650"/>
    <cellStyle name="Comma 17" xfId="31"/>
    <cellStyle name="Comma 17 2" xfId="651"/>
    <cellStyle name="Comma 17 2 2" xfId="652"/>
    <cellStyle name="Comma 17 3" xfId="653"/>
    <cellStyle name="Comma 17 4" xfId="654"/>
    <cellStyle name="Comma 17 5" xfId="655"/>
    <cellStyle name="Comma 18" xfId="656"/>
    <cellStyle name="Comma 18 2" xfId="657"/>
    <cellStyle name="Comma 18 2 2" xfId="658"/>
    <cellStyle name="Comma 18 3" xfId="659"/>
    <cellStyle name="Comma 18 4" xfId="660"/>
    <cellStyle name="Comma 18 5" xfId="661"/>
    <cellStyle name="Comma 19" xfId="662"/>
    <cellStyle name="Comma 19 2" xfId="663"/>
    <cellStyle name="Comma 19 3" xfId="664"/>
    <cellStyle name="Comma 19 4" xfId="665"/>
    <cellStyle name="Comma 19 5" xfId="666"/>
    <cellStyle name="Comma 2" xfId="32"/>
    <cellStyle name="Comma 2 2" xfId="33"/>
    <cellStyle name="Comma 2 2 2" xfId="668"/>
    <cellStyle name="Comma 2 2 2 2" xfId="669"/>
    <cellStyle name="Comma 2 2 2 2 2" xfId="670"/>
    <cellStyle name="Comma 2 2 2 2 3" xfId="671"/>
    <cellStyle name="Comma 2 2 3" xfId="672"/>
    <cellStyle name="Comma 2 2 3 2" xfId="673"/>
    <cellStyle name="Comma 2 2 3 3" xfId="674"/>
    <cellStyle name="Comma 2 2 4" xfId="667"/>
    <cellStyle name="Comma 2 3" xfId="34"/>
    <cellStyle name="Comma 2 3 2" xfId="675"/>
    <cellStyle name="Comma 2 4" xfId="126"/>
    <cellStyle name="Comma 2 4 2" xfId="677"/>
    <cellStyle name="Comma 2 4 2 2" xfId="678"/>
    <cellStyle name="Comma 2 4 3" xfId="679"/>
    <cellStyle name="Comma 2 4 4" xfId="680"/>
    <cellStyle name="Comma 2 4 5" xfId="681"/>
    <cellStyle name="Comma 2 4 6" xfId="676"/>
    <cellStyle name="Comma 2 5" xfId="682"/>
    <cellStyle name="Comma 2 5 2" xfId="683"/>
    <cellStyle name="Comma 2 5 3" xfId="684"/>
    <cellStyle name="Comma 2 6" xfId="685"/>
    <cellStyle name="Comma 2 6 2" xfId="686"/>
    <cellStyle name="Comma 2 6 2 2" xfId="687"/>
    <cellStyle name="Comma 2 6 3" xfId="688"/>
    <cellStyle name="Comma 2 6 3 2" xfId="689"/>
    <cellStyle name="Comma 2 6 4" xfId="690"/>
    <cellStyle name="Comma 2 7" xfId="691"/>
    <cellStyle name="Comma 2 7 2" xfId="692"/>
    <cellStyle name="Comma 2 7 3" xfId="693"/>
    <cellStyle name="Comma 2 7 4" xfId="694"/>
    <cellStyle name="Comma 2 8" xfId="695"/>
    <cellStyle name="Comma 2 9" xfId="696"/>
    <cellStyle name="Comma 20" xfId="697"/>
    <cellStyle name="Comma 20 2" xfId="698"/>
    <cellStyle name="Comma 20 3" xfId="699"/>
    <cellStyle name="Comma 21" xfId="700"/>
    <cellStyle name="Comma 21 2" xfId="701"/>
    <cellStyle name="Comma 21 3" xfId="702"/>
    <cellStyle name="Comma 22" xfId="703"/>
    <cellStyle name="Comma 22 2" xfId="704"/>
    <cellStyle name="Comma 23" xfId="705"/>
    <cellStyle name="Comma 24" xfId="706"/>
    <cellStyle name="Comma 25" xfId="707"/>
    <cellStyle name="Comma 25 2" xfId="708"/>
    <cellStyle name="Comma 25 2 2" xfId="709"/>
    <cellStyle name="Comma 26" xfId="710"/>
    <cellStyle name="Comma 27" xfId="711"/>
    <cellStyle name="Comma 28" xfId="712"/>
    <cellStyle name="Comma 29" xfId="713"/>
    <cellStyle name="Comma 29 2" xfId="714"/>
    <cellStyle name="Comma 3" xfId="35"/>
    <cellStyle name="Comma 3 2" xfId="36"/>
    <cellStyle name="Comma 3 2 2" xfId="37"/>
    <cellStyle name="Comma 3 3" xfId="38"/>
    <cellStyle name="Comma 3 4" xfId="715"/>
    <cellStyle name="Comma 30" xfId="716"/>
    <cellStyle name="Comma 31" xfId="8935"/>
    <cellStyle name="Comma 4" xfId="39"/>
    <cellStyle name="Comma 4 10" xfId="717"/>
    <cellStyle name="Comma 4 11" xfId="718"/>
    <cellStyle name="Comma 4 12" xfId="719"/>
    <cellStyle name="Comma 4 2" xfId="40"/>
    <cellStyle name="Comma 4 2 2" xfId="720"/>
    <cellStyle name="Comma 4 2 2 2" xfId="721"/>
    <cellStyle name="Comma 4 2 2 2 2" xfId="722"/>
    <cellStyle name="Comma 4 2 2 2 2 2" xfId="723"/>
    <cellStyle name="Comma 4 2 2 2 2 2 2" xfId="724"/>
    <cellStyle name="Comma 4 2 2 2 2 2 2 2" xfId="725"/>
    <cellStyle name="Comma 4 2 2 2 2 2 3" xfId="726"/>
    <cellStyle name="Comma 4 2 2 2 2 2 3 2" xfId="727"/>
    <cellStyle name="Comma 4 2 2 2 2 2 4" xfId="728"/>
    <cellStyle name="Comma 4 2 2 2 2 3" xfId="729"/>
    <cellStyle name="Comma 4 2 2 2 2 3 2" xfId="730"/>
    <cellStyle name="Comma 4 2 2 2 2 4" xfId="731"/>
    <cellStyle name="Comma 4 2 2 2 2 4 2" xfId="732"/>
    <cellStyle name="Comma 4 2 2 2 2 5" xfId="733"/>
    <cellStyle name="Comma 4 2 2 2 3" xfId="734"/>
    <cellStyle name="Comma 4 2 2 2 3 2" xfId="735"/>
    <cellStyle name="Comma 4 2 2 2 3 2 2" xfId="736"/>
    <cellStyle name="Comma 4 2 2 2 3 3" xfId="737"/>
    <cellStyle name="Comma 4 2 2 2 3 3 2" xfId="738"/>
    <cellStyle name="Comma 4 2 2 2 3 4" xfId="739"/>
    <cellStyle name="Comma 4 2 2 2 4" xfId="740"/>
    <cellStyle name="Comma 4 2 2 2 4 2" xfId="741"/>
    <cellStyle name="Comma 4 2 2 2 5" xfId="742"/>
    <cellStyle name="Comma 4 2 2 2 5 2" xfId="743"/>
    <cellStyle name="Comma 4 2 2 2 6" xfId="744"/>
    <cellStyle name="Comma 4 2 2 3" xfId="745"/>
    <cellStyle name="Comma 4 2 2 3 2" xfId="746"/>
    <cellStyle name="Comma 4 2 2 3 2 2" xfId="747"/>
    <cellStyle name="Comma 4 2 2 3 2 2 2" xfId="748"/>
    <cellStyle name="Comma 4 2 2 3 2 2 2 2" xfId="749"/>
    <cellStyle name="Comma 4 2 2 3 2 2 3" xfId="750"/>
    <cellStyle name="Comma 4 2 2 3 2 2 3 2" xfId="751"/>
    <cellStyle name="Comma 4 2 2 3 2 2 4" xfId="752"/>
    <cellStyle name="Comma 4 2 2 3 2 3" xfId="753"/>
    <cellStyle name="Comma 4 2 2 3 2 3 2" xfId="754"/>
    <cellStyle name="Comma 4 2 2 3 2 4" xfId="755"/>
    <cellStyle name="Comma 4 2 2 3 2 4 2" xfId="756"/>
    <cellStyle name="Comma 4 2 2 3 2 5" xfId="757"/>
    <cellStyle name="Comma 4 2 2 3 3" xfId="758"/>
    <cellStyle name="Comma 4 2 2 3 3 2" xfId="759"/>
    <cellStyle name="Comma 4 2 2 3 3 2 2" xfId="760"/>
    <cellStyle name="Comma 4 2 2 3 3 3" xfId="761"/>
    <cellStyle name="Comma 4 2 2 3 3 3 2" xfId="762"/>
    <cellStyle name="Comma 4 2 2 3 3 4" xfId="763"/>
    <cellStyle name="Comma 4 2 2 3 4" xfId="764"/>
    <cellStyle name="Comma 4 2 2 3 4 2" xfId="765"/>
    <cellStyle name="Comma 4 2 2 3 5" xfId="766"/>
    <cellStyle name="Comma 4 2 2 3 5 2" xfId="767"/>
    <cellStyle name="Comma 4 2 2 3 6" xfId="768"/>
    <cellStyle name="Comma 4 2 2 4" xfId="769"/>
    <cellStyle name="Comma 4 2 2 4 2" xfId="770"/>
    <cellStyle name="Comma 4 2 2 4 2 2" xfId="771"/>
    <cellStyle name="Comma 4 2 2 4 2 2 2" xfId="772"/>
    <cellStyle name="Comma 4 2 2 4 2 3" xfId="773"/>
    <cellStyle name="Comma 4 2 2 4 2 3 2" xfId="774"/>
    <cellStyle name="Comma 4 2 2 4 2 4" xfId="775"/>
    <cellStyle name="Comma 4 2 2 4 3" xfId="776"/>
    <cellStyle name="Comma 4 2 2 4 3 2" xfId="777"/>
    <cellStyle name="Comma 4 2 2 4 4" xfId="778"/>
    <cellStyle name="Comma 4 2 2 4 4 2" xfId="779"/>
    <cellStyle name="Comma 4 2 2 4 5" xfId="780"/>
    <cellStyle name="Comma 4 2 2 5" xfId="781"/>
    <cellStyle name="Comma 4 2 2 5 2" xfId="782"/>
    <cellStyle name="Comma 4 2 2 5 2 2" xfId="783"/>
    <cellStyle name="Comma 4 2 2 5 3" xfId="784"/>
    <cellStyle name="Comma 4 2 2 5 3 2" xfId="785"/>
    <cellStyle name="Comma 4 2 2 5 4" xfId="786"/>
    <cellStyle name="Comma 4 2 2 6" xfId="787"/>
    <cellStyle name="Comma 4 2 2 6 2" xfId="788"/>
    <cellStyle name="Comma 4 2 2 7" xfId="789"/>
    <cellStyle name="Comma 4 2 2 7 2" xfId="790"/>
    <cellStyle name="Comma 4 2 2 8" xfId="791"/>
    <cellStyle name="Comma 4 2 2 9" xfId="792"/>
    <cellStyle name="Comma 4 2 3" xfId="793"/>
    <cellStyle name="Comma 4 2 3 2" xfId="794"/>
    <cellStyle name="Comma 4 2 3 2 2" xfId="795"/>
    <cellStyle name="Comma 4 2 3 2 2 2" xfId="796"/>
    <cellStyle name="Comma 4 2 3 2 2 2 2" xfId="797"/>
    <cellStyle name="Comma 4 2 3 2 2 3" xfId="798"/>
    <cellStyle name="Comma 4 2 3 2 2 3 2" xfId="799"/>
    <cellStyle name="Comma 4 2 3 2 2 4" xfId="800"/>
    <cellStyle name="Comma 4 2 3 2 3" xfId="801"/>
    <cellStyle name="Comma 4 2 3 2 3 2" xfId="802"/>
    <cellStyle name="Comma 4 2 3 2 4" xfId="803"/>
    <cellStyle name="Comma 4 2 3 2 4 2" xfId="804"/>
    <cellStyle name="Comma 4 2 3 2 5" xfId="805"/>
    <cellStyle name="Comma 4 2 3 3" xfId="806"/>
    <cellStyle name="Comma 4 2 3 3 2" xfId="807"/>
    <cellStyle name="Comma 4 2 3 3 2 2" xfId="808"/>
    <cellStyle name="Comma 4 2 3 3 3" xfId="809"/>
    <cellStyle name="Comma 4 2 3 3 3 2" xfId="810"/>
    <cellStyle name="Comma 4 2 3 3 4" xfId="811"/>
    <cellStyle name="Comma 4 2 3 4" xfId="812"/>
    <cellStyle name="Comma 4 2 3 4 2" xfId="813"/>
    <cellStyle name="Comma 4 2 3 5" xfId="814"/>
    <cellStyle name="Comma 4 2 3 5 2" xfId="815"/>
    <cellStyle name="Comma 4 2 3 6" xfId="816"/>
    <cellStyle name="Comma 4 2 4" xfId="817"/>
    <cellStyle name="Comma 4 2 4 2" xfId="818"/>
    <cellStyle name="Comma 4 2 4 2 2" xfId="819"/>
    <cellStyle name="Comma 4 2 4 2 2 2" xfId="820"/>
    <cellStyle name="Comma 4 2 4 2 2 2 2" xfId="821"/>
    <cellStyle name="Comma 4 2 4 2 2 3" xfId="822"/>
    <cellStyle name="Comma 4 2 4 2 2 3 2" xfId="823"/>
    <cellStyle name="Comma 4 2 4 2 2 4" xfId="824"/>
    <cellStyle name="Comma 4 2 4 2 3" xfId="825"/>
    <cellStyle name="Comma 4 2 4 2 3 2" xfId="826"/>
    <cellStyle name="Comma 4 2 4 2 4" xfId="827"/>
    <cellStyle name="Comma 4 2 4 2 4 2" xfId="828"/>
    <cellStyle name="Comma 4 2 4 2 5" xfId="829"/>
    <cellStyle name="Comma 4 2 4 3" xfId="830"/>
    <cellStyle name="Comma 4 2 4 3 2" xfId="831"/>
    <cellStyle name="Comma 4 2 4 3 2 2" xfId="832"/>
    <cellStyle name="Comma 4 2 4 3 3" xfId="833"/>
    <cellStyle name="Comma 4 2 4 3 3 2" xfId="834"/>
    <cellStyle name="Comma 4 2 4 3 4" xfId="835"/>
    <cellStyle name="Comma 4 2 4 4" xfId="836"/>
    <cellStyle name="Comma 4 2 4 4 2" xfId="837"/>
    <cellStyle name="Comma 4 2 4 5" xfId="838"/>
    <cellStyle name="Comma 4 2 4 5 2" xfId="839"/>
    <cellStyle name="Comma 4 2 4 6" xfId="840"/>
    <cellStyle name="Comma 4 2 5" xfId="841"/>
    <cellStyle name="Comma 4 2 5 2" xfId="842"/>
    <cellStyle name="Comma 4 2 5 2 2" xfId="843"/>
    <cellStyle name="Comma 4 2 5 2 2 2" xfId="844"/>
    <cellStyle name="Comma 4 2 5 2 3" xfId="845"/>
    <cellStyle name="Comma 4 2 5 2 3 2" xfId="846"/>
    <cellStyle name="Comma 4 2 5 2 4" xfId="847"/>
    <cellStyle name="Comma 4 2 5 3" xfId="848"/>
    <cellStyle name="Comma 4 2 5 3 2" xfId="849"/>
    <cellStyle name="Comma 4 2 5 4" xfId="850"/>
    <cellStyle name="Comma 4 2 5 4 2" xfId="851"/>
    <cellStyle name="Comma 4 2 5 5" xfId="852"/>
    <cellStyle name="Comma 4 2 6" xfId="853"/>
    <cellStyle name="Comma 4 2 6 2" xfId="854"/>
    <cellStyle name="Comma 4 2 6 2 2" xfId="855"/>
    <cellStyle name="Comma 4 2 6 3" xfId="856"/>
    <cellStyle name="Comma 4 2 6 3 2" xfId="857"/>
    <cellStyle name="Comma 4 2 6 4" xfId="858"/>
    <cellStyle name="Comma 4 2 7" xfId="859"/>
    <cellStyle name="Comma 4 2 7 2" xfId="860"/>
    <cellStyle name="Comma 4 2 8" xfId="861"/>
    <cellStyle name="Comma 4 2 8 2" xfId="862"/>
    <cellStyle name="Comma 4 2 9" xfId="863"/>
    <cellStyle name="Comma 4 3" xfId="41"/>
    <cellStyle name="Comma 4 3 10" xfId="864"/>
    <cellStyle name="Comma 4 3 2" xfId="865"/>
    <cellStyle name="Comma 4 3 2 2" xfId="866"/>
    <cellStyle name="Comma 4 3 2 2 2" xfId="867"/>
    <cellStyle name="Comma 4 3 2 2 2 2" xfId="868"/>
    <cellStyle name="Comma 4 3 2 2 2 2 2" xfId="869"/>
    <cellStyle name="Comma 4 3 2 2 2 3" xfId="870"/>
    <cellStyle name="Comma 4 3 2 2 2 3 2" xfId="871"/>
    <cellStyle name="Comma 4 3 2 2 2 4" xfId="872"/>
    <cellStyle name="Comma 4 3 2 2 3" xfId="873"/>
    <cellStyle name="Comma 4 3 2 2 3 2" xfId="874"/>
    <cellStyle name="Comma 4 3 2 2 4" xfId="875"/>
    <cellStyle name="Comma 4 3 2 2 4 2" xfId="876"/>
    <cellStyle name="Comma 4 3 2 2 5" xfId="877"/>
    <cellStyle name="Comma 4 3 2 3" xfId="878"/>
    <cellStyle name="Comma 4 3 2 3 2" xfId="879"/>
    <cellStyle name="Comma 4 3 2 3 2 2" xfId="880"/>
    <cellStyle name="Comma 4 3 2 3 3" xfId="881"/>
    <cellStyle name="Comma 4 3 2 3 3 2" xfId="882"/>
    <cellStyle name="Comma 4 3 2 3 4" xfId="883"/>
    <cellStyle name="Comma 4 3 2 4" xfId="884"/>
    <cellStyle name="Comma 4 3 2 4 2" xfId="885"/>
    <cellStyle name="Comma 4 3 2 5" xfId="886"/>
    <cellStyle name="Comma 4 3 2 5 2" xfId="887"/>
    <cellStyle name="Comma 4 3 2 6" xfId="888"/>
    <cellStyle name="Comma 4 3 2 7" xfId="889"/>
    <cellStyle name="Comma 4 3 3" xfId="890"/>
    <cellStyle name="Comma 4 3 3 2" xfId="891"/>
    <cellStyle name="Comma 4 3 3 2 2" xfId="892"/>
    <cellStyle name="Comma 4 3 3 2 2 2" xfId="893"/>
    <cellStyle name="Comma 4 3 3 2 2 2 2" xfId="894"/>
    <cellStyle name="Comma 4 3 3 2 2 3" xfId="895"/>
    <cellStyle name="Comma 4 3 3 2 2 3 2" xfId="896"/>
    <cellStyle name="Comma 4 3 3 2 2 4" xfId="897"/>
    <cellStyle name="Comma 4 3 3 2 3" xfId="898"/>
    <cellStyle name="Comma 4 3 3 2 3 2" xfId="899"/>
    <cellStyle name="Comma 4 3 3 2 4" xfId="900"/>
    <cellStyle name="Comma 4 3 3 2 4 2" xfId="901"/>
    <cellStyle name="Comma 4 3 3 2 5" xfId="902"/>
    <cellStyle name="Comma 4 3 3 3" xfId="903"/>
    <cellStyle name="Comma 4 3 3 3 2" xfId="904"/>
    <cellStyle name="Comma 4 3 3 3 2 2" xfId="905"/>
    <cellStyle name="Comma 4 3 3 3 3" xfId="906"/>
    <cellStyle name="Comma 4 3 3 3 3 2" xfId="907"/>
    <cellStyle name="Comma 4 3 3 3 4" xfId="908"/>
    <cellStyle name="Comma 4 3 3 4" xfId="909"/>
    <cellStyle name="Comma 4 3 3 4 2" xfId="910"/>
    <cellStyle name="Comma 4 3 3 5" xfId="911"/>
    <cellStyle name="Comma 4 3 3 5 2" xfId="912"/>
    <cellStyle name="Comma 4 3 3 6" xfId="913"/>
    <cellStyle name="Comma 4 3 4" xfId="914"/>
    <cellStyle name="Comma 4 3 4 2" xfId="915"/>
    <cellStyle name="Comma 4 3 4 2 2" xfId="916"/>
    <cellStyle name="Comma 4 3 4 2 2 2" xfId="917"/>
    <cellStyle name="Comma 4 3 4 2 3" xfId="918"/>
    <cellStyle name="Comma 4 3 4 2 3 2" xfId="919"/>
    <cellStyle name="Comma 4 3 4 2 4" xfId="920"/>
    <cellStyle name="Comma 4 3 4 3" xfId="921"/>
    <cellStyle name="Comma 4 3 4 3 2" xfId="922"/>
    <cellStyle name="Comma 4 3 4 4" xfId="923"/>
    <cellStyle name="Comma 4 3 4 4 2" xfId="924"/>
    <cellStyle name="Comma 4 3 4 5" xfId="925"/>
    <cellStyle name="Comma 4 3 5" xfId="926"/>
    <cellStyle name="Comma 4 3 5 2" xfId="927"/>
    <cellStyle name="Comma 4 3 5 2 2" xfId="928"/>
    <cellStyle name="Comma 4 3 5 3" xfId="929"/>
    <cellStyle name="Comma 4 3 5 3 2" xfId="930"/>
    <cellStyle name="Comma 4 3 5 4" xfId="931"/>
    <cellStyle name="Comma 4 3 6" xfId="932"/>
    <cellStyle name="Comma 4 3 6 2" xfId="933"/>
    <cellStyle name="Comma 4 3 7" xfId="934"/>
    <cellStyle name="Comma 4 3 7 2" xfId="935"/>
    <cellStyle name="Comma 4 3 8" xfId="936"/>
    <cellStyle name="Comma 4 3 9" xfId="937"/>
    <cellStyle name="Comma 4 4" xfId="42"/>
    <cellStyle name="Comma 4 4 10" xfId="938"/>
    <cellStyle name="Comma 4 4 2" xfId="939"/>
    <cellStyle name="Comma 4 4 2 2" xfId="940"/>
    <cellStyle name="Comma 4 4 2 2 2" xfId="941"/>
    <cellStyle name="Comma 4 4 2 2 2 2" xfId="942"/>
    <cellStyle name="Comma 4 4 2 2 2 2 2" xfId="943"/>
    <cellStyle name="Comma 4 4 2 2 2 3" xfId="944"/>
    <cellStyle name="Comma 4 4 2 2 2 3 2" xfId="945"/>
    <cellStyle name="Comma 4 4 2 2 2 4" xfId="946"/>
    <cellStyle name="Comma 4 4 2 2 3" xfId="947"/>
    <cellStyle name="Comma 4 4 2 2 3 2" xfId="948"/>
    <cellStyle name="Comma 4 4 2 2 4" xfId="949"/>
    <cellStyle name="Comma 4 4 2 2 4 2" xfId="950"/>
    <cellStyle name="Comma 4 4 2 2 5" xfId="951"/>
    <cellStyle name="Comma 4 4 2 3" xfId="952"/>
    <cellStyle name="Comma 4 4 2 3 2" xfId="953"/>
    <cellStyle name="Comma 4 4 2 3 2 2" xfId="954"/>
    <cellStyle name="Comma 4 4 2 3 3" xfId="955"/>
    <cellStyle name="Comma 4 4 2 3 3 2" xfId="956"/>
    <cellStyle name="Comma 4 4 2 3 4" xfId="957"/>
    <cellStyle name="Comma 4 4 2 4" xfId="958"/>
    <cellStyle name="Comma 4 4 2 4 2" xfId="959"/>
    <cellStyle name="Comma 4 4 2 5" xfId="960"/>
    <cellStyle name="Comma 4 4 2 5 2" xfId="961"/>
    <cellStyle name="Comma 4 4 2 6" xfId="962"/>
    <cellStyle name="Comma 4 4 3" xfId="963"/>
    <cellStyle name="Comma 4 4 3 2" xfId="964"/>
    <cellStyle name="Comma 4 4 3 2 2" xfId="965"/>
    <cellStyle name="Comma 4 4 3 2 2 2" xfId="966"/>
    <cellStyle name="Comma 4 4 3 2 3" xfId="967"/>
    <cellStyle name="Comma 4 4 3 2 3 2" xfId="968"/>
    <cellStyle name="Comma 4 4 3 2 4" xfId="969"/>
    <cellStyle name="Comma 4 4 3 3" xfId="970"/>
    <cellStyle name="Comma 4 4 3 3 2" xfId="971"/>
    <cellStyle name="Comma 4 4 3 4" xfId="972"/>
    <cellStyle name="Comma 4 4 3 4 2" xfId="973"/>
    <cellStyle name="Comma 4 4 3 5" xfId="974"/>
    <cellStyle name="Comma 4 4 4" xfId="975"/>
    <cellStyle name="Comma 4 4 4 2" xfId="976"/>
    <cellStyle name="Comma 4 4 4 2 2" xfId="977"/>
    <cellStyle name="Comma 4 4 4 3" xfId="978"/>
    <cellStyle name="Comma 4 4 4 3 2" xfId="979"/>
    <cellStyle name="Comma 4 4 4 4" xfId="980"/>
    <cellStyle name="Comma 4 4 5" xfId="981"/>
    <cellStyle name="Comma 4 4 5 2" xfId="982"/>
    <cellStyle name="Comma 4 4 5 3" xfId="983"/>
    <cellStyle name="Comma 4 4 6" xfId="984"/>
    <cellStyle name="Comma 4 4 6 2" xfId="985"/>
    <cellStyle name="Comma 4 4 7" xfId="986"/>
    <cellStyle name="Comma 4 4 8" xfId="987"/>
    <cellStyle name="Comma 4 4 9" xfId="988"/>
    <cellStyle name="Comma 4 5" xfId="43"/>
    <cellStyle name="Comma 4 5 2" xfId="989"/>
    <cellStyle name="Comma 4 5 2 2" xfId="990"/>
    <cellStyle name="Comma 4 5 2 2 2" xfId="991"/>
    <cellStyle name="Comma 4 5 2 2 2 2" xfId="992"/>
    <cellStyle name="Comma 4 5 2 2 3" xfId="993"/>
    <cellStyle name="Comma 4 5 2 2 3 2" xfId="994"/>
    <cellStyle name="Comma 4 5 2 2 4" xfId="995"/>
    <cellStyle name="Comma 4 5 2 3" xfId="996"/>
    <cellStyle name="Comma 4 5 2 3 2" xfId="997"/>
    <cellStyle name="Comma 4 5 2 4" xfId="998"/>
    <cellStyle name="Comma 4 5 2 4 2" xfId="999"/>
    <cellStyle name="Comma 4 5 2 5" xfId="1000"/>
    <cellStyle name="Comma 4 5 3" xfId="1001"/>
    <cellStyle name="Comma 4 5 3 2" xfId="1002"/>
    <cellStyle name="Comma 4 5 3 2 2" xfId="1003"/>
    <cellStyle name="Comma 4 5 3 3" xfId="1004"/>
    <cellStyle name="Comma 4 5 3 3 2" xfId="1005"/>
    <cellStyle name="Comma 4 5 3 4" xfId="1006"/>
    <cellStyle name="Comma 4 5 4" xfId="1007"/>
    <cellStyle name="Comma 4 5 4 2" xfId="1008"/>
    <cellStyle name="Comma 4 5 5" xfId="1009"/>
    <cellStyle name="Comma 4 5 5 2" xfId="1010"/>
    <cellStyle name="Comma 4 5 6" xfId="1011"/>
    <cellStyle name="Comma 4 6" xfId="1012"/>
    <cellStyle name="Comma 4 6 2" xfId="1013"/>
    <cellStyle name="Comma 4 6 2 2" xfId="1014"/>
    <cellStyle name="Comma 4 6 2 2 2" xfId="1015"/>
    <cellStyle name="Comma 4 6 2 3" xfId="1016"/>
    <cellStyle name="Comma 4 6 2 3 2" xfId="1017"/>
    <cellStyle name="Comma 4 6 2 4" xfId="1018"/>
    <cellStyle name="Comma 4 6 3" xfId="1019"/>
    <cellStyle name="Comma 4 6 3 2" xfId="1020"/>
    <cellStyle name="Comma 4 6 4" xfId="1021"/>
    <cellStyle name="Comma 4 6 4 2" xfId="1022"/>
    <cellStyle name="Comma 4 6 5" xfId="1023"/>
    <cellStyle name="Comma 4 6 6" xfId="1024"/>
    <cellStyle name="Comma 4 7" xfId="1025"/>
    <cellStyle name="Comma 4 7 2" xfId="1026"/>
    <cellStyle name="Comma 4 7 2 2" xfId="1027"/>
    <cellStyle name="Comma 4 7 3" xfId="1028"/>
    <cellStyle name="Comma 4 7 3 2" xfId="1029"/>
    <cellStyle name="Comma 4 7 4" xfId="1030"/>
    <cellStyle name="Comma 4 8" xfId="1031"/>
    <cellStyle name="Comma 4 8 2" xfId="1032"/>
    <cellStyle name="Comma 4 9" xfId="1033"/>
    <cellStyle name="Comma 4 9 2" xfId="1034"/>
    <cellStyle name="Comma 5" xfId="44"/>
    <cellStyle name="Comma 5 10" xfId="1036"/>
    <cellStyle name="Comma 5 11" xfId="1035"/>
    <cellStyle name="Comma 5 2" xfId="1037"/>
    <cellStyle name="Comma 5 2 2" xfId="1038"/>
    <cellStyle name="Comma 5 2 2 2" xfId="1039"/>
    <cellStyle name="Comma 5 2 2 2 2" xfId="1040"/>
    <cellStyle name="Comma 5 2 2 2 2 2" xfId="1041"/>
    <cellStyle name="Comma 5 2 2 2 2 2 2" xfId="1042"/>
    <cellStyle name="Comma 5 2 2 2 2 2 2 2" xfId="1043"/>
    <cellStyle name="Comma 5 2 2 2 2 2 3" xfId="1044"/>
    <cellStyle name="Comma 5 2 2 2 2 2 3 2" xfId="1045"/>
    <cellStyle name="Comma 5 2 2 2 2 2 4" xfId="1046"/>
    <cellStyle name="Comma 5 2 2 2 2 3" xfId="1047"/>
    <cellStyle name="Comma 5 2 2 2 2 3 2" xfId="1048"/>
    <cellStyle name="Comma 5 2 2 2 2 4" xfId="1049"/>
    <cellStyle name="Comma 5 2 2 2 2 4 2" xfId="1050"/>
    <cellStyle name="Comma 5 2 2 2 2 5" xfId="1051"/>
    <cellStyle name="Comma 5 2 2 2 3" xfId="1052"/>
    <cellStyle name="Comma 5 2 2 2 3 2" xfId="1053"/>
    <cellStyle name="Comma 5 2 2 2 3 2 2" xfId="1054"/>
    <cellStyle name="Comma 5 2 2 2 3 3" xfId="1055"/>
    <cellStyle name="Comma 5 2 2 2 3 3 2" xfId="1056"/>
    <cellStyle name="Comma 5 2 2 2 3 4" xfId="1057"/>
    <cellStyle name="Comma 5 2 2 2 4" xfId="1058"/>
    <cellStyle name="Comma 5 2 2 2 4 2" xfId="1059"/>
    <cellStyle name="Comma 5 2 2 2 5" xfId="1060"/>
    <cellStyle name="Comma 5 2 2 2 5 2" xfId="1061"/>
    <cellStyle name="Comma 5 2 2 2 6" xfId="1062"/>
    <cellStyle name="Comma 5 2 2 3" xfId="1063"/>
    <cellStyle name="Comma 5 2 2 3 2" xfId="1064"/>
    <cellStyle name="Comma 5 2 2 3 2 2" xfId="1065"/>
    <cellStyle name="Comma 5 2 2 3 2 2 2" xfId="1066"/>
    <cellStyle name="Comma 5 2 2 3 2 3" xfId="1067"/>
    <cellStyle name="Comma 5 2 2 3 2 3 2" xfId="1068"/>
    <cellStyle name="Comma 5 2 2 3 2 4" xfId="1069"/>
    <cellStyle name="Comma 5 2 2 3 3" xfId="1070"/>
    <cellStyle name="Comma 5 2 2 3 3 2" xfId="1071"/>
    <cellStyle name="Comma 5 2 2 3 4" xfId="1072"/>
    <cellStyle name="Comma 5 2 2 3 4 2" xfId="1073"/>
    <cellStyle name="Comma 5 2 2 3 5" xfId="1074"/>
    <cellStyle name="Comma 5 2 2 4" xfId="1075"/>
    <cellStyle name="Comma 5 2 2 4 2" xfId="1076"/>
    <cellStyle name="Comma 5 2 2 4 2 2" xfId="1077"/>
    <cellStyle name="Comma 5 2 2 4 3" xfId="1078"/>
    <cellStyle name="Comma 5 2 2 4 3 2" xfId="1079"/>
    <cellStyle name="Comma 5 2 2 4 4" xfId="1080"/>
    <cellStyle name="Comma 5 2 2 5" xfId="1081"/>
    <cellStyle name="Comma 5 2 2 5 2" xfId="1082"/>
    <cellStyle name="Comma 5 2 2 6" xfId="1083"/>
    <cellStyle name="Comma 5 2 2 6 2" xfId="1084"/>
    <cellStyle name="Comma 5 2 2 7" xfId="1085"/>
    <cellStyle name="Comma 5 2 3" xfId="1086"/>
    <cellStyle name="Comma 5 2 3 2" xfId="1087"/>
    <cellStyle name="Comma 5 2 3 2 2" xfId="1088"/>
    <cellStyle name="Comma 5 2 3 2 2 2" xfId="1089"/>
    <cellStyle name="Comma 5 2 3 2 2 2 2" xfId="1090"/>
    <cellStyle name="Comma 5 2 3 2 2 3" xfId="1091"/>
    <cellStyle name="Comma 5 2 3 2 2 3 2" xfId="1092"/>
    <cellStyle name="Comma 5 2 3 2 2 4" xfId="1093"/>
    <cellStyle name="Comma 5 2 3 2 3" xfId="1094"/>
    <cellStyle name="Comma 5 2 3 2 3 2" xfId="1095"/>
    <cellStyle name="Comma 5 2 3 2 4" xfId="1096"/>
    <cellStyle name="Comma 5 2 3 2 4 2" xfId="1097"/>
    <cellStyle name="Comma 5 2 3 2 5" xfId="1098"/>
    <cellStyle name="Comma 5 2 3 3" xfId="1099"/>
    <cellStyle name="Comma 5 2 3 3 2" xfId="1100"/>
    <cellStyle name="Comma 5 2 3 3 2 2" xfId="1101"/>
    <cellStyle name="Comma 5 2 3 3 3" xfId="1102"/>
    <cellStyle name="Comma 5 2 3 3 3 2" xfId="1103"/>
    <cellStyle name="Comma 5 2 3 3 4" xfId="1104"/>
    <cellStyle name="Comma 5 2 3 4" xfId="1105"/>
    <cellStyle name="Comma 5 2 3 4 2" xfId="1106"/>
    <cellStyle name="Comma 5 2 3 5" xfId="1107"/>
    <cellStyle name="Comma 5 2 3 5 2" xfId="1108"/>
    <cellStyle name="Comma 5 2 3 6" xfId="1109"/>
    <cellStyle name="Comma 5 2 4" xfId="1110"/>
    <cellStyle name="Comma 5 2 4 2" xfId="1111"/>
    <cellStyle name="Comma 5 2 4 2 2" xfId="1112"/>
    <cellStyle name="Comma 5 2 4 2 2 2" xfId="1113"/>
    <cellStyle name="Comma 5 2 4 2 3" xfId="1114"/>
    <cellStyle name="Comma 5 2 4 2 3 2" xfId="1115"/>
    <cellStyle name="Comma 5 2 4 2 4" xfId="1116"/>
    <cellStyle name="Comma 5 2 4 3" xfId="1117"/>
    <cellStyle name="Comma 5 2 4 3 2" xfId="1118"/>
    <cellStyle name="Comma 5 2 4 4" xfId="1119"/>
    <cellStyle name="Comma 5 2 4 4 2" xfId="1120"/>
    <cellStyle name="Comma 5 2 4 5" xfId="1121"/>
    <cellStyle name="Comma 5 2 5" xfId="1122"/>
    <cellStyle name="Comma 5 2 5 2" xfId="1123"/>
    <cellStyle name="Comma 5 2 5 2 2" xfId="1124"/>
    <cellStyle name="Comma 5 2 5 3" xfId="1125"/>
    <cellStyle name="Comma 5 2 5 3 2" xfId="1126"/>
    <cellStyle name="Comma 5 2 5 4" xfId="1127"/>
    <cellStyle name="Comma 5 2 6" xfId="1128"/>
    <cellStyle name="Comma 5 2 6 2" xfId="1129"/>
    <cellStyle name="Comma 5 2 7" xfId="1130"/>
    <cellStyle name="Comma 5 2 7 2" xfId="1131"/>
    <cellStyle name="Comma 5 2 8" xfId="1132"/>
    <cellStyle name="Comma 5 2 9" xfId="1133"/>
    <cellStyle name="Comma 5 3" xfId="1134"/>
    <cellStyle name="Comma 5 3 2" xfId="1135"/>
    <cellStyle name="Comma 5 3 2 2" xfId="1136"/>
    <cellStyle name="Comma 5 3 2 2 2" xfId="1137"/>
    <cellStyle name="Comma 5 3 2 2 2 2" xfId="1138"/>
    <cellStyle name="Comma 5 3 2 2 2 2 2" xfId="1139"/>
    <cellStyle name="Comma 5 3 2 2 2 3" xfId="1140"/>
    <cellStyle name="Comma 5 3 2 2 2 3 2" xfId="1141"/>
    <cellStyle name="Comma 5 3 2 2 2 4" xfId="1142"/>
    <cellStyle name="Comma 5 3 2 2 3" xfId="1143"/>
    <cellStyle name="Comma 5 3 2 2 3 2" xfId="1144"/>
    <cellStyle name="Comma 5 3 2 2 4" xfId="1145"/>
    <cellStyle name="Comma 5 3 2 2 4 2" xfId="1146"/>
    <cellStyle name="Comma 5 3 2 2 5" xfId="1147"/>
    <cellStyle name="Comma 5 3 2 3" xfId="1148"/>
    <cellStyle name="Comma 5 3 2 3 2" xfId="1149"/>
    <cellStyle name="Comma 5 3 2 3 2 2" xfId="1150"/>
    <cellStyle name="Comma 5 3 2 3 3" xfId="1151"/>
    <cellStyle name="Comma 5 3 2 3 3 2" xfId="1152"/>
    <cellStyle name="Comma 5 3 2 3 4" xfId="1153"/>
    <cellStyle name="Comma 5 3 2 4" xfId="1154"/>
    <cellStyle name="Comma 5 3 2 4 2" xfId="1155"/>
    <cellStyle name="Comma 5 3 2 5" xfId="1156"/>
    <cellStyle name="Comma 5 3 2 5 2" xfId="1157"/>
    <cellStyle name="Comma 5 3 2 6" xfId="1158"/>
    <cellStyle name="Comma 5 3 3" xfId="1159"/>
    <cellStyle name="Comma 5 3 3 2" xfId="1160"/>
    <cellStyle name="Comma 5 3 3 2 2" xfId="1161"/>
    <cellStyle name="Comma 5 3 3 2 2 2" xfId="1162"/>
    <cellStyle name="Comma 5 3 3 2 3" xfId="1163"/>
    <cellStyle name="Comma 5 3 3 2 3 2" xfId="1164"/>
    <cellStyle name="Comma 5 3 3 2 4" xfId="1165"/>
    <cellStyle name="Comma 5 3 3 3" xfId="1166"/>
    <cellStyle name="Comma 5 3 3 3 2" xfId="1167"/>
    <cellStyle name="Comma 5 3 3 4" xfId="1168"/>
    <cellStyle name="Comma 5 3 3 4 2" xfId="1169"/>
    <cellStyle name="Comma 5 3 3 5" xfId="1170"/>
    <cellStyle name="Comma 5 3 4" xfId="1171"/>
    <cellStyle name="Comma 5 3 4 2" xfId="1172"/>
    <cellStyle name="Comma 5 3 4 2 2" xfId="1173"/>
    <cellStyle name="Comma 5 3 4 3" xfId="1174"/>
    <cellStyle name="Comma 5 3 4 3 2" xfId="1175"/>
    <cellStyle name="Comma 5 3 4 4" xfId="1176"/>
    <cellStyle name="Comma 5 3 5" xfId="1177"/>
    <cellStyle name="Comma 5 3 5 2" xfId="1178"/>
    <cellStyle name="Comma 5 3 6" xfId="1179"/>
    <cellStyle name="Comma 5 3 6 2" xfId="1180"/>
    <cellStyle name="Comma 5 3 7" xfId="1181"/>
    <cellStyle name="Comma 5 4" xfId="1182"/>
    <cellStyle name="Comma 5 4 2" xfId="1183"/>
    <cellStyle name="Comma 5 4 2 2" xfId="1184"/>
    <cellStyle name="Comma 5 4 2 2 2" xfId="1185"/>
    <cellStyle name="Comma 5 4 2 2 2 2" xfId="1186"/>
    <cellStyle name="Comma 5 4 2 2 2 2 2" xfId="1187"/>
    <cellStyle name="Comma 5 4 2 2 2 3" xfId="1188"/>
    <cellStyle name="Comma 5 4 2 2 2 3 2" xfId="1189"/>
    <cellStyle name="Comma 5 4 2 2 2 4" xfId="1190"/>
    <cellStyle name="Comma 5 4 2 2 3" xfId="1191"/>
    <cellStyle name="Comma 5 4 2 2 3 2" xfId="1192"/>
    <cellStyle name="Comma 5 4 2 2 4" xfId="1193"/>
    <cellStyle name="Comma 5 4 2 2 4 2" xfId="1194"/>
    <cellStyle name="Comma 5 4 2 2 5" xfId="1195"/>
    <cellStyle name="Comma 5 4 2 3" xfId="1196"/>
    <cellStyle name="Comma 5 4 2 3 2" xfId="1197"/>
    <cellStyle name="Comma 5 4 2 3 2 2" xfId="1198"/>
    <cellStyle name="Comma 5 4 2 3 3" xfId="1199"/>
    <cellStyle name="Comma 5 4 2 3 3 2" xfId="1200"/>
    <cellStyle name="Comma 5 4 2 3 4" xfId="1201"/>
    <cellStyle name="Comma 5 4 2 4" xfId="1202"/>
    <cellStyle name="Comma 5 4 2 4 2" xfId="1203"/>
    <cellStyle name="Comma 5 4 2 5" xfId="1204"/>
    <cellStyle name="Comma 5 4 2 5 2" xfId="1205"/>
    <cellStyle name="Comma 5 4 2 6" xfId="1206"/>
    <cellStyle name="Comma 5 4 3" xfId="1207"/>
    <cellStyle name="Comma 5 4 3 2" xfId="1208"/>
    <cellStyle name="Comma 5 4 3 2 2" xfId="1209"/>
    <cellStyle name="Comma 5 4 3 2 2 2" xfId="1210"/>
    <cellStyle name="Comma 5 4 3 2 3" xfId="1211"/>
    <cellStyle name="Comma 5 4 3 2 3 2" xfId="1212"/>
    <cellStyle name="Comma 5 4 3 2 4" xfId="1213"/>
    <cellStyle name="Comma 5 4 3 3" xfId="1214"/>
    <cellStyle name="Comma 5 4 3 3 2" xfId="1215"/>
    <cellStyle name="Comma 5 4 3 4" xfId="1216"/>
    <cellStyle name="Comma 5 4 3 4 2" xfId="1217"/>
    <cellStyle name="Comma 5 4 3 5" xfId="1218"/>
    <cellStyle name="Comma 5 4 4" xfId="1219"/>
    <cellStyle name="Comma 5 4 4 2" xfId="1220"/>
    <cellStyle name="Comma 5 4 4 2 2" xfId="1221"/>
    <cellStyle name="Comma 5 4 4 3" xfId="1222"/>
    <cellStyle name="Comma 5 4 4 3 2" xfId="1223"/>
    <cellStyle name="Comma 5 4 4 4" xfId="1224"/>
    <cellStyle name="Comma 5 4 5" xfId="1225"/>
    <cellStyle name="Comma 5 4 5 2" xfId="1226"/>
    <cellStyle name="Comma 5 4 6" xfId="1227"/>
    <cellStyle name="Comma 5 4 6 2" xfId="1228"/>
    <cellStyle name="Comma 5 4 7" xfId="1229"/>
    <cellStyle name="Comma 5 5" xfId="1230"/>
    <cellStyle name="Comma 5 5 2" xfId="1231"/>
    <cellStyle name="Comma 5 5 2 2" xfId="1232"/>
    <cellStyle name="Comma 5 5 2 2 2" xfId="1233"/>
    <cellStyle name="Comma 5 5 2 2 2 2" xfId="1234"/>
    <cellStyle name="Comma 5 5 2 2 3" xfId="1235"/>
    <cellStyle name="Comma 5 5 2 2 3 2" xfId="1236"/>
    <cellStyle name="Comma 5 5 2 2 4" xfId="1237"/>
    <cellStyle name="Comma 5 5 2 3" xfId="1238"/>
    <cellStyle name="Comma 5 5 2 3 2" xfId="1239"/>
    <cellStyle name="Comma 5 5 2 4" xfId="1240"/>
    <cellStyle name="Comma 5 5 2 4 2" xfId="1241"/>
    <cellStyle name="Comma 5 5 2 5" xfId="1242"/>
    <cellStyle name="Comma 5 5 3" xfId="1243"/>
    <cellStyle name="Comma 5 5 3 2" xfId="1244"/>
    <cellStyle name="Comma 5 5 3 2 2" xfId="1245"/>
    <cellStyle name="Comma 5 5 3 3" xfId="1246"/>
    <cellStyle name="Comma 5 5 3 3 2" xfId="1247"/>
    <cellStyle name="Comma 5 5 3 4" xfId="1248"/>
    <cellStyle name="Comma 5 5 4" xfId="1249"/>
    <cellStyle name="Comma 5 5 4 2" xfId="1250"/>
    <cellStyle name="Comma 5 5 5" xfId="1251"/>
    <cellStyle name="Comma 5 5 5 2" xfId="1252"/>
    <cellStyle name="Comma 5 5 6" xfId="1253"/>
    <cellStyle name="Comma 5 6" xfId="1254"/>
    <cellStyle name="Comma 5 6 2" xfId="1255"/>
    <cellStyle name="Comma 5 6 2 2" xfId="1256"/>
    <cellStyle name="Comma 5 6 2 2 2" xfId="1257"/>
    <cellStyle name="Comma 5 6 2 3" xfId="1258"/>
    <cellStyle name="Comma 5 6 2 3 2" xfId="1259"/>
    <cellStyle name="Comma 5 6 2 4" xfId="1260"/>
    <cellStyle name="Comma 5 6 3" xfId="1261"/>
    <cellStyle name="Comma 5 6 3 2" xfId="1262"/>
    <cellStyle name="Comma 5 6 4" xfId="1263"/>
    <cellStyle name="Comma 5 6 4 2" xfId="1264"/>
    <cellStyle name="Comma 5 6 5" xfId="1265"/>
    <cellStyle name="Comma 5 7" xfId="1266"/>
    <cellStyle name="Comma 5 7 2" xfId="1267"/>
    <cellStyle name="Comma 5 7 2 2" xfId="1268"/>
    <cellStyle name="Comma 5 7 3" xfId="1269"/>
    <cellStyle name="Comma 5 7 3 2" xfId="1270"/>
    <cellStyle name="Comma 5 7 4" xfId="1271"/>
    <cellStyle name="Comma 5 8" xfId="1272"/>
    <cellStyle name="Comma 5 8 2" xfId="1273"/>
    <cellStyle name="Comma 5 9" xfId="1274"/>
    <cellStyle name="Comma 5 9 2" xfId="1275"/>
    <cellStyle name="Comma 6" xfId="45"/>
    <cellStyle name="Comma 6 10" xfId="1276"/>
    <cellStyle name="Comma 6 2" xfId="1277"/>
    <cellStyle name="Comma 6 2 2" xfId="1278"/>
    <cellStyle name="Comma 6 2 2 2" xfId="1279"/>
    <cellStyle name="Comma 6 2 2 2 2" xfId="1280"/>
    <cellStyle name="Comma 6 2 2 2 2 2" xfId="1281"/>
    <cellStyle name="Comma 6 2 2 2 2 2 2" xfId="1282"/>
    <cellStyle name="Comma 6 2 2 2 2 2 2 2" xfId="1283"/>
    <cellStyle name="Comma 6 2 2 2 2 2 3" xfId="1284"/>
    <cellStyle name="Comma 6 2 2 2 2 2 3 2" xfId="1285"/>
    <cellStyle name="Comma 6 2 2 2 2 2 4" xfId="1286"/>
    <cellStyle name="Comma 6 2 2 2 2 3" xfId="1287"/>
    <cellStyle name="Comma 6 2 2 2 2 3 2" xfId="1288"/>
    <cellStyle name="Comma 6 2 2 2 2 4" xfId="1289"/>
    <cellStyle name="Comma 6 2 2 2 2 4 2" xfId="1290"/>
    <cellStyle name="Comma 6 2 2 2 2 5" xfId="1291"/>
    <cellStyle name="Comma 6 2 2 2 3" xfId="1292"/>
    <cellStyle name="Comma 6 2 2 2 3 2" xfId="1293"/>
    <cellStyle name="Comma 6 2 2 2 3 2 2" xfId="1294"/>
    <cellStyle name="Comma 6 2 2 2 3 3" xfId="1295"/>
    <cellStyle name="Comma 6 2 2 2 3 3 2" xfId="1296"/>
    <cellStyle name="Comma 6 2 2 2 3 4" xfId="1297"/>
    <cellStyle name="Comma 6 2 2 2 4" xfId="1298"/>
    <cellStyle name="Comma 6 2 2 2 4 2" xfId="1299"/>
    <cellStyle name="Comma 6 2 2 2 5" xfId="1300"/>
    <cellStyle name="Comma 6 2 2 2 5 2" xfId="1301"/>
    <cellStyle name="Comma 6 2 2 2 6" xfId="1302"/>
    <cellStyle name="Comma 6 2 2 3" xfId="1303"/>
    <cellStyle name="Comma 6 2 2 3 2" xfId="1304"/>
    <cellStyle name="Comma 6 2 2 3 2 2" xfId="1305"/>
    <cellStyle name="Comma 6 2 2 3 2 2 2" xfId="1306"/>
    <cellStyle name="Comma 6 2 2 3 2 3" xfId="1307"/>
    <cellStyle name="Comma 6 2 2 3 2 3 2" xfId="1308"/>
    <cellStyle name="Comma 6 2 2 3 2 4" xfId="1309"/>
    <cellStyle name="Comma 6 2 2 3 3" xfId="1310"/>
    <cellStyle name="Comma 6 2 2 3 3 2" xfId="1311"/>
    <cellStyle name="Comma 6 2 2 3 4" xfId="1312"/>
    <cellStyle name="Comma 6 2 2 3 4 2" xfId="1313"/>
    <cellStyle name="Comma 6 2 2 3 5" xfId="1314"/>
    <cellStyle name="Comma 6 2 2 4" xfId="1315"/>
    <cellStyle name="Comma 6 2 2 4 2" xfId="1316"/>
    <cellStyle name="Comma 6 2 2 4 2 2" xfId="1317"/>
    <cellStyle name="Comma 6 2 2 4 3" xfId="1318"/>
    <cellStyle name="Comma 6 2 2 4 3 2" xfId="1319"/>
    <cellStyle name="Comma 6 2 2 4 4" xfId="1320"/>
    <cellStyle name="Comma 6 2 2 5" xfId="1321"/>
    <cellStyle name="Comma 6 2 2 5 2" xfId="1322"/>
    <cellStyle name="Comma 6 2 2 6" xfId="1323"/>
    <cellStyle name="Comma 6 2 2 6 2" xfId="1324"/>
    <cellStyle name="Comma 6 2 2 7" xfId="1325"/>
    <cellStyle name="Comma 6 2 3" xfId="1326"/>
    <cellStyle name="Comma 6 2 3 2" xfId="1327"/>
    <cellStyle name="Comma 6 2 3 2 2" xfId="1328"/>
    <cellStyle name="Comma 6 2 3 2 2 2" xfId="1329"/>
    <cellStyle name="Comma 6 2 3 2 2 2 2" xfId="1330"/>
    <cellStyle name="Comma 6 2 3 2 2 3" xfId="1331"/>
    <cellStyle name="Comma 6 2 3 2 2 3 2" xfId="1332"/>
    <cellStyle name="Comma 6 2 3 2 2 4" xfId="1333"/>
    <cellStyle name="Comma 6 2 3 2 3" xfId="1334"/>
    <cellStyle name="Comma 6 2 3 2 3 2" xfId="1335"/>
    <cellStyle name="Comma 6 2 3 2 4" xfId="1336"/>
    <cellStyle name="Comma 6 2 3 2 4 2" xfId="1337"/>
    <cellStyle name="Comma 6 2 3 2 5" xfId="1338"/>
    <cellStyle name="Comma 6 2 3 3" xfId="1339"/>
    <cellStyle name="Comma 6 2 3 3 2" xfId="1340"/>
    <cellStyle name="Comma 6 2 3 3 2 2" xfId="1341"/>
    <cellStyle name="Comma 6 2 3 3 3" xfId="1342"/>
    <cellStyle name="Comma 6 2 3 3 3 2" xfId="1343"/>
    <cellStyle name="Comma 6 2 3 3 4" xfId="1344"/>
    <cellStyle name="Comma 6 2 3 4" xfId="1345"/>
    <cellStyle name="Comma 6 2 3 4 2" xfId="1346"/>
    <cellStyle name="Comma 6 2 3 5" xfId="1347"/>
    <cellStyle name="Comma 6 2 3 5 2" xfId="1348"/>
    <cellStyle name="Comma 6 2 3 6" xfId="1349"/>
    <cellStyle name="Comma 6 2 4" xfId="1350"/>
    <cellStyle name="Comma 6 2 4 2" xfId="1351"/>
    <cellStyle name="Comma 6 2 4 2 2" xfId="1352"/>
    <cellStyle name="Comma 6 2 4 2 2 2" xfId="1353"/>
    <cellStyle name="Comma 6 2 4 2 3" xfId="1354"/>
    <cellStyle name="Comma 6 2 4 2 3 2" xfId="1355"/>
    <cellStyle name="Comma 6 2 4 2 4" xfId="1356"/>
    <cellStyle name="Comma 6 2 4 3" xfId="1357"/>
    <cellStyle name="Comma 6 2 4 3 2" xfId="1358"/>
    <cellStyle name="Comma 6 2 4 4" xfId="1359"/>
    <cellStyle name="Comma 6 2 4 4 2" xfId="1360"/>
    <cellStyle name="Comma 6 2 4 5" xfId="1361"/>
    <cellStyle name="Comma 6 2 5" xfId="1362"/>
    <cellStyle name="Comma 6 2 5 2" xfId="1363"/>
    <cellStyle name="Comma 6 2 5 2 2" xfId="1364"/>
    <cellStyle name="Comma 6 2 5 3" xfId="1365"/>
    <cellStyle name="Comma 6 2 5 3 2" xfId="1366"/>
    <cellStyle name="Comma 6 2 5 4" xfId="1367"/>
    <cellStyle name="Comma 6 2 6" xfId="1368"/>
    <cellStyle name="Comma 6 2 6 2" xfId="1369"/>
    <cellStyle name="Comma 6 2 7" xfId="1370"/>
    <cellStyle name="Comma 6 2 7 2" xfId="1371"/>
    <cellStyle name="Comma 6 2 8" xfId="1372"/>
    <cellStyle name="Comma 6 3" xfId="1373"/>
    <cellStyle name="Comma 6 3 2" xfId="1374"/>
    <cellStyle name="Comma 6 3 2 2" xfId="1375"/>
    <cellStyle name="Comma 6 3 2 2 2" xfId="1376"/>
    <cellStyle name="Comma 6 3 2 2 2 2" xfId="1377"/>
    <cellStyle name="Comma 6 3 2 2 2 2 2" xfId="1378"/>
    <cellStyle name="Comma 6 3 2 2 2 3" xfId="1379"/>
    <cellStyle name="Comma 6 3 2 2 2 3 2" xfId="1380"/>
    <cellStyle name="Comma 6 3 2 2 2 4" xfId="1381"/>
    <cellStyle name="Comma 6 3 2 2 3" xfId="1382"/>
    <cellStyle name="Comma 6 3 2 2 3 2" xfId="1383"/>
    <cellStyle name="Comma 6 3 2 2 4" xfId="1384"/>
    <cellStyle name="Comma 6 3 2 2 4 2" xfId="1385"/>
    <cellStyle name="Comma 6 3 2 2 5" xfId="1386"/>
    <cellStyle name="Comma 6 3 2 3" xfId="1387"/>
    <cellStyle name="Comma 6 3 2 3 2" xfId="1388"/>
    <cellStyle name="Comma 6 3 2 3 2 2" xfId="1389"/>
    <cellStyle name="Comma 6 3 2 3 3" xfId="1390"/>
    <cellStyle name="Comma 6 3 2 3 3 2" xfId="1391"/>
    <cellStyle name="Comma 6 3 2 3 4" xfId="1392"/>
    <cellStyle name="Comma 6 3 2 4" xfId="1393"/>
    <cellStyle name="Comma 6 3 2 4 2" xfId="1394"/>
    <cellStyle name="Comma 6 3 2 5" xfId="1395"/>
    <cellStyle name="Comma 6 3 2 5 2" xfId="1396"/>
    <cellStyle name="Comma 6 3 2 6" xfId="1397"/>
    <cellStyle name="Comma 6 3 3" xfId="1398"/>
    <cellStyle name="Comma 6 3 3 2" xfId="1399"/>
    <cellStyle name="Comma 6 3 3 2 2" xfId="1400"/>
    <cellStyle name="Comma 6 3 3 2 2 2" xfId="1401"/>
    <cellStyle name="Comma 6 3 3 2 3" xfId="1402"/>
    <cellStyle name="Comma 6 3 3 2 3 2" xfId="1403"/>
    <cellStyle name="Comma 6 3 3 2 4" xfId="1404"/>
    <cellStyle name="Comma 6 3 3 3" xfId="1405"/>
    <cellStyle name="Comma 6 3 3 3 2" xfId="1406"/>
    <cellStyle name="Comma 6 3 3 4" xfId="1407"/>
    <cellStyle name="Comma 6 3 3 4 2" xfId="1408"/>
    <cellStyle name="Comma 6 3 3 5" xfId="1409"/>
    <cellStyle name="Comma 6 3 4" xfId="1410"/>
    <cellStyle name="Comma 6 3 4 2" xfId="1411"/>
    <cellStyle name="Comma 6 3 4 2 2" xfId="1412"/>
    <cellStyle name="Comma 6 3 4 3" xfId="1413"/>
    <cellStyle name="Comma 6 3 4 3 2" xfId="1414"/>
    <cellStyle name="Comma 6 3 4 4" xfId="1415"/>
    <cellStyle name="Comma 6 3 5" xfId="1416"/>
    <cellStyle name="Comma 6 3 5 2" xfId="1417"/>
    <cellStyle name="Comma 6 3 6" xfId="1418"/>
    <cellStyle name="Comma 6 3 6 2" xfId="1419"/>
    <cellStyle name="Comma 6 3 7" xfId="1420"/>
    <cellStyle name="Comma 6 4" xfId="1421"/>
    <cellStyle name="Comma 6 4 2" xfId="1422"/>
    <cellStyle name="Comma 6 4 2 2" xfId="1423"/>
    <cellStyle name="Comma 6 4 2 2 2" xfId="1424"/>
    <cellStyle name="Comma 6 4 2 2 2 2" xfId="1425"/>
    <cellStyle name="Comma 6 4 2 2 2 2 2" xfId="1426"/>
    <cellStyle name="Comma 6 4 2 2 2 3" xfId="1427"/>
    <cellStyle name="Comma 6 4 2 2 2 3 2" xfId="1428"/>
    <cellStyle name="Comma 6 4 2 2 2 4" xfId="1429"/>
    <cellStyle name="Comma 6 4 2 2 3" xfId="1430"/>
    <cellStyle name="Comma 6 4 2 2 3 2" xfId="1431"/>
    <cellStyle name="Comma 6 4 2 2 4" xfId="1432"/>
    <cellStyle name="Comma 6 4 2 2 4 2" xfId="1433"/>
    <cellStyle name="Comma 6 4 2 2 5" xfId="1434"/>
    <cellStyle name="Comma 6 4 2 3" xfId="1435"/>
    <cellStyle name="Comma 6 4 2 3 2" xfId="1436"/>
    <cellStyle name="Comma 6 4 2 3 2 2" xfId="1437"/>
    <cellStyle name="Comma 6 4 2 3 3" xfId="1438"/>
    <cellStyle name="Comma 6 4 2 3 3 2" xfId="1439"/>
    <cellStyle name="Comma 6 4 2 3 4" xfId="1440"/>
    <cellStyle name="Comma 6 4 2 4" xfId="1441"/>
    <cellStyle name="Comma 6 4 2 4 2" xfId="1442"/>
    <cellStyle name="Comma 6 4 2 5" xfId="1443"/>
    <cellStyle name="Comma 6 4 2 5 2" xfId="1444"/>
    <cellStyle name="Comma 6 4 2 6" xfId="1445"/>
    <cellStyle name="Comma 6 4 3" xfId="1446"/>
    <cellStyle name="Comma 6 4 3 2" xfId="1447"/>
    <cellStyle name="Comma 6 4 3 2 2" xfId="1448"/>
    <cellStyle name="Comma 6 4 3 2 2 2" xfId="1449"/>
    <cellStyle name="Comma 6 4 3 2 3" xfId="1450"/>
    <cellStyle name="Comma 6 4 3 2 3 2" xfId="1451"/>
    <cellStyle name="Comma 6 4 3 2 4" xfId="1452"/>
    <cellStyle name="Comma 6 4 3 3" xfId="1453"/>
    <cellStyle name="Comma 6 4 3 3 2" xfId="1454"/>
    <cellStyle name="Comma 6 4 3 4" xfId="1455"/>
    <cellStyle name="Comma 6 4 3 4 2" xfId="1456"/>
    <cellStyle name="Comma 6 4 3 5" xfId="1457"/>
    <cellStyle name="Comma 6 4 4" xfId="1458"/>
    <cellStyle name="Comma 6 4 4 2" xfId="1459"/>
    <cellStyle name="Comma 6 4 4 2 2" xfId="1460"/>
    <cellStyle name="Comma 6 4 4 3" xfId="1461"/>
    <cellStyle name="Comma 6 4 4 3 2" xfId="1462"/>
    <cellStyle name="Comma 6 4 4 4" xfId="1463"/>
    <cellStyle name="Comma 6 4 5" xfId="1464"/>
    <cellStyle name="Comma 6 4 5 2" xfId="1465"/>
    <cellStyle name="Comma 6 4 6" xfId="1466"/>
    <cellStyle name="Comma 6 4 6 2" xfId="1467"/>
    <cellStyle name="Comma 6 4 7" xfId="1468"/>
    <cellStyle name="Comma 6 5" xfId="1469"/>
    <cellStyle name="Comma 6 5 2" xfId="1470"/>
    <cellStyle name="Comma 6 5 2 2" xfId="1471"/>
    <cellStyle name="Comma 6 5 2 2 2" xfId="1472"/>
    <cellStyle name="Comma 6 5 2 2 2 2" xfId="1473"/>
    <cellStyle name="Comma 6 5 2 2 3" xfId="1474"/>
    <cellStyle name="Comma 6 5 2 2 3 2" xfId="1475"/>
    <cellStyle name="Comma 6 5 2 2 4" xfId="1476"/>
    <cellStyle name="Comma 6 5 2 3" xfId="1477"/>
    <cellStyle name="Comma 6 5 2 3 2" xfId="1478"/>
    <cellStyle name="Comma 6 5 2 4" xfId="1479"/>
    <cellStyle name="Comma 6 5 2 4 2" xfId="1480"/>
    <cellStyle name="Comma 6 5 2 5" xfId="1481"/>
    <cellStyle name="Comma 6 5 3" xfId="1482"/>
    <cellStyle name="Comma 6 5 3 2" xfId="1483"/>
    <cellStyle name="Comma 6 5 3 2 2" xfId="1484"/>
    <cellStyle name="Comma 6 5 3 3" xfId="1485"/>
    <cellStyle name="Comma 6 5 3 3 2" xfId="1486"/>
    <cellStyle name="Comma 6 5 3 4" xfId="1487"/>
    <cellStyle name="Comma 6 5 4" xfId="1488"/>
    <cellStyle name="Comma 6 5 4 2" xfId="1489"/>
    <cellStyle name="Comma 6 5 5" xfId="1490"/>
    <cellStyle name="Comma 6 5 5 2" xfId="1491"/>
    <cellStyle name="Comma 6 5 6" xfId="1492"/>
    <cellStyle name="Comma 6 6" xfId="1493"/>
    <cellStyle name="Comma 6 6 2" xfId="1494"/>
    <cellStyle name="Comma 6 6 2 2" xfId="1495"/>
    <cellStyle name="Comma 6 6 2 2 2" xfId="1496"/>
    <cellStyle name="Comma 6 6 2 3" xfId="1497"/>
    <cellStyle name="Comma 6 6 2 3 2" xfId="1498"/>
    <cellStyle name="Comma 6 6 2 4" xfId="1499"/>
    <cellStyle name="Comma 6 6 3" xfId="1500"/>
    <cellStyle name="Comma 6 6 3 2" xfId="1501"/>
    <cellStyle name="Comma 6 6 4" xfId="1502"/>
    <cellStyle name="Comma 6 6 4 2" xfId="1503"/>
    <cellStyle name="Comma 6 6 5" xfId="1504"/>
    <cellStyle name="Comma 6 7" xfId="1505"/>
    <cellStyle name="Comma 6 7 2" xfId="1506"/>
    <cellStyle name="Comma 6 7 2 2" xfId="1507"/>
    <cellStyle name="Comma 6 7 3" xfId="1508"/>
    <cellStyle name="Comma 6 7 3 2" xfId="1509"/>
    <cellStyle name="Comma 6 7 4" xfId="1510"/>
    <cellStyle name="Comma 6 8" xfId="1511"/>
    <cellStyle name="Comma 6 8 2" xfId="1512"/>
    <cellStyle name="Comma 6 9" xfId="1513"/>
    <cellStyle name="Comma 6 9 2" xfId="1514"/>
    <cellStyle name="Comma 7" xfId="46"/>
    <cellStyle name="Comma 7 10" xfId="1515"/>
    <cellStyle name="Comma 7 2" xfId="1516"/>
    <cellStyle name="Comma 7 2 2" xfId="1517"/>
    <cellStyle name="Comma 7 2 2 2" xfId="1518"/>
    <cellStyle name="Comma 7 2 2 2 2" xfId="1519"/>
    <cellStyle name="Comma 7 2 2 2 2 2" xfId="1520"/>
    <cellStyle name="Comma 7 2 2 2 2 2 2" xfId="1521"/>
    <cellStyle name="Comma 7 2 2 2 2 2 2 2" xfId="1522"/>
    <cellStyle name="Comma 7 2 2 2 2 2 3" xfId="1523"/>
    <cellStyle name="Comma 7 2 2 2 2 2 3 2" xfId="1524"/>
    <cellStyle name="Comma 7 2 2 2 2 2 4" xfId="1525"/>
    <cellStyle name="Comma 7 2 2 2 2 3" xfId="1526"/>
    <cellStyle name="Comma 7 2 2 2 2 3 2" xfId="1527"/>
    <cellStyle name="Comma 7 2 2 2 2 4" xfId="1528"/>
    <cellStyle name="Comma 7 2 2 2 2 4 2" xfId="1529"/>
    <cellStyle name="Comma 7 2 2 2 2 5" xfId="1530"/>
    <cellStyle name="Comma 7 2 2 2 3" xfId="1531"/>
    <cellStyle name="Comma 7 2 2 2 3 2" xfId="1532"/>
    <cellStyle name="Comma 7 2 2 2 3 2 2" xfId="1533"/>
    <cellStyle name="Comma 7 2 2 2 3 3" xfId="1534"/>
    <cellStyle name="Comma 7 2 2 2 3 3 2" xfId="1535"/>
    <cellStyle name="Comma 7 2 2 2 3 4" xfId="1536"/>
    <cellStyle name="Comma 7 2 2 2 4" xfId="1537"/>
    <cellStyle name="Comma 7 2 2 2 4 2" xfId="1538"/>
    <cellStyle name="Comma 7 2 2 2 5" xfId="1539"/>
    <cellStyle name="Comma 7 2 2 2 5 2" xfId="1540"/>
    <cellStyle name="Comma 7 2 2 2 6" xfId="1541"/>
    <cellStyle name="Comma 7 2 2 3" xfId="1542"/>
    <cellStyle name="Comma 7 2 2 3 2" xfId="1543"/>
    <cellStyle name="Comma 7 2 2 3 2 2" xfId="1544"/>
    <cellStyle name="Comma 7 2 2 3 2 2 2" xfId="1545"/>
    <cellStyle name="Comma 7 2 2 3 2 3" xfId="1546"/>
    <cellStyle name="Comma 7 2 2 3 2 3 2" xfId="1547"/>
    <cellStyle name="Comma 7 2 2 3 2 4" xfId="1548"/>
    <cellStyle name="Comma 7 2 2 3 3" xfId="1549"/>
    <cellStyle name="Comma 7 2 2 3 3 2" xfId="1550"/>
    <cellStyle name="Comma 7 2 2 3 4" xfId="1551"/>
    <cellStyle name="Comma 7 2 2 3 4 2" xfId="1552"/>
    <cellStyle name="Comma 7 2 2 3 5" xfId="1553"/>
    <cellStyle name="Comma 7 2 2 4" xfId="1554"/>
    <cellStyle name="Comma 7 2 2 4 2" xfId="1555"/>
    <cellStyle name="Comma 7 2 2 4 2 2" xfId="1556"/>
    <cellStyle name="Comma 7 2 2 4 3" xfId="1557"/>
    <cellStyle name="Comma 7 2 2 4 3 2" xfId="1558"/>
    <cellStyle name="Comma 7 2 2 4 4" xfId="1559"/>
    <cellStyle name="Comma 7 2 2 5" xfId="1560"/>
    <cellStyle name="Comma 7 2 2 5 2" xfId="1561"/>
    <cellStyle name="Comma 7 2 2 6" xfId="1562"/>
    <cellStyle name="Comma 7 2 2 6 2" xfId="1563"/>
    <cellStyle name="Comma 7 2 2 7" xfId="1564"/>
    <cellStyle name="Comma 7 2 3" xfId="1565"/>
    <cellStyle name="Comma 7 2 3 2" xfId="1566"/>
    <cellStyle name="Comma 7 2 3 2 2" xfId="1567"/>
    <cellStyle name="Comma 7 2 3 2 2 2" xfId="1568"/>
    <cellStyle name="Comma 7 2 3 2 2 2 2" xfId="1569"/>
    <cellStyle name="Comma 7 2 3 2 2 3" xfId="1570"/>
    <cellStyle name="Comma 7 2 3 2 2 3 2" xfId="1571"/>
    <cellStyle name="Comma 7 2 3 2 2 4" xfId="1572"/>
    <cellStyle name="Comma 7 2 3 2 3" xfId="1573"/>
    <cellStyle name="Comma 7 2 3 2 3 2" xfId="1574"/>
    <cellStyle name="Comma 7 2 3 2 4" xfId="1575"/>
    <cellStyle name="Comma 7 2 3 2 4 2" xfId="1576"/>
    <cellStyle name="Comma 7 2 3 2 5" xfId="1577"/>
    <cellStyle name="Comma 7 2 3 3" xfId="1578"/>
    <cellStyle name="Comma 7 2 3 3 2" xfId="1579"/>
    <cellStyle name="Comma 7 2 3 3 2 2" xfId="1580"/>
    <cellStyle name="Comma 7 2 3 3 3" xfId="1581"/>
    <cellStyle name="Comma 7 2 3 3 3 2" xfId="1582"/>
    <cellStyle name="Comma 7 2 3 3 4" xfId="1583"/>
    <cellStyle name="Comma 7 2 3 4" xfId="1584"/>
    <cellStyle name="Comma 7 2 3 4 2" xfId="1585"/>
    <cellStyle name="Comma 7 2 3 5" xfId="1586"/>
    <cellStyle name="Comma 7 2 3 5 2" xfId="1587"/>
    <cellStyle name="Comma 7 2 3 6" xfId="1588"/>
    <cellStyle name="Comma 7 2 4" xfId="1589"/>
    <cellStyle name="Comma 7 2 4 2" xfId="1590"/>
    <cellStyle name="Comma 7 2 4 2 2" xfId="1591"/>
    <cellStyle name="Comma 7 2 4 2 2 2" xfId="1592"/>
    <cellStyle name="Comma 7 2 4 2 3" xfId="1593"/>
    <cellStyle name="Comma 7 2 4 2 3 2" xfId="1594"/>
    <cellStyle name="Comma 7 2 4 2 4" xfId="1595"/>
    <cellStyle name="Comma 7 2 4 3" xfId="1596"/>
    <cellStyle name="Comma 7 2 4 3 2" xfId="1597"/>
    <cellStyle name="Comma 7 2 4 4" xfId="1598"/>
    <cellStyle name="Comma 7 2 4 4 2" xfId="1599"/>
    <cellStyle name="Comma 7 2 4 5" xfId="1600"/>
    <cellStyle name="Comma 7 2 5" xfId="1601"/>
    <cellStyle name="Comma 7 2 5 2" xfId="1602"/>
    <cellStyle name="Comma 7 2 5 2 2" xfId="1603"/>
    <cellStyle name="Comma 7 2 5 3" xfId="1604"/>
    <cellStyle name="Comma 7 2 5 3 2" xfId="1605"/>
    <cellStyle name="Comma 7 2 5 4" xfId="1606"/>
    <cellStyle name="Comma 7 2 6" xfId="1607"/>
    <cellStyle name="Comma 7 2 6 2" xfId="1608"/>
    <cellStyle name="Comma 7 2 7" xfId="1609"/>
    <cellStyle name="Comma 7 2 7 2" xfId="1610"/>
    <cellStyle name="Comma 7 2 8" xfId="1611"/>
    <cellStyle name="Comma 7 3" xfId="1612"/>
    <cellStyle name="Comma 7 3 2" xfId="1613"/>
    <cellStyle name="Comma 7 3 2 2" xfId="1614"/>
    <cellStyle name="Comma 7 3 2 2 2" xfId="1615"/>
    <cellStyle name="Comma 7 3 2 2 2 2" xfId="1616"/>
    <cellStyle name="Comma 7 3 2 2 2 2 2" xfId="1617"/>
    <cellStyle name="Comma 7 3 2 2 2 3" xfId="1618"/>
    <cellStyle name="Comma 7 3 2 2 2 3 2" xfId="1619"/>
    <cellStyle name="Comma 7 3 2 2 2 4" xfId="1620"/>
    <cellStyle name="Comma 7 3 2 2 3" xfId="1621"/>
    <cellStyle name="Comma 7 3 2 2 3 2" xfId="1622"/>
    <cellStyle name="Comma 7 3 2 2 4" xfId="1623"/>
    <cellStyle name="Comma 7 3 2 2 4 2" xfId="1624"/>
    <cellStyle name="Comma 7 3 2 2 5" xfId="1625"/>
    <cellStyle name="Comma 7 3 2 3" xfId="1626"/>
    <cellStyle name="Comma 7 3 2 3 2" xfId="1627"/>
    <cellStyle name="Comma 7 3 2 3 2 2" xfId="1628"/>
    <cellStyle name="Comma 7 3 2 3 3" xfId="1629"/>
    <cellStyle name="Comma 7 3 2 3 3 2" xfId="1630"/>
    <cellStyle name="Comma 7 3 2 3 4" xfId="1631"/>
    <cellStyle name="Comma 7 3 2 4" xfId="1632"/>
    <cellStyle name="Comma 7 3 2 4 2" xfId="1633"/>
    <cellStyle name="Comma 7 3 2 5" xfId="1634"/>
    <cellStyle name="Comma 7 3 2 5 2" xfId="1635"/>
    <cellStyle name="Comma 7 3 2 6" xfId="1636"/>
    <cellStyle name="Comma 7 3 3" xfId="1637"/>
    <cellStyle name="Comma 7 3 3 2" xfId="1638"/>
    <cellStyle name="Comma 7 3 3 2 2" xfId="1639"/>
    <cellStyle name="Comma 7 3 3 2 2 2" xfId="1640"/>
    <cellStyle name="Comma 7 3 3 2 3" xfId="1641"/>
    <cellStyle name="Comma 7 3 3 2 3 2" xfId="1642"/>
    <cellStyle name="Comma 7 3 3 2 4" xfId="1643"/>
    <cellStyle name="Comma 7 3 3 3" xfId="1644"/>
    <cellStyle name="Comma 7 3 3 3 2" xfId="1645"/>
    <cellStyle name="Comma 7 3 3 4" xfId="1646"/>
    <cellStyle name="Comma 7 3 3 4 2" xfId="1647"/>
    <cellStyle name="Comma 7 3 3 5" xfId="1648"/>
    <cellStyle name="Comma 7 3 4" xfId="1649"/>
    <cellStyle name="Comma 7 3 4 2" xfId="1650"/>
    <cellStyle name="Comma 7 3 4 2 2" xfId="1651"/>
    <cellStyle name="Comma 7 3 4 3" xfId="1652"/>
    <cellStyle name="Comma 7 3 4 3 2" xfId="1653"/>
    <cellStyle name="Comma 7 3 4 4" xfId="1654"/>
    <cellStyle name="Comma 7 3 5" xfId="1655"/>
    <cellStyle name="Comma 7 3 5 2" xfId="1656"/>
    <cellStyle name="Comma 7 3 6" xfId="1657"/>
    <cellStyle name="Comma 7 3 6 2" xfId="1658"/>
    <cellStyle name="Comma 7 3 7" xfId="1659"/>
    <cellStyle name="Comma 7 4" xfId="1660"/>
    <cellStyle name="Comma 7 4 2" xfId="1661"/>
    <cellStyle name="Comma 7 4 2 2" xfId="1662"/>
    <cellStyle name="Comma 7 4 2 2 2" xfId="1663"/>
    <cellStyle name="Comma 7 4 2 2 2 2" xfId="1664"/>
    <cellStyle name="Comma 7 4 2 2 2 2 2" xfId="1665"/>
    <cellStyle name="Comma 7 4 2 2 2 3" xfId="1666"/>
    <cellStyle name="Comma 7 4 2 2 2 3 2" xfId="1667"/>
    <cellStyle name="Comma 7 4 2 2 2 4" xfId="1668"/>
    <cellStyle name="Comma 7 4 2 2 3" xfId="1669"/>
    <cellStyle name="Comma 7 4 2 2 3 2" xfId="1670"/>
    <cellStyle name="Comma 7 4 2 2 4" xfId="1671"/>
    <cellStyle name="Comma 7 4 2 2 4 2" xfId="1672"/>
    <cellStyle name="Comma 7 4 2 2 5" xfId="1673"/>
    <cellStyle name="Comma 7 4 2 3" xfId="1674"/>
    <cellStyle name="Comma 7 4 2 3 2" xfId="1675"/>
    <cellStyle name="Comma 7 4 2 3 2 2" xfId="1676"/>
    <cellStyle name="Comma 7 4 2 3 3" xfId="1677"/>
    <cellStyle name="Comma 7 4 2 3 3 2" xfId="1678"/>
    <cellStyle name="Comma 7 4 2 3 4" xfId="1679"/>
    <cellStyle name="Comma 7 4 2 4" xfId="1680"/>
    <cellStyle name="Comma 7 4 2 4 2" xfId="1681"/>
    <cellStyle name="Comma 7 4 2 5" xfId="1682"/>
    <cellStyle name="Comma 7 4 2 5 2" xfId="1683"/>
    <cellStyle name="Comma 7 4 2 6" xfId="1684"/>
    <cellStyle name="Comma 7 4 3" xfId="1685"/>
    <cellStyle name="Comma 7 4 3 2" xfId="1686"/>
    <cellStyle name="Comma 7 4 3 2 2" xfId="1687"/>
    <cellStyle name="Comma 7 4 3 2 2 2" xfId="1688"/>
    <cellStyle name="Comma 7 4 3 2 3" xfId="1689"/>
    <cellStyle name="Comma 7 4 3 2 3 2" xfId="1690"/>
    <cellStyle name="Comma 7 4 3 2 4" xfId="1691"/>
    <cellStyle name="Comma 7 4 3 3" xfId="1692"/>
    <cellStyle name="Comma 7 4 3 3 2" xfId="1693"/>
    <cellStyle name="Comma 7 4 3 4" xfId="1694"/>
    <cellStyle name="Comma 7 4 3 4 2" xfId="1695"/>
    <cellStyle name="Comma 7 4 3 5" xfId="1696"/>
    <cellStyle name="Comma 7 4 4" xfId="1697"/>
    <cellStyle name="Comma 7 4 4 2" xfId="1698"/>
    <cellStyle name="Comma 7 4 4 2 2" xfId="1699"/>
    <cellStyle name="Comma 7 4 4 3" xfId="1700"/>
    <cellStyle name="Comma 7 4 4 3 2" xfId="1701"/>
    <cellStyle name="Comma 7 4 4 4" xfId="1702"/>
    <cellStyle name="Comma 7 4 5" xfId="1703"/>
    <cellStyle name="Comma 7 4 5 2" xfId="1704"/>
    <cellStyle name="Comma 7 4 6" xfId="1705"/>
    <cellStyle name="Comma 7 4 6 2" xfId="1706"/>
    <cellStyle name="Comma 7 4 7" xfId="1707"/>
    <cellStyle name="Comma 7 5" xfId="1708"/>
    <cellStyle name="Comma 7 5 2" xfId="1709"/>
    <cellStyle name="Comma 7 5 2 2" xfId="1710"/>
    <cellStyle name="Comma 7 5 2 2 2" xfId="1711"/>
    <cellStyle name="Comma 7 5 2 2 2 2" xfId="1712"/>
    <cellStyle name="Comma 7 5 2 2 3" xfId="1713"/>
    <cellStyle name="Comma 7 5 2 2 3 2" xfId="1714"/>
    <cellStyle name="Comma 7 5 2 2 4" xfId="1715"/>
    <cellStyle name="Comma 7 5 2 3" xfId="1716"/>
    <cellStyle name="Comma 7 5 2 3 2" xfId="1717"/>
    <cellStyle name="Comma 7 5 2 4" xfId="1718"/>
    <cellStyle name="Comma 7 5 2 4 2" xfId="1719"/>
    <cellStyle name="Comma 7 5 2 5" xfId="1720"/>
    <cellStyle name="Comma 7 5 3" xfId="1721"/>
    <cellStyle name="Comma 7 5 3 2" xfId="1722"/>
    <cellStyle name="Comma 7 5 3 2 2" xfId="1723"/>
    <cellStyle name="Comma 7 5 3 3" xfId="1724"/>
    <cellStyle name="Comma 7 5 3 3 2" xfId="1725"/>
    <cellStyle name="Comma 7 5 3 4" xfId="1726"/>
    <cellStyle name="Comma 7 5 4" xfId="1727"/>
    <cellStyle name="Comma 7 5 4 2" xfId="1728"/>
    <cellStyle name="Comma 7 5 5" xfId="1729"/>
    <cellStyle name="Comma 7 5 5 2" xfId="1730"/>
    <cellStyle name="Comma 7 5 6" xfId="1731"/>
    <cellStyle name="Comma 7 6" xfId="1732"/>
    <cellStyle name="Comma 7 6 2" xfId="1733"/>
    <cellStyle name="Comma 7 6 2 2" xfId="1734"/>
    <cellStyle name="Comma 7 6 2 2 2" xfId="1735"/>
    <cellStyle name="Comma 7 6 2 3" xfId="1736"/>
    <cellStyle name="Comma 7 6 2 3 2" xfId="1737"/>
    <cellStyle name="Comma 7 6 2 4" xfId="1738"/>
    <cellStyle name="Comma 7 6 3" xfId="1739"/>
    <cellStyle name="Comma 7 6 3 2" xfId="1740"/>
    <cellStyle name="Comma 7 6 4" xfId="1741"/>
    <cellStyle name="Comma 7 6 4 2" xfId="1742"/>
    <cellStyle name="Comma 7 6 5" xfId="1743"/>
    <cellStyle name="Comma 7 7" xfId="1744"/>
    <cellStyle name="Comma 7 7 2" xfId="1745"/>
    <cellStyle name="Comma 7 7 2 2" xfId="1746"/>
    <cellStyle name="Comma 7 7 3" xfId="1747"/>
    <cellStyle name="Comma 7 7 3 2" xfId="1748"/>
    <cellStyle name="Comma 7 7 4" xfId="1749"/>
    <cellStyle name="Comma 7 8" xfId="1750"/>
    <cellStyle name="Comma 7 8 2" xfId="1751"/>
    <cellStyle name="Comma 7 9" xfId="1752"/>
    <cellStyle name="Comma 7 9 2" xfId="1753"/>
    <cellStyle name="Comma 8" xfId="47"/>
    <cellStyle name="Comma 8 2" xfId="1754"/>
    <cellStyle name="Comma 8 2 2" xfId="1755"/>
    <cellStyle name="Comma 8 2 2 2" xfId="1756"/>
    <cellStyle name="Comma 8 2 2 2 2" xfId="1757"/>
    <cellStyle name="Comma 8 2 2 2 2 2" xfId="1758"/>
    <cellStyle name="Comma 8 2 2 2 2 2 2" xfId="1759"/>
    <cellStyle name="Comma 8 2 2 2 2 3" xfId="1760"/>
    <cellStyle name="Comma 8 2 2 2 2 3 2" xfId="1761"/>
    <cellStyle name="Comma 8 2 2 2 2 4" xfId="1762"/>
    <cellStyle name="Comma 8 2 2 2 3" xfId="1763"/>
    <cellStyle name="Comma 8 2 2 2 3 2" xfId="1764"/>
    <cellStyle name="Comma 8 2 2 2 4" xfId="1765"/>
    <cellStyle name="Comma 8 2 2 2 4 2" xfId="1766"/>
    <cellStyle name="Comma 8 2 2 2 5" xfId="1767"/>
    <cellStyle name="Comma 8 2 2 3" xfId="1768"/>
    <cellStyle name="Comma 8 2 2 3 2" xfId="1769"/>
    <cellStyle name="Comma 8 2 2 3 2 2" xfId="1770"/>
    <cellStyle name="Comma 8 2 2 3 3" xfId="1771"/>
    <cellStyle name="Comma 8 2 2 3 3 2" xfId="1772"/>
    <cellStyle name="Comma 8 2 2 3 4" xfId="1773"/>
    <cellStyle name="Comma 8 2 2 4" xfId="1774"/>
    <cellStyle name="Comma 8 2 2 4 2" xfId="1775"/>
    <cellStyle name="Comma 8 2 2 5" xfId="1776"/>
    <cellStyle name="Comma 8 2 2 5 2" xfId="1777"/>
    <cellStyle name="Comma 8 2 2 6" xfId="1778"/>
    <cellStyle name="Comma 8 2 3" xfId="1779"/>
    <cellStyle name="Comma 8 2 3 2" xfId="1780"/>
    <cellStyle name="Comma 8 2 3 2 2" xfId="1781"/>
    <cellStyle name="Comma 8 2 3 2 2 2" xfId="1782"/>
    <cellStyle name="Comma 8 2 3 2 3" xfId="1783"/>
    <cellStyle name="Comma 8 2 3 2 3 2" xfId="1784"/>
    <cellStyle name="Comma 8 2 3 2 4" xfId="1785"/>
    <cellStyle name="Comma 8 2 3 3" xfId="1786"/>
    <cellStyle name="Comma 8 2 3 3 2" xfId="1787"/>
    <cellStyle name="Comma 8 2 3 4" xfId="1788"/>
    <cellStyle name="Comma 8 2 3 4 2" xfId="1789"/>
    <cellStyle name="Comma 8 2 3 5" xfId="1790"/>
    <cellStyle name="Comma 8 2 4" xfId="1791"/>
    <cellStyle name="Comma 8 2 4 2" xfId="1792"/>
    <cellStyle name="Comma 8 2 4 2 2" xfId="1793"/>
    <cellStyle name="Comma 8 2 4 3" xfId="1794"/>
    <cellStyle name="Comma 8 2 4 3 2" xfId="1795"/>
    <cellStyle name="Comma 8 2 4 4" xfId="1796"/>
    <cellStyle name="Comma 8 2 5" xfId="1797"/>
    <cellStyle name="Comma 8 2 5 2" xfId="1798"/>
    <cellStyle name="Comma 8 2 6" xfId="1799"/>
    <cellStyle name="Comma 8 2 6 2" xfId="1800"/>
    <cellStyle name="Comma 8 2 7" xfId="1801"/>
    <cellStyle name="Comma 8 3" xfId="1802"/>
    <cellStyle name="Comma 8 3 2" xfId="1803"/>
    <cellStyle name="Comma 8 3 2 2" xfId="1804"/>
    <cellStyle name="Comma 8 3 2 2 2" xfId="1805"/>
    <cellStyle name="Comma 8 3 2 2 2 2" xfId="1806"/>
    <cellStyle name="Comma 8 3 2 2 2 2 2" xfId="1807"/>
    <cellStyle name="Comma 8 3 2 2 2 3" xfId="1808"/>
    <cellStyle name="Comma 8 3 2 2 2 3 2" xfId="1809"/>
    <cellStyle name="Comma 8 3 2 2 2 4" xfId="1810"/>
    <cellStyle name="Comma 8 3 2 2 3" xfId="1811"/>
    <cellStyle name="Comma 8 3 2 2 3 2" xfId="1812"/>
    <cellStyle name="Comma 8 3 2 2 4" xfId="1813"/>
    <cellStyle name="Comma 8 3 2 2 4 2" xfId="1814"/>
    <cellStyle name="Comma 8 3 2 2 5" xfId="1815"/>
    <cellStyle name="Comma 8 3 2 3" xfId="1816"/>
    <cellStyle name="Comma 8 3 2 3 2" xfId="1817"/>
    <cellStyle name="Comma 8 3 2 3 2 2" xfId="1818"/>
    <cellStyle name="Comma 8 3 2 3 3" xfId="1819"/>
    <cellStyle name="Comma 8 3 2 3 3 2" xfId="1820"/>
    <cellStyle name="Comma 8 3 2 3 4" xfId="1821"/>
    <cellStyle name="Comma 8 3 2 4" xfId="1822"/>
    <cellStyle name="Comma 8 3 2 4 2" xfId="1823"/>
    <cellStyle name="Comma 8 3 2 5" xfId="1824"/>
    <cellStyle name="Comma 8 3 2 5 2" xfId="1825"/>
    <cellStyle name="Comma 8 3 2 6" xfId="1826"/>
    <cellStyle name="Comma 8 3 3" xfId="1827"/>
    <cellStyle name="Comma 8 3 3 2" xfId="1828"/>
    <cellStyle name="Comma 8 3 3 2 2" xfId="1829"/>
    <cellStyle name="Comma 8 3 3 2 2 2" xfId="1830"/>
    <cellStyle name="Comma 8 3 3 2 3" xfId="1831"/>
    <cellStyle name="Comma 8 3 3 2 3 2" xfId="1832"/>
    <cellStyle name="Comma 8 3 3 2 4" xfId="1833"/>
    <cellStyle name="Comma 8 3 3 3" xfId="1834"/>
    <cellStyle name="Comma 8 3 3 3 2" xfId="1835"/>
    <cellStyle name="Comma 8 3 3 4" xfId="1836"/>
    <cellStyle name="Comma 8 3 3 4 2" xfId="1837"/>
    <cellStyle name="Comma 8 3 3 5" xfId="1838"/>
    <cellStyle name="Comma 8 3 4" xfId="1839"/>
    <cellStyle name="Comma 8 3 4 2" xfId="1840"/>
    <cellStyle name="Comma 8 3 4 2 2" xfId="1841"/>
    <cellStyle name="Comma 8 3 4 3" xfId="1842"/>
    <cellStyle name="Comma 8 3 4 3 2" xfId="1843"/>
    <cellStyle name="Comma 8 3 4 4" xfId="1844"/>
    <cellStyle name="Comma 8 3 5" xfId="1845"/>
    <cellStyle name="Comma 8 3 5 2" xfId="1846"/>
    <cellStyle name="Comma 8 3 6" xfId="1847"/>
    <cellStyle name="Comma 8 3 6 2" xfId="1848"/>
    <cellStyle name="Comma 8 3 7" xfId="1849"/>
    <cellStyle name="Comma 8 4" xfId="1850"/>
    <cellStyle name="Comma 8 4 2" xfId="1851"/>
    <cellStyle name="Comma 8 4 2 2" xfId="1852"/>
    <cellStyle name="Comma 8 4 2 2 2" xfId="1853"/>
    <cellStyle name="Comma 8 4 2 2 2 2" xfId="1854"/>
    <cellStyle name="Comma 8 4 2 2 3" xfId="1855"/>
    <cellStyle name="Comma 8 4 2 2 3 2" xfId="1856"/>
    <cellStyle name="Comma 8 4 2 2 4" xfId="1857"/>
    <cellStyle name="Comma 8 4 2 3" xfId="1858"/>
    <cellStyle name="Comma 8 4 2 3 2" xfId="1859"/>
    <cellStyle name="Comma 8 4 2 4" xfId="1860"/>
    <cellStyle name="Comma 8 4 2 4 2" xfId="1861"/>
    <cellStyle name="Comma 8 4 2 5" xfId="1862"/>
    <cellStyle name="Comma 8 4 3" xfId="1863"/>
    <cellStyle name="Comma 8 4 3 2" xfId="1864"/>
    <cellStyle name="Comma 8 4 3 2 2" xfId="1865"/>
    <cellStyle name="Comma 8 4 3 3" xfId="1866"/>
    <cellStyle name="Comma 8 4 3 3 2" xfId="1867"/>
    <cellStyle name="Comma 8 4 3 4" xfId="1868"/>
    <cellStyle name="Comma 8 4 4" xfId="1869"/>
    <cellStyle name="Comma 8 4 4 2" xfId="1870"/>
    <cellStyle name="Comma 8 4 5" xfId="1871"/>
    <cellStyle name="Comma 8 4 5 2" xfId="1872"/>
    <cellStyle name="Comma 8 4 6" xfId="1873"/>
    <cellStyle name="Comma 8 5" xfId="1874"/>
    <cellStyle name="Comma 8 5 2" xfId="1875"/>
    <cellStyle name="Comma 8 5 2 2" xfId="1876"/>
    <cellStyle name="Comma 8 5 2 2 2" xfId="1877"/>
    <cellStyle name="Comma 8 5 2 3" xfId="1878"/>
    <cellStyle name="Comma 8 5 2 3 2" xfId="1879"/>
    <cellStyle name="Comma 8 5 2 4" xfId="1880"/>
    <cellStyle name="Comma 8 5 3" xfId="1881"/>
    <cellStyle name="Comma 8 5 3 2" xfId="1882"/>
    <cellStyle name="Comma 8 5 4" xfId="1883"/>
    <cellStyle name="Comma 8 5 4 2" xfId="1884"/>
    <cellStyle name="Comma 8 5 5" xfId="1885"/>
    <cellStyle name="Comma 8 6" xfId="1886"/>
    <cellStyle name="Comma 8 6 2" xfId="1887"/>
    <cellStyle name="Comma 8 6 2 2" xfId="1888"/>
    <cellStyle name="Comma 8 6 3" xfId="1889"/>
    <cellStyle name="Comma 8 6 3 2" xfId="1890"/>
    <cellStyle name="Comma 8 6 4" xfId="1891"/>
    <cellStyle name="Comma 8 7" xfId="1892"/>
    <cellStyle name="Comma 8 7 2" xfId="1893"/>
    <cellStyle name="Comma 8 8" xfId="1894"/>
    <cellStyle name="Comma 8 8 2" xfId="1895"/>
    <cellStyle name="Comma 8 9" xfId="1896"/>
    <cellStyle name="Comma 9" xfId="48"/>
    <cellStyle name="Comma 9 2" xfId="1897"/>
    <cellStyle name="Comma(2)" xfId="49"/>
    <cellStyle name="Comma0" xfId="1898"/>
    <cellStyle name="Comma0 - Style2" xfId="50"/>
    <cellStyle name="Comma1 - Style1" xfId="51"/>
    <cellStyle name="Comments" xfId="52"/>
    <cellStyle name="Currency 10" xfId="1899"/>
    <cellStyle name="Currency 10 2" xfId="1900"/>
    <cellStyle name="Currency 10 2 2" xfId="1901"/>
    <cellStyle name="Currency 10 2 2 2" xfId="1902"/>
    <cellStyle name="Currency 10 2 2 2 2" xfId="1903"/>
    <cellStyle name="Currency 10 2 2 2 2 2" xfId="1904"/>
    <cellStyle name="Currency 10 2 2 2 3" xfId="1905"/>
    <cellStyle name="Currency 10 2 2 2 3 2" xfId="1906"/>
    <cellStyle name="Currency 10 2 2 2 4" xfId="1907"/>
    <cellStyle name="Currency 10 2 2 3" xfId="1908"/>
    <cellStyle name="Currency 10 2 2 3 2" xfId="1909"/>
    <cellStyle name="Currency 10 2 2 4" xfId="1910"/>
    <cellStyle name="Currency 10 2 2 4 2" xfId="1911"/>
    <cellStyle name="Currency 10 2 2 5" xfId="1912"/>
    <cellStyle name="Currency 10 2 3" xfId="1913"/>
    <cellStyle name="Currency 10 2 3 2" xfId="1914"/>
    <cellStyle name="Currency 10 2 3 2 2" xfId="1915"/>
    <cellStyle name="Currency 10 2 3 3" xfId="1916"/>
    <cellStyle name="Currency 10 2 3 3 2" xfId="1917"/>
    <cellStyle name="Currency 10 2 3 4" xfId="1918"/>
    <cellStyle name="Currency 10 2 4" xfId="1919"/>
    <cellStyle name="Currency 10 2 4 2" xfId="1920"/>
    <cellStyle name="Currency 10 2 5" xfId="1921"/>
    <cellStyle name="Currency 10 2 5 2" xfId="1922"/>
    <cellStyle name="Currency 10 2 6" xfId="1923"/>
    <cellStyle name="Currency 10 3" xfId="1924"/>
    <cellStyle name="Currency 10 4" xfId="1925"/>
    <cellStyle name="Currency 11" xfId="1926"/>
    <cellStyle name="Currency 11 2" xfId="1927"/>
    <cellStyle name="Currency 11 2 2" xfId="1928"/>
    <cellStyle name="Currency 11 3" xfId="1929"/>
    <cellStyle name="Currency 11 4" xfId="1930"/>
    <cellStyle name="Currency 11 5" xfId="1931"/>
    <cellStyle name="Currency 12" xfId="1932"/>
    <cellStyle name="Currency 12 2" xfId="1933"/>
    <cellStyle name="Currency 12 2 2" xfId="1934"/>
    <cellStyle name="Currency 12 3" xfId="1935"/>
    <cellStyle name="Currency 13" xfId="1936"/>
    <cellStyle name="Currency 14" xfId="1937"/>
    <cellStyle name="Currency 14 2" xfId="1938"/>
    <cellStyle name="Currency 15" xfId="1939"/>
    <cellStyle name="Currency 16" xfId="1940"/>
    <cellStyle name="Currency 17" xfId="1941"/>
    <cellStyle name="Currency 18" xfId="1942"/>
    <cellStyle name="Currency 19" xfId="1943"/>
    <cellStyle name="Currency 2" xfId="53"/>
    <cellStyle name="Currency 2 2" xfId="54"/>
    <cellStyle name="Currency 2 2 2" xfId="1944"/>
    <cellStyle name="Currency 2 2 2 2" xfId="1945"/>
    <cellStyle name="Currency 2 2 2 3" xfId="1946"/>
    <cellStyle name="Currency 2 2 2 4" xfId="1947"/>
    <cellStyle name="Currency 2 2 2 5" xfId="1948"/>
    <cellStyle name="Currency 2 2 2 6" xfId="1949"/>
    <cellStyle name="Currency 2 2 3" xfId="1950"/>
    <cellStyle name="Currency 2 2 3 2" xfId="1951"/>
    <cellStyle name="Currency 2 2 3 3" xfId="1952"/>
    <cellStyle name="Currency 2 2 4" xfId="1953"/>
    <cellStyle name="Currency 2 2 4 2" xfId="1954"/>
    <cellStyle name="Currency 2 2 4 3" xfId="1955"/>
    <cellStyle name="Currency 2 2 5" xfId="1956"/>
    <cellStyle name="Currency 2 2 6" xfId="1957"/>
    <cellStyle name="Currency 2 2 7" xfId="1958"/>
    <cellStyle name="Currency 2 2 8" xfId="1959"/>
    <cellStyle name="Currency 2 3" xfId="128"/>
    <cellStyle name="Currency 2 3 2" xfId="1961"/>
    <cellStyle name="Currency 2 3 2 2" xfId="1962"/>
    <cellStyle name="Currency 2 3 2 3" xfId="1963"/>
    <cellStyle name="Currency 2 3 2 4" xfId="1964"/>
    <cellStyle name="Currency 2 3 2 5" xfId="1965"/>
    <cellStyle name="Currency 2 3 2 6" xfId="1966"/>
    <cellStyle name="Currency 2 3 3" xfId="1967"/>
    <cellStyle name="Currency 2 3 3 2" xfId="1968"/>
    <cellStyle name="Currency 2 3 3 3" xfId="1969"/>
    <cellStyle name="Currency 2 3 3 4" xfId="1970"/>
    <cellStyle name="Currency 2 3 3 5" xfId="1971"/>
    <cellStyle name="Currency 2 3 4" xfId="1972"/>
    <cellStyle name="Currency 2 3 4 2" xfId="1973"/>
    <cellStyle name="Currency 2 3 4 3" xfId="1974"/>
    <cellStyle name="Currency 2 3 5" xfId="1975"/>
    <cellStyle name="Currency 2 3 6" xfId="1976"/>
    <cellStyle name="Currency 2 3 7" xfId="1977"/>
    <cellStyle name="Currency 2 3 8" xfId="1960"/>
    <cellStyle name="Currency 2 4" xfId="1978"/>
    <cellStyle name="Currency 2 4 2" xfId="1979"/>
    <cellStyle name="Currency 2 4 2 2" xfId="1980"/>
    <cellStyle name="Currency 2 4 2 3" xfId="1981"/>
    <cellStyle name="Currency 2 4 2 4" xfId="1982"/>
    <cellStyle name="Currency 2 4 2 5" xfId="1983"/>
    <cellStyle name="Currency 2 4 3" xfId="1984"/>
    <cellStyle name="Currency 2 4 3 2" xfId="1985"/>
    <cellStyle name="Currency 2 4 3 3" xfId="1986"/>
    <cellStyle name="Currency 2 4 4" xfId="1987"/>
    <cellStyle name="Currency 2 4 4 2" xfId="1988"/>
    <cellStyle name="Currency 2 4 4 3" xfId="1989"/>
    <cellStyle name="Currency 2 4 5" xfId="1990"/>
    <cellStyle name="Currency 2 4 6" xfId="1991"/>
    <cellStyle name="Currency 2 4 7" xfId="1992"/>
    <cellStyle name="Currency 2 4 8" xfId="1993"/>
    <cellStyle name="Currency 2 5" xfId="1994"/>
    <cellStyle name="Currency 2 5 2" xfId="1995"/>
    <cellStyle name="Currency 2 5 3" xfId="1996"/>
    <cellStyle name="Currency 2 6" xfId="1997"/>
    <cellStyle name="Currency 2 6 2" xfId="1998"/>
    <cellStyle name="Currency 2 6 3" xfId="1999"/>
    <cellStyle name="Currency 2 7" xfId="2000"/>
    <cellStyle name="Currency 3" xfId="55"/>
    <cellStyle name="Currency 3 10" xfId="2001"/>
    <cellStyle name="Currency 3 2" xfId="2002"/>
    <cellStyle name="Currency 3 2 2" xfId="2003"/>
    <cellStyle name="Currency 3 2 2 2" xfId="2004"/>
    <cellStyle name="Currency 3 2 2 2 2" xfId="2005"/>
    <cellStyle name="Currency 3 2 2 2 2 2" xfId="2006"/>
    <cellStyle name="Currency 3 2 2 2 2 2 2" xfId="2007"/>
    <cellStyle name="Currency 3 2 2 2 2 2 2 2" xfId="2008"/>
    <cellStyle name="Currency 3 2 2 2 2 2 3" xfId="2009"/>
    <cellStyle name="Currency 3 2 2 2 2 2 3 2" xfId="2010"/>
    <cellStyle name="Currency 3 2 2 2 2 2 4" xfId="2011"/>
    <cellStyle name="Currency 3 2 2 2 2 3" xfId="2012"/>
    <cellStyle name="Currency 3 2 2 2 2 3 2" xfId="2013"/>
    <cellStyle name="Currency 3 2 2 2 2 4" xfId="2014"/>
    <cellStyle name="Currency 3 2 2 2 2 4 2" xfId="2015"/>
    <cellStyle name="Currency 3 2 2 2 2 5" xfId="2016"/>
    <cellStyle name="Currency 3 2 2 2 3" xfId="2017"/>
    <cellStyle name="Currency 3 2 2 2 3 2" xfId="2018"/>
    <cellStyle name="Currency 3 2 2 2 3 2 2" xfId="2019"/>
    <cellStyle name="Currency 3 2 2 2 3 3" xfId="2020"/>
    <cellStyle name="Currency 3 2 2 2 3 3 2" xfId="2021"/>
    <cellStyle name="Currency 3 2 2 2 3 4" xfId="2022"/>
    <cellStyle name="Currency 3 2 2 2 4" xfId="2023"/>
    <cellStyle name="Currency 3 2 2 2 4 2" xfId="2024"/>
    <cellStyle name="Currency 3 2 2 2 5" xfId="2025"/>
    <cellStyle name="Currency 3 2 2 2 5 2" xfId="2026"/>
    <cellStyle name="Currency 3 2 2 2 6" xfId="2027"/>
    <cellStyle name="Currency 3 2 2 3" xfId="2028"/>
    <cellStyle name="Currency 3 2 2 3 2" xfId="2029"/>
    <cellStyle name="Currency 3 2 2 3 2 2" xfId="2030"/>
    <cellStyle name="Currency 3 2 2 3 2 2 2" xfId="2031"/>
    <cellStyle name="Currency 3 2 2 3 2 3" xfId="2032"/>
    <cellStyle name="Currency 3 2 2 3 2 3 2" xfId="2033"/>
    <cellStyle name="Currency 3 2 2 3 2 4" xfId="2034"/>
    <cellStyle name="Currency 3 2 2 3 3" xfId="2035"/>
    <cellStyle name="Currency 3 2 2 3 3 2" xfId="2036"/>
    <cellStyle name="Currency 3 2 2 3 4" xfId="2037"/>
    <cellStyle name="Currency 3 2 2 3 4 2" xfId="2038"/>
    <cellStyle name="Currency 3 2 2 3 5" xfId="2039"/>
    <cellStyle name="Currency 3 2 2 4" xfId="2040"/>
    <cellStyle name="Currency 3 2 2 4 2" xfId="2041"/>
    <cellStyle name="Currency 3 2 2 4 2 2" xfId="2042"/>
    <cellStyle name="Currency 3 2 2 4 3" xfId="2043"/>
    <cellStyle name="Currency 3 2 2 4 3 2" xfId="2044"/>
    <cellStyle name="Currency 3 2 2 4 4" xfId="2045"/>
    <cellStyle name="Currency 3 2 2 5" xfId="2046"/>
    <cellStyle name="Currency 3 2 2 5 2" xfId="2047"/>
    <cellStyle name="Currency 3 2 2 6" xfId="2048"/>
    <cellStyle name="Currency 3 2 2 6 2" xfId="2049"/>
    <cellStyle name="Currency 3 2 2 7" xfId="2050"/>
    <cellStyle name="Currency 3 2 3" xfId="2051"/>
    <cellStyle name="Currency 3 2 3 2" xfId="2052"/>
    <cellStyle name="Currency 3 2 3 2 2" xfId="2053"/>
    <cellStyle name="Currency 3 2 3 2 2 2" xfId="2054"/>
    <cellStyle name="Currency 3 2 3 2 2 2 2" xfId="2055"/>
    <cellStyle name="Currency 3 2 3 2 2 3" xfId="2056"/>
    <cellStyle name="Currency 3 2 3 2 2 3 2" xfId="2057"/>
    <cellStyle name="Currency 3 2 3 2 2 4" xfId="2058"/>
    <cellStyle name="Currency 3 2 3 2 3" xfId="2059"/>
    <cellStyle name="Currency 3 2 3 2 3 2" xfId="2060"/>
    <cellStyle name="Currency 3 2 3 2 4" xfId="2061"/>
    <cellStyle name="Currency 3 2 3 2 4 2" xfId="2062"/>
    <cellStyle name="Currency 3 2 3 2 5" xfId="2063"/>
    <cellStyle name="Currency 3 2 3 3" xfId="2064"/>
    <cellStyle name="Currency 3 2 3 3 2" xfId="2065"/>
    <cellStyle name="Currency 3 2 3 3 2 2" xfId="2066"/>
    <cellStyle name="Currency 3 2 3 3 3" xfId="2067"/>
    <cellStyle name="Currency 3 2 3 3 3 2" xfId="2068"/>
    <cellStyle name="Currency 3 2 3 3 4" xfId="2069"/>
    <cellStyle name="Currency 3 2 3 4" xfId="2070"/>
    <cellStyle name="Currency 3 2 3 4 2" xfId="2071"/>
    <cellStyle name="Currency 3 2 3 5" xfId="2072"/>
    <cellStyle name="Currency 3 2 3 5 2" xfId="2073"/>
    <cellStyle name="Currency 3 2 3 6" xfId="2074"/>
    <cellStyle name="Currency 3 2 4" xfId="2075"/>
    <cellStyle name="Currency 3 2 4 2" xfId="2076"/>
    <cellStyle name="Currency 3 2 4 2 2" xfId="2077"/>
    <cellStyle name="Currency 3 2 4 2 2 2" xfId="2078"/>
    <cellStyle name="Currency 3 2 4 2 3" xfId="2079"/>
    <cellStyle name="Currency 3 2 4 2 3 2" xfId="2080"/>
    <cellStyle name="Currency 3 2 4 2 4" xfId="2081"/>
    <cellStyle name="Currency 3 2 4 3" xfId="2082"/>
    <cellStyle name="Currency 3 2 4 3 2" xfId="2083"/>
    <cellStyle name="Currency 3 2 4 4" xfId="2084"/>
    <cellStyle name="Currency 3 2 4 4 2" xfId="2085"/>
    <cellStyle name="Currency 3 2 4 5" xfId="2086"/>
    <cellStyle name="Currency 3 2 5" xfId="2087"/>
    <cellStyle name="Currency 3 2 5 2" xfId="2088"/>
    <cellStyle name="Currency 3 2 5 2 2" xfId="2089"/>
    <cellStyle name="Currency 3 2 5 3" xfId="2090"/>
    <cellStyle name="Currency 3 2 5 3 2" xfId="2091"/>
    <cellStyle name="Currency 3 2 5 4" xfId="2092"/>
    <cellStyle name="Currency 3 2 6" xfId="2093"/>
    <cellStyle name="Currency 3 2 6 2" xfId="2094"/>
    <cellStyle name="Currency 3 2 7" xfId="2095"/>
    <cellStyle name="Currency 3 2 7 2" xfId="2096"/>
    <cellStyle name="Currency 3 2 8" xfId="2097"/>
    <cellStyle name="Currency 3 3" xfId="2098"/>
    <cellStyle name="Currency 3 3 2" xfId="2099"/>
    <cellStyle name="Currency 3 3 2 2" xfId="2100"/>
    <cellStyle name="Currency 3 3 2 2 2" xfId="2101"/>
    <cellStyle name="Currency 3 3 2 2 2 2" xfId="2102"/>
    <cellStyle name="Currency 3 3 2 2 2 2 2" xfId="2103"/>
    <cellStyle name="Currency 3 3 2 2 2 3" xfId="2104"/>
    <cellStyle name="Currency 3 3 2 2 2 3 2" xfId="2105"/>
    <cellStyle name="Currency 3 3 2 2 2 4" xfId="2106"/>
    <cellStyle name="Currency 3 3 2 2 3" xfId="2107"/>
    <cellStyle name="Currency 3 3 2 2 3 2" xfId="2108"/>
    <cellStyle name="Currency 3 3 2 2 4" xfId="2109"/>
    <cellStyle name="Currency 3 3 2 2 4 2" xfId="2110"/>
    <cellStyle name="Currency 3 3 2 2 5" xfId="2111"/>
    <cellStyle name="Currency 3 3 2 3" xfId="2112"/>
    <cellStyle name="Currency 3 3 2 3 2" xfId="2113"/>
    <cellStyle name="Currency 3 3 2 3 2 2" xfId="2114"/>
    <cellStyle name="Currency 3 3 2 3 3" xfId="2115"/>
    <cellStyle name="Currency 3 3 2 3 3 2" xfId="2116"/>
    <cellStyle name="Currency 3 3 2 3 4" xfId="2117"/>
    <cellStyle name="Currency 3 3 2 4" xfId="2118"/>
    <cellStyle name="Currency 3 3 2 4 2" xfId="2119"/>
    <cellStyle name="Currency 3 3 2 5" xfId="2120"/>
    <cellStyle name="Currency 3 3 2 5 2" xfId="2121"/>
    <cellStyle name="Currency 3 3 2 6" xfId="2122"/>
    <cellStyle name="Currency 3 3 3" xfId="2123"/>
    <cellStyle name="Currency 3 3 3 2" xfId="2124"/>
    <cellStyle name="Currency 3 3 3 2 2" xfId="2125"/>
    <cellStyle name="Currency 3 3 3 2 2 2" xfId="2126"/>
    <cellStyle name="Currency 3 3 3 2 3" xfId="2127"/>
    <cellStyle name="Currency 3 3 3 2 3 2" xfId="2128"/>
    <cellStyle name="Currency 3 3 3 2 4" xfId="2129"/>
    <cellStyle name="Currency 3 3 3 3" xfId="2130"/>
    <cellStyle name="Currency 3 3 3 3 2" xfId="2131"/>
    <cellStyle name="Currency 3 3 3 4" xfId="2132"/>
    <cellStyle name="Currency 3 3 3 4 2" xfId="2133"/>
    <cellStyle name="Currency 3 3 3 5" xfId="2134"/>
    <cellStyle name="Currency 3 3 4" xfId="2135"/>
    <cellStyle name="Currency 3 3 4 2" xfId="2136"/>
    <cellStyle name="Currency 3 3 4 2 2" xfId="2137"/>
    <cellStyle name="Currency 3 3 4 3" xfId="2138"/>
    <cellStyle name="Currency 3 3 4 3 2" xfId="2139"/>
    <cellStyle name="Currency 3 3 4 4" xfId="2140"/>
    <cellStyle name="Currency 3 3 5" xfId="2141"/>
    <cellStyle name="Currency 3 3 5 2" xfId="2142"/>
    <cellStyle name="Currency 3 3 6" xfId="2143"/>
    <cellStyle name="Currency 3 3 6 2" xfId="2144"/>
    <cellStyle name="Currency 3 3 7" xfId="2145"/>
    <cellStyle name="Currency 3 4" xfId="2146"/>
    <cellStyle name="Currency 3 4 2" xfId="2147"/>
    <cellStyle name="Currency 3 4 2 2" xfId="2148"/>
    <cellStyle name="Currency 3 4 2 2 2" xfId="2149"/>
    <cellStyle name="Currency 3 4 2 2 2 2" xfId="2150"/>
    <cellStyle name="Currency 3 4 2 2 2 2 2" xfId="2151"/>
    <cellStyle name="Currency 3 4 2 2 2 3" xfId="2152"/>
    <cellStyle name="Currency 3 4 2 2 2 3 2" xfId="2153"/>
    <cellStyle name="Currency 3 4 2 2 2 4" xfId="2154"/>
    <cellStyle name="Currency 3 4 2 2 3" xfId="2155"/>
    <cellStyle name="Currency 3 4 2 2 3 2" xfId="2156"/>
    <cellStyle name="Currency 3 4 2 2 4" xfId="2157"/>
    <cellStyle name="Currency 3 4 2 2 4 2" xfId="2158"/>
    <cellStyle name="Currency 3 4 2 2 5" xfId="2159"/>
    <cellStyle name="Currency 3 4 2 3" xfId="2160"/>
    <cellStyle name="Currency 3 4 2 3 2" xfId="2161"/>
    <cellStyle name="Currency 3 4 2 3 2 2" xfId="2162"/>
    <cellStyle name="Currency 3 4 2 3 3" xfId="2163"/>
    <cellStyle name="Currency 3 4 2 3 3 2" xfId="2164"/>
    <cellStyle name="Currency 3 4 2 3 4" xfId="2165"/>
    <cellStyle name="Currency 3 4 2 4" xfId="2166"/>
    <cellStyle name="Currency 3 4 2 4 2" xfId="2167"/>
    <cellStyle name="Currency 3 4 2 5" xfId="2168"/>
    <cellStyle name="Currency 3 4 2 5 2" xfId="2169"/>
    <cellStyle name="Currency 3 4 2 6" xfId="2170"/>
    <cellStyle name="Currency 3 4 3" xfId="2171"/>
    <cellStyle name="Currency 3 4 3 2" xfId="2172"/>
    <cellStyle name="Currency 3 4 3 2 2" xfId="2173"/>
    <cellStyle name="Currency 3 4 3 2 2 2" xfId="2174"/>
    <cellStyle name="Currency 3 4 3 2 3" xfId="2175"/>
    <cellStyle name="Currency 3 4 3 2 3 2" xfId="2176"/>
    <cellStyle name="Currency 3 4 3 2 4" xfId="2177"/>
    <cellStyle name="Currency 3 4 3 3" xfId="2178"/>
    <cellStyle name="Currency 3 4 3 3 2" xfId="2179"/>
    <cellStyle name="Currency 3 4 3 4" xfId="2180"/>
    <cellStyle name="Currency 3 4 3 4 2" xfId="2181"/>
    <cellStyle name="Currency 3 4 3 5" xfId="2182"/>
    <cellStyle name="Currency 3 4 4" xfId="2183"/>
    <cellStyle name="Currency 3 4 4 2" xfId="2184"/>
    <cellStyle name="Currency 3 4 4 2 2" xfId="2185"/>
    <cellStyle name="Currency 3 4 4 3" xfId="2186"/>
    <cellStyle name="Currency 3 4 4 3 2" xfId="2187"/>
    <cellStyle name="Currency 3 4 4 4" xfId="2188"/>
    <cellStyle name="Currency 3 4 5" xfId="2189"/>
    <cellStyle name="Currency 3 4 5 2" xfId="2190"/>
    <cellStyle name="Currency 3 4 6" xfId="2191"/>
    <cellStyle name="Currency 3 4 6 2" xfId="2192"/>
    <cellStyle name="Currency 3 4 7" xfId="2193"/>
    <cellStyle name="Currency 3 5" xfId="2194"/>
    <cellStyle name="Currency 3 5 2" xfId="2195"/>
    <cellStyle name="Currency 3 5 2 2" xfId="2196"/>
    <cellStyle name="Currency 3 5 2 2 2" xfId="2197"/>
    <cellStyle name="Currency 3 5 2 2 2 2" xfId="2198"/>
    <cellStyle name="Currency 3 5 2 2 3" xfId="2199"/>
    <cellStyle name="Currency 3 5 2 2 3 2" xfId="2200"/>
    <cellStyle name="Currency 3 5 2 2 4" xfId="2201"/>
    <cellStyle name="Currency 3 5 2 3" xfId="2202"/>
    <cellStyle name="Currency 3 5 2 3 2" xfId="2203"/>
    <cellStyle name="Currency 3 5 2 4" xfId="2204"/>
    <cellStyle name="Currency 3 5 2 4 2" xfId="2205"/>
    <cellStyle name="Currency 3 5 2 5" xfId="2206"/>
    <cellStyle name="Currency 3 5 3" xfId="2207"/>
    <cellStyle name="Currency 3 5 3 2" xfId="2208"/>
    <cellStyle name="Currency 3 5 3 2 2" xfId="2209"/>
    <cellStyle name="Currency 3 5 3 3" xfId="2210"/>
    <cellStyle name="Currency 3 5 3 3 2" xfId="2211"/>
    <cellStyle name="Currency 3 5 3 4" xfId="2212"/>
    <cellStyle name="Currency 3 5 4" xfId="2213"/>
    <cellStyle name="Currency 3 5 4 2" xfId="2214"/>
    <cellStyle name="Currency 3 5 5" xfId="2215"/>
    <cellStyle name="Currency 3 5 5 2" xfId="2216"/>
    <cellStyle name="Currency 3 5 6" xfId="2217"/>
    <cellStyle name="Currency 3 6" xfId="2218"/>
    <cellStyle name="Currency 3 6 2" xfId="2219"/>
    <cellStyle name="Currency 3 6 2 2" xfId="2220"/>
    <cellStyle name="Currency 3 6 2 2 2" xfId="2221"/>
    <cellStyle name="Currency 3 6 2 3" xfId="2222"/>
    <cellStyle name="Currency 3 6 2 3 2" xfId="2223"/>
    <cellStyle name="Currency 3 6 2 4" xfId="2224"/>
    <cellStyle name="Currency 3 6 3" xfId="2225"/>
    <cellStyle name="Currency 3 6 3 2" xfId="2226"/>
    <cellStyle name="Currency 3 6 4" xfId="2227"/>
    <cellStyle name="Currency 3 6 4 2" xfId="2228"/>
    <cellStyle name="Currency 3 6 5" xfId="2229"/>
    <cellStyle name="Currency 3 7" xfId="2230"/>
    <cellStyle name="Currency 3 7 2" xfId="2231"/>
    <cellStyle name="Currency 3 7 2 2" xfId="2232"/>
    <cellStyle name="Currency 3 7 3" xfId="2233"/>
    <cellStyle name="Currency 3 7 3 2" xfId="2234"/>
    <cellStyle name="Currency 3 7 4" xfId="2235"/>
    <cellStyle name="Currency 3 8" xfId="2236"/>
    <cellStyle name="Currency 3 8 2" xfId="2237"/>
    <cellStyle name="Currency 3 9" xfId="2238"/>
    <cellStyle name="Currency 3 9 2" xfId="2239"/>
    <cellStyle name="Currency 4" xfId="56"/>
    <cellStyle name="Currency 4 10" xfId="2240"/>
    <cellStyle name="Currency 4 2" xfId="2241"/>
    <cellStyle name="Currency 4 2 2" xfId="2242"/>
    <cellStyle name="Currency 4 2 2 2" xfId="2243"/>
    <cellStyle name="Currency 4 2 2 2 2" xfId="2244"/>
    <cellStyle name="Currency 4 2 2 2 2 2" xfId="2245"/>
    <cellStyle name="Currency 4 2 2 2 2 2 2" xfId="2246"/>
    <cellStyle name="Currency 4 2 2 2 2 2 2 2" xfId="2247"/>
    <cellStyle name="Currency 4 2 2 2 2 2 3" xfId="2248"/>
    <cellStyle name="Currency 4 2 2 2 2 2 3 2" xfId="2249"/>
    <cellStyle name="Currency 4 2 2 2 2 2 4" xfId="2250"/>
    <cellStyle name="Currency 4 2 2 2 2 3" xfId="2251"/>
    <cellStyle name="Currency 4 2 2 2 2 3 2" xfId="2252"/>
    <cellStyle name="Currency 4 2 2 2 2 4" xfId="2253"/>
    <cellStyle name="Currency 4 2 2 2 2 4 2" xfId="2254"/>
    <cellStyle name="Currency 4 2 2 2 2 5" xfId="2255"/>
    <cellStyle name="Currency 4 2 2 2 3" xfId="2256"/>
    <cellStyle name="Currency 4 2 2 2 3 2" xfId="2257"/>
    <cellStyle name="Currency 4 2 2 2 3 2 2" xfId="2258"/>
    <cellStyle name="Currency 4 2 2 2 3 3" xfId="2259"/>
    <cellStyle name="Currency 4 2 2 2 3 3 2" xfId="2260"/>
    <cellStyle name="Currency 4 2 2 2 3 4" xfId="2261"/>
    <cellStyle name="Currency 4 2 2 2 4" xfId="2262"/>
    <cellStyle name="Currency 4 2 2 2 4 2" xfId="2263"/>
    <cellStyle name="Currency 4 2 2 2 5" xfId="2264"/>
    <cellStyle name="Currency 4 2 2 2 5 2" xfId="2265"/>
    <cellStyle name="Currency 4 2 2 2 6" xfId="2266"/>
    <cellStyle name="Currency 4 2 2 3" xfId="2267"/>
    <cellStyle name="Currency 4 2 2 3 2" xfId="2268"/>
    <cellStyle name="Currency 4 2 2 3 2 2" xfId="2269"/>
    <cellStyle name="Currency 4 2 2 3 2 2 2" xfId="2270"/>
    <cellStyle name="Currency 4 2 2 3 2 3" xfId="2271"/>
    <cellStyle name="Currency 4 2 2 3 2 3 2" xfId="2272"/>
    <cellStyle name="Currency 4 2 2 3 2 4" xfId="2273"/>
    <cellStyle name="Currency 4 2 2 3 3" xfId="2274"/>
    <cellStyle name="Currency 4 2 2 3 3 2" xfId="2275"/>
    <cellStyle name="Currency 4 2 2 3 4" xfId="2276"/>
    <cellStyle name="Currency 4 2 2 3 4 2" xfId="2277"/>
    <cellStyle name="Currency 4 2 2 3 5" xfId="2278"/>
    <cellStyle name="Currency 4 2 2 4" xfId="2279"/>
    <cellStyle name="Currency 4 2 2 4 2" xfId="2280"/>
    <cellStyle name="Currency 4 2 2 4 2 2" xfId="2281"/>
    <cellStyle name="Currency 4 2 2 4 3" xfId="2282"/>
    <cellStyle name="Currency 4 2 2 4 3 2" xfId="2283"/>
    <cellStyle name="Currency 4 2 2 4 4" xfId="2284"/>
    <cellStyle name="Currency 4 2 2 5" xfId="2285"/>
    <cellStyle name="Currency 4 2 2 5 2" xfId="2286"/>
    <cellStyle name="Currency 4 2 2 6" xfId="2287"/>
    <cellStyle name="Currency 4 2 2 6 2" xfId="2288"/>
    <cellStyle name="Currency 4 2 2 7" xfId="2289"/>
    <cellStyle name="Currency 4 2 3" xfId="2290"/>
    <cellStyle name="Currency 4 2 3 2" xfId="2291"/>
    <cellStyle name="Currency 4 2 3 2 2" xfId="2292"/>
    <cellStyle name="Currency 4 2 3 2 2 2" xfId="2293"/>
    <cellStyle name="Currency 4 2 3 2 2 2 2" xfId="2294"/>
    <cellStyle name="Currency 4 2 3 2 2 3" xfId="2295"/>
    <cellStyle name="Currency 4 2 3 2 2 3 2" xfId="2296"/>
    <cellStyle name="Currency 4 2 3 2 2 4" xfId="2297"/>
    <cellStyle name="Currency 4 2 3 2 3" xfId="2298"/>
    <cellStyle name="Currency 4 2 3 2 3 2" xfId="2299"/>
    <cellStyle name="Currency 4 2 3 2 4" xfId="2300"/>
    <cellStyle name="Currency 4 2 3 2 4 2" xfId="2301"/>
    <cellStyle name="Currency 4 2 3 2 5" xfId="2302"/>
    <cellStyle name="Currency 4 2 3 3" xfId="2303"/>
    <cellStyle name="Currency 4 2 3 3 2" xfId="2304"/>
    <cellStyle name="Currency 4 2 3 3 2 2" xfId="2305"/>
    <cellStyle name="Currency 4 2 3 3 3" xfId="2306"/>
    <cellStyle name="Currency 4 2 3 3 3 2" xfId="2307"/>
    <cellStyle name="Currency 4 2 3 3 4" xfId="2308"/>
    <cellStyle name="Currency 4 2 3 4" xfId="2309"/>
    <cellStyle name="Currency 4 2 3 4 2" xfId="2310"/>
    <cellStyle name="Currency 4 2 3 5" xfId="2311"/>
    <cellStyle name="Currency 4 2 3 5 2" xfId="2312"/>
    <cellStyle name="Currency 4 2 3 6" xfId="2313"/>
    <cellStyle name="Currency 4 2 4" xfId="2314"/>
    <cellStyle name="Currency 4 2 4 2" xfId="2315"/>
    <cellStyle name="Currency 4 2 4 2 2" xfId="2316"/>
    <cellStyle name="Currency 4 2 4 2 2 2" xfId="2317"/>
    <cellStyle name="Currency 4 2 4 2 3" xfId="2318"/>
    <cellStyle name="Currency 4 2 4 2 3 2" xfId="2319"/>
    <cellStyle name="Currency 4 2 4 2 4" xfId="2320"/>
    <cellStyle name="Currency 4 2 4 3" xfId="2321"/>
    <cellStyle name="Currency 4 2 4 3 2" xfId="2322"/>
    <cellStyle name="Currency 4 2 4 4" xfId="2323"/>
    <cellStyle name="Currency 4 2 4 4 2" xfId="2324"/>
    <cellStyle name="Currency 4 2 4 5" xfId="2325"/>
    <cellStyle name="Currency 4 2 5" xfId="2326"/>
    <cellStyle name="Currency 4 2 5 2" xfId="2327"/>
    <cellStyle name="Currency 4 2 5 2 2" xfId="2328"/>
    <cellStyle name="Currency 4 2 5 3" xfId="2329"/>
    <cellStyle name="Currency 4 2 5 3 2" xfId="2330"/>
    <cellStyle name="Currency 4 2 5 4" xfId="2331"/>
    <cellStyle name="Currency 4 2 6" xfId="2332"/>
    <cellStyle name="Currency 4 2 6 2" xfId="2333"/>
    <cellStyle name="Currency 4 2 7" xfId="2334"/>
    <cellStyle name="Currency 4 2 7 2" xfId="2335"/>
    <cellStyle name="Currency 4 2 8" xfId="2336"/>
    <cellStyle name="Currency 4 3" xfId="2337"/>
    <cellStyle name="Currency 4 3 2" xfId="2338"/>
    <cellStyle name="Currency 4 3 2 2" xfId="2339"/>
    <cellStyle name="Currency 4 3 2 2 2" xfId="2340"/>
    <cellStyle name="Currency 4 3 2 2 2 2" xfId="2341"/>
    <cellStyle name="Currency 4 3 2 2 2 2 2" xfId="2342"/>
    <cellStyle name="Currency 4 3 2 2 2 3" xfId="2343"/>
    <cellStyle name="Currency 4 3 2 2 2 3 2" xfId="2344"/>
    <cellStyle name="Currency 4 3 2 2 2 4" xfId="2345"/>
    <cellStyle name="Currency 4 3 2 2 3" xfId="2346"/>
    <cellStyle name="Currency 4 3 2 2 3 2" xfId="2347"/>
    <cellStyle name="Currency 4 3 2 2 4" xfId="2348"/>
    <cellStyle name="Currency 4 3 2 2 4 2" xfId="2349"/>
    <cellStyle name="Currency 4 3 2 2 5" xfId="2350"/>
    <cellStyle name="Currency 4 3 2 3" xfId="2351"/>
    <cellStyle name="Currency 4 3 2 3 2" xfId="2352"/>
    <cellStyle name="Currency 4 3 2 3 2 2" xfId="2353"/>
    <cellStyle name="Currency 4 3 2 3 3" xfId="2354"/>
    <cellStyle name="Currency 4 3 2 3 3 2" xfId="2355"/>
    <cellStyle name="Currency 4 3 2 3 4" xfId="2356"/>
    <cellStyle name="Currency 4 3 2 4" xfId="2357"/>
    <cellStyle name="Currency 4 3 2 4 2" xfId="2358"/>
    <cellStyle name="Currency 4 3 2 5" xfId="2359"/>
    <cellStyle name="Currency 4 3 2 5 2" xfId="2360"/>
    <cellStyle name="Currency 4 3 2 6" xfId="2361"/>
    <cellStyle name="Currency 4 3 3" xfId="2362"/>
    <cellStyle name="Currency 4 3 3 2" xfId="2363"/>
    <cellStyle name="Currency 4 3 3 2 2" xfId="2364"/>
    <cellStyle name="Currency 4 3 3 2 2 2" xfId="2365"/>
    <cellStyle name="Currency 4 3 3 2 3" xfId="2366"/>
    <cellStyle name="Currency 4 3 3 2 3 2" xfId="2367"/>
    <cellStyle name="Currency 4 3 3 2 4" xfId="2368"/>
    <cellStyle name="Currency 4 3 3 3" xfId="2369"/>
    <cellStyle name="Currency 4 3 3 3 2" xfId="2370"/>
    <cellStyle name="Currency 4 3 3 4" xfId="2371"/>
    <cellStyle name="Currency 4 3 3 4 2" xfId="2372"/>
    <cellStyle name="Currency 4 3 3 5" xfId="2373"/>
    <cellStyle name="Currency 4 3 4" xfId="2374"/>
    <cellStyle name="Currency 4 3 4 2" xfId="2375"/>
    <cellStyle name="Currency 4 3 4 2 2" xfId="2376"/>
    <cellStyle name="Currency 4 3 4 3" xfId="2377"/>
    <cellStyle name="Currency 4 3 4 3 2" xfId="2378"/>
    <cellStyle name="Currency 4 3 4 4" xfId="2379"/>
    <cellStyle name="Currency 4 3 5" xfId="2380"/>
    <cellStyle name="Currency 4 3 5 2" xfId="2381"/>
    <cellStyle name="Currency 4 3 6" xfId="2382"/>
    <cellStyle name="Currency 4 3 6 2" xfId="2383"/>
    <cellStyle name="Currency 4 3 7" xfId="2384"/>
    <cellStyle name="Currency 4 4" xfId="2385"/>
    <cellStyle name="Currency 4 4 2" xfId="2386"/>
    <cellStyle name="Currency 4 4 2 2" xfId="2387"/>
    <cellStyle name="Currency 4 4 2 2 2" xfId="2388"/>
    <cellStyle name="Currency 4 4 2 2 2 2" xfId="2389"/>
    <cellStyle name="Currency 4 4 2 2 2 2 2" xfId="2390"/>
    <cellStyle name="Currency 4 4 2 2 2 3" xfId="2391"/>
    <cellStyle name="Currency 4 4 2 2 2 3 2" xfId="2392"/>
    <cellStyle name="Currency 4 4 2 2 2 4" xfId="2393"/>
    <cellStyle name="Currency 4 4 2 2 3" xfId="2394"/>
    <cellStyle name="Currency 4 4 2 2 3 2" xfId="2395"/>
    <cellStyle name="Currency 4 4 2 2 4" xfId="2396"/>
    <cellStyle name="Currency 4 4 2 2 4 2" xfId="2397"/>
    <cellStyle name="Currency 4 4 2 2 5" xfId="2398"/>
    <cellStyle name="Currency 4 4 2 3" xfId="2399"/>
    <cellStyle name="Currency 4 4 2 3 2" xfId="2400"/>
    <cellStyle name="Currency 4 4 2 3 2 2" xfId="2401"/>
    <cellStyle name="Currency 4 4 2 3 3" xfId="2402"/>
    <cellStyle name="Currency 4 4 2 3 3 2" xfId="2403"/>
    <cellStyle name="Currency 4 4 2 3 4" xfId="2404"/>
    <cellStyle name="Currency 4 4 2 4" xfId="2405"/>
    <cellStyle name="Currency 4 4 2 4 2" xfId="2406"/>
    <cellStyle name="Currency 4 4 2 5" xfId="2407"/>
    <cellStyle name="Currency 4 4 2 5 2" xfId="2408"/>
    <cellStyle name="Currency 4 4 2 6" xfId="2409"/>
    <cellStyle name="Currency 4 4 3" xfId="2410"/>
    <cellStyle name="Currency 4 4 3 2" xfId="2411"/>
    <cellStyle name="Currency 4 4 3 2 2" xfId="2412"/>
    <cellStyle name="Currency 4 4 3 2 2 2" xfId="2413"/>
    <cellStyle name="Currency 4 4 3 2 3" xfId="2414"/>
    <cellStyle name="Currency 4 4 3 2 3 2" xfId="2415"/>
    <cellStyle name="Currency 4 4 3 2 4" xfId="2416"/>
    <cellStyle name="Currency 4 4 3 3" xfId="2417"/>
    <cellStyle name="Currency 4 4 3 3 2" xfId="2418"/>
    <cellStyle name="Currency 4 4 3 4" xfId="2419"/>
    <cellStyle name="Currency 4 4 3 4 2" xfId="2420"/>
    <cellStyle name="Currency 4 4 3 5" xfId="2421"/>
    <cellStyle name="Currency 4 4 4" xfId="2422"/>
    <cellStyle name="Currency 4 4 4 2" xfId="2423"/>
    <cellStyle name="Currency 4 4 4 2 2" xfId="2424"/>
    <cellStyle name="Currency 4 4 4 3" xfId="2425"/>
    <cellStyle name="Currency 4 4 4 3 2" xfId="2426"/>
    <cellStyle name="Currency 4 4 4 4" xfId="2427"/>
    <cellStyle name="Currency 4 4 5" xfId="2428"/>
    <cellStyle name="Currency 4 4 5 2" xfId="2429"/>
    <cellStyle name="Currency 4 4 6" xfId="2430"/>
    <cellStyle name="Currency 4 4 6 2" xfId="2431"/>
    <cellStyle name="Currency 4 4 7" xfId="2432"/>
    <cellStyle name="Currency 4 5" xfId="2433"/>
    <cellStyle name="Currency 4 5 2" xfId="2434"/>
    <cellStyle name="Currency 4 5 2 2" xfId="2435"/>
    <cellStyle name="Currency 4 5 2 2 2" xfId="2436"/>
    <cellStyle name="Currency 4 5 2 2 2 2" xfId="2437"/>
    <cellStyle name="Currency 4 5 2 2 3" xfId="2438"/>
    <cellStyle name="Currency 4 5 2 2 3 2" xfId="2439"/>
    <cellStyle name="Currency 4 5 2 2 4" xfId="2440"/>
    <cellStyle name="Currency 4 5 2 3" xfId="2441"/>
    <cellStyle name="Currency 4 5 2 3 2" xfId="2442"/>
    <cellStyle name="Currency 4 5 2 4" xfId="2443"/>
    <cellStyle name="Currency 4 5 2 4 2" xfId="2444"/>
    <cellStyle name="Currency 4 5 2 5" xfId="2445"/>
    <cellStyle name="Currency 4 5 3" xfId="2446"/>
    <cellStyle name="Currency 4 5 3 2" xfId="2447"/>
    <cellStyle name="Currency 4 5 3 2 2" xfId="2448"/>
    <cellStyle name="Currency 4 5 3 3" xfId="2449"/>
    <cellStyle name="Currency 4 5 3 3 2" xfId="2450"/>
    <cellStyle name="Currency 4 5 3 4" xfId="2451"/>
    <cellStyle name="Currency 4 5 4" xfId="2452"/>
    <cellStyle name="Currency 4 5 4 2" xfId="2453"/>
    <cellStyle name="Currency 4 5 5" xfId="2454"/>
    <cellStyle name="Currency 4 5 5 2" xfId="2455"/>
    <cellStyle name="Currency 4 5 6" xfId="2456"/>
    <cellStyle name="Currency 4 6" xfId="2457"/>
    <cellStyle name="Currency 4 6 2" xfId="2458"/>
    <cellStyle name="Currency 4 6 2 2" xfId="2459"/>
    <cellStyle name="Currency 4 6 2 2 2" xfId="2460"/>
    <cellStyle name="Currency 4 6 2 3" xfId="2461"/>
    <cellStyle name="Currency 4 6 2 3 2" xfId="2462"/>
    <cellStyle name="Currency 4 6 2 4" xfId="2463"/>
    <cellStyle name="Currency 4 6 3" xfId="2464"/>
    <cellStyle name="Currency 4 6 3 2" xfId="2465"/>
    <cellStyle name="Currency 4 6 4" xfId="2466"/>
    <cellStyle name="Currency 4 6 4 2" xfId="2467"/>
    <cellStyle name="Currency 4 6 5" xfId="2468"/>
    <cellStyle name="Currency 4 7" xfId="2469"/>
    <cellStyle name="Currency 4 7 2" xfId="2470"/>
    <cellStyle name="Currency 4 7 2 2" xfId="2471"/>
    <cellStyle name="Currency 4 7 3" xfId="2472"/>
    <cellStyle name="Currency 4 7 3 2" xfId="2473"/>
    <cellStyle name="Currency 4 7 4" xfId="2474"/>
    <cellStyle name="Currency 4 8" xfId="2475"/>
    <cellStyle name="Currency 4 8 2" xfId="2476"/>
    <cellStyle name="Currency 4 9" xfId="2477"/>
    <cellStyle name="Currency 4 9 2" xfId="2478"/>
    <cellStyle name="Currency 5" xfId="57"/>
    <cellStyle name="Currency 5 2" xfId="2479"/>
    <cellStyle name="Currency 5 2 2" xfId="2480"/>
    <cellStyle name="Currency 5 2 2 2" xfId="2481"/>
    <cellStyle name="Currency 5 2 2 2 2" xfId="2482"/>
    <cellStyle name="Currency 5 2 2 2 2 2" xfId="2483"/>
    <cellStyle name="Currency 5 2 2 2 2 2 2" xfId="2484"/>
    <cellStyle name="Currency 5 2 2 2 2 3" xfId="2485"/>
    <cellStyle name="Currency 5 2 2 2 2 3 2" xfId="2486"/>
    <cellStyle name="Currency 5 2 2 2 2 4" xfId="2487"/>
    <cellStyle name="Currency 5 2 2 2 3" xfId="2488"/>
    <cellStyle name="Currency 5 2 2 2 3 2" xfId="2489"/>
    <cellStyle name="Currency 5 2 2 2 4" xfId="2490"/>
    <cellStyle name="Currency 5 2 2 2 4 2" xfId="2491"/>
    <cellStyle name="Currency 5 2 2 2 5" xfId="2492"/>
    <cellStyle name="Currency 5 2 2 3" xfId="2493"/>
    <cellStyle name="Currency 5 2 2 3 2" xfId="2494"/>
    <cellStyle name="Currency 5 2 2 3 2 2" xfId="2495"/>
    <cellStyle name="Currency 5 2 2 3 3" xfId="2496"/>
    <cellStyle name="Currency 5 2 2 3 3 2" xfId="2497"/>
    <cellStyle name="Currency 5 2 2 3 4" xfId="2498"/>
    <cellStyle name="Currency 5 2 2 4" xfId="2499"/>
    <cellStyle name="Currency 5 2 2 4 2" xfId="2500"/>
    <cellStyle name="Currency 5 2 2 5" xfId="2501"/>
    <cellStyle name="Currency 5 2 2 5 2" xfId="2502"/>
    <cellStyle name="Currency 5 2 2 6" xfId="2503"/>
    <cellStyle name="Currency 5 2 3" xfId="2504"/>
    <cellStyle name="Currency 5 2 3 2" xfId="2505"/>
    <cellStyle name="Currency 5 2 3 2 2" xfId="2506"/>
    <cellStyle name="Currency 5 2 3 2 2 2" xfId="2507"/>
    <cellStyle name="Currency 5 2 3 2 3" xfId="2508"/>
    <cellStyle name="Currency 5 2 3 2 3 2" xfId="2509"/>
    <cellStyle name="Currency 5 2 3 2 4" xfId="2510"/>
    <cellStyle name="Currency 5 2 3 3" xfId="2511"/>
    <cellStyle name="Currency 5 2 3 3 2" xfId="2512"/>
    <cellStyle name="Currency 5 2 3 4" xfId="2513"/>
    <cellStyle name="Currency 5 2 3 4 2" xfId="2514"/>
    <cellStyle name="Currency 5 2 3 5" xfId="2515"/>
    <cellStyle name="Currency 5 2 4" xfId="2516"/>
    <cellStyle name="Currency 5 2 4 2" xfId="2517"/>
    <cellStyle name="Currency 5 2 4 2 2" xfId="2518"/>
    <cellStyle name="Currency 5 2 4 3" xfId="2519"/>
    <cellStyle name="Currency 5 2 4 3 2" xfId="2520"/>
    <cellStyle name="Currency 5 2 4 4" xfId="2521"/>
    <cellStyle name="Currency 5 2 5" xfId="2522"/>
    <cellStyle name="Currency 5 2 5 2" xfId="2523"/>
    <cellStyle name="Currency 5 2 6" xfId="2524"/>
    <cellStyle name="Currency 5 2 6 2" xfId="2525"/>
    <cellStyle name="Currency 5 2 7" xfId="2526"/>
    <cellStyle name="Currency 5 3" xfId="2527"/>
    <cellStyle name="Currency 5 3 2" xfId="2528"/>
    <cellStyle name="Currency 5 3 2 2" xfId="2529"/>
    <cellStyle name="Currency 5 3 2 2 2" xfId="2530"/>
    <cellStyle name="Currency 5 3 2 2 2 2" xfId="2531"/>
    <cellStyle name="Currency 5 3 2 2 2 2 2" xfId="2532"/>
    <cellStyle name="Currency 5 3 2 2 2 3" xfId="2533"/>
    <cellStyle name="Currency 5 3 2 2 2 3 2" xfId="2534"/>
    <cellStyle name="Currency 5 3 2 2 2 4" xfId="2535"/>
    <cellStyle name="Currency 5 3 2 2 3" xfId="2536"/>
    <cellStyle name="Currency 5 3 2 2 3 2" xfId="2537"/>
    <cellStyle name="Currency 5 3 2 2 4" xfId="2538"/>
    <cellStyle name="Currency 5 3 2 2 4 2" xfId="2539"/>
    <cellStyle name="Currency 5 3 2 2 5" xfId="2540"/>
    <cellStyle name="Currency 5 3 2 3" xfId="2541"/>
    <cellStyle name="Currency 5 3 2 3 2" xfId="2542"/>
    <cellStyle name="Currency 5 3 2 3 2 2" xfId="2543"/>
    <cellStyle name="Currency 5 3 2 3 3" xfId="2544"/>
    <cellStyle name="Currency 5 3 2 3 3 2" xfId="2545"/>
    <cellStyle name="Currency 5 3 2 3 4" xfId="2546"/>
    <cellStyle name="Currency 5 3 2 4" xfId="2547"/>
    <cellStyle name="Currency 5 3 2 4 2" xfId="2548"/>
    <cellStyle name="Currency 5 3 2 5" xfId="2549"/>
    <cellStyle name="Currency 5 3 2 5 2" xfId="2550"/>
    <cellStyle name="Currency 5 3 2 6" xfId="2551"/>
    <cellStyle name="Currency 5 3 3" xfId="2552"/>
    <cellStyle name="Currency 5 3 3 2" xfId="2553"/>
    <cellStyle name="Currency 5 3 3 2 2" xfId="2554"/>
    <cellStyle name="Currency 5 3 3 2 2 2" xfId="2555"/>
    <cellStyle name="Currency 5 3 3 2 3" xfId="2556"/>
    <cellStyle name="Currency 5 3 3 2 3 2" xfId="2557"/>
    <cellStyle name="Currency 5 3 3 2 4" xfId="2558"/>
    <cellStyle name="Currency 5 3 3 3" xfId="2559"/>
    <cellStyle name="Currency 5 3 3 3 2" xfId="2560"/>
    <cellStyle name="Currency 5 3 3 4" xfId="2561"/>
    <cellStyle name="Currency 5 3 3 4 2" xfId="2562"/>
    <cellStyle name="Currency 5 3 3 5" xfId="2563"/>
    <cellStyle name="Currency 5 3 4" xfId="2564"/>
    <cellStyle name="Currency 5 3 4 2" xfId="2565"/>
    <cellStyle name="Currency 5 3 4 2 2" xfId="2566"/>
    <cellStyle name="Currency 5 3 4 3" xfId="2567"/>
    <cellStyle name="Currency 5 3 4 3 2" xfId="2568"/>
    <cellStyle name="Currency 5 3 4 4" xfId="2569"/>
    <cellStyle name="Currency 5 3 5" xfId="2570"/>
    <cellStyle name="Currency 5 3 5 2" xfId="2571"/>
    <cellStyle name="Currency 5 3 6" xfId="2572"/>
    <cellStyle name="Currency 5 3 6 2" xfId="2573"/>
    <cellStyle name="Currency 5 3 7" xfId="2574"/>
    <cellStyle name="Currency 5 4" xfId="2575"/>
    <cellStyle name="Currency 5 4 2" xfId="2576"/>
    <cellStyle name="Currency 5 4 2 2" xfId="2577"/>
    <cellStyle name="Currency 5 4 2 2 2" xfId="2578"/>
    <cellStyle name="Currency 5 4 2 2 2 2" xfId="2579"/>
    <cellStyle name="Currency 5 4 2 2 3" xfId="2580"/>
    <cellStyle name="Currency 5 4 2 2 3 2" xfId="2581"/>
    <cellStyle name="Currency 5 4 2 2 4" xfId="2582"/>
    <cellStyle name="Currency 5 4 2 3" xfId="2583"/>
    <cellStyle name="Currency 5 4 2 3 2" xfId="2584"/>
    <cellStyle name="Currency 5 4 2 4" xfId="2585"/>
    <cellStyle name="Currency 5 4 2 4 2" xfId="2586"/>
    <cellStyle name="Currency 5 4 2 5" xfId="2587"/>
    <cellStyle name="Currency 5 4 3" xfId="2588"/>
    <cellStyle name="Currency 5 4 3 2" xfId="2589"/>
    <cellStyle name="Currency 5 4 3 2 2" xfId="2590"/>
    <cellStyle name="Currency 5 4 3 3" xfId="2591"/>
    <cellStyle name="Currency 5 4 3 3 2" xfId="2592"/>
    <cellStyle name="Currency 5 4 3 4" xfId="2593"/>
    <cellStyle name="Currency 5 4 4" xfId="2594"/>
    <cellStyle name="Currency 5 4 4 2" xfId="2595"/>
    <cellStyle name="Currency 5 4 5" xfId="2596"/>
    <cellStyle name="Currency 5 4 5 2" xfId="2597"/>
    <cellStyle name="Currency 5 4 6" xfId="2598"/>
    <cellStyle name="Currency 5 5" xfId="2599"/>
    <cellStyle name="Currency 5 5 2" xfId="2600"/>
    <cellStyle name="Currency 5 5 2 2" xfId="2601"/>
    <cellStyle name="Currency 5 5 2 2 2" xfId="2602"/>
    <cellStyle name="Currency 5 5 2 3" xfId="2603"/>
    <cellStyle name="Currency 5 5 2 3 2" xfId="2604"/>
    <cellStyle name="Currency 5 5 2 4" xfId="2605"/>
    <cellStyle name="Currency 5 5 3" xfId="2606"/>
    <cellStyle name="Currency 5 5 3 2" xfId="2607"/>
    <cellStyle name="Currency 5 5 4" xfId="2608"/>
    <cellStyle name="Currency 5 5 4 2" xfId="2609"/>
    <cellStyle name="Currency 5 5 5" xfId="2610"/>
    <cellStyle name="Currency 5 6" xfId="2611"/>
    <cellStyle name="Currency 5 6 2" xfId="2612"/>
    <cellStyle name="Currency 5 6 2 2" xfId="2613"/>
    <cellStyle name="Currency 5 6 3" xfId="2614"/>
    <cellStyle name="Currency 5 6 3 2" xfId="2615"/>
    <cellStyle name="Currency 5 6 4" xfId="2616"/>
    <cellStyle name="Currency 5 7" xfId="2617"/>
    <cellStyle name="Currency 5 7 2" xfId="2618"/>
    <cellStyle name="Currency 5 8" xfId="2619"/>
    <cellStyle name="Currency 5 8 2" xfId="2620"/>
    <cellStyle name="Currency 5 9" xfId="2621"/>
    <cellStyle name="Currency 6" xfId="58"/>
    <cellStyle name="Currency 6 2" xfId="2622"/>
    <cellStyle name="Currency 6 3" xfId="2623"/>
    <cellStyle name="Currency 6 4" xfId="2624"/>
    <cellStyle name="Currency 7" xfId="59"/>
    <cellStyle name="Currency 7 2" xfId="2625"/>
    <cellStyle name="Currency 8" xfId="127"/>
    <cellStyle name="Currency 8 2" xfId="2627"/>
    <cellStyle name="Currency 8 2 2" xfId="2628"/>
    <cellStyle name="Currency 8 2 2 2" xfId="2629"/>
    <cellStyle name="Currency 8 2 2 2 2" xfId="2630"/>
    <cellStyle name="Currency 8 2 2 2 2 2" xfId="2631"/>
    <cellStyle name="Currency 8 2 2 2 2 2 2" xfId="2632"/>
    <cellStyle name="Currency 8 2 2 2 2 3" xfId="2633"/>
    <cellStyle name="Currency 8 2 2 2 2 3 2" xfId="2634"/>
    <cellStyle name="Currency 8 2 2 2 2 4" xfId="2635"/>
    <cellStyle name="Currency 8 2 2 2 3" xfId="2636"/>
    <cellStyle name="Currency 8 2 2 2 3 2" xfId="2637"/>
    <cellStyle name="Currency 8 2 2 2 4" xfId="2638"/>
    <cellStyle name="Currency 8 2 2 2 4 2" xfId="2639"/>
    <cellStyle name="Currency 8 2 2 2 5" xfId="2640"/>
    <cellStyle name="Currency 8 2 2 3" xfId="2641"/>
    <cellStyle name="Currency 8 2 2 3 2" xfId="2642"/>
    <cellStyle name="Currency 8 2 2 3 2 2" xfId="2643"/>
    <cellStyle name="Currency 8 2 2 3 3" xfId="2644"/>
    <cellStyle name="Currency 8 2 2 3 3 2" xfId="2645"/>
    <cellStyle name="Currency 8 2 2 3 4" xfId="2646"/>
    <cellStyle name="Currency 8 2 2 4" xfId="2647"/>
    <cellStyle name="Currency 8 2 2 4 2" xfId="2648"/>
    <cellStyle name="Currency 8 2 2 5" xfId="2649"/>
    <cellStyle name="Currency 8 2 2 5 2" xfId="2650"/>
    <cellStyle name="Currency 8 2 2 6" xfId="2651"/>
    <cellStyle name="Currency 8 2 3" xfId="2652"/>
    <cellStyle name="Currency 8 2 3 2" xfId="2653"/>
    <cellStyle name="Currency 8 2 3 2 2" xfId="2654"/>
    <cellStyle name="Currency 8 2 3 2 2 2" xfId="2655"/>
    <cellStyle name="Currency 8 2 3 2 3" xfId="2656"/>
    <cellStyle name="Currency 8 2 3 2 3 2" xfId="2657"/>
    <cellStyle name="Currency 8 2 3 2 4" xfId="2658"/>
    <cellStyle name="Currency 8 2 3 3" xfId="2659"/>
    <cellStyle name="Currency 8 2 3 3 2" xfId="2660"/>
    <cellStyle name="Currency 8 2 3 4" xfId="2661"/>
    <cellStyle name="Currency 8 2 3 4 2" xfId="2662"/>
    <cellStyle name="Currency 8 2 3 5" xfId="2663"/>
    <cellStyle name="Currency 8 2 4" xfId="2664"/>
    <cellStyle name="Currency 8 2 4 2" xfId="2665"/>
    <cellStyle name="Currency 8 2 4 2 2" xfId="2666"/>
    <cellStyle name="Currency 8 2 4 3" xfId="2667"/>
    <cellStyle name="Currency 8 2 4 3 2" xfId="2668"/>
    <cellStyle name="Currency 8 2 4 4" xfId="2669"/>
    <cellStyle name="Currency 8 2 5" xfId="2670"/>
    <cellStyle name="Currency 8 2 5 2" xfId="2671"/>
    <cellStyle name="Currency 8 2 6" xfId="2672"/>
    <cellStyle name="Currency 8 2 6 2" xfId="2673"/>
    <cellStyle name="Currency 8 2 7" xfId="2674"/>
    <cellStyle name="Currency 8 3" xfId="2675"/>
    <cellStyle name="Currency 8 3 2" xfId="2676"/>
    <cellStyle name="Currency 8 3 2 2" xfId="2677"/>
    <cellStyle name="Currency 8 3 2 2 2" xfId="2678"/>
    <cellStyle name="Currency 8 3 2 2 2 2" xfId="2679"/>
    <cellStyle name="Currency 8 3 2 2 3" xfId="2680"/>
    <cellStyle name="Currency 8 3 2 2 3 2" xfId="2681"/>
    <cellStyle name="Currency 8 3 2 2 4" xfId="2682"/>
    <cellStyle name="Currency 8 3 2 3" xfId="2683"/>
    <cellStyle name="Currency 8 3 2 3 2" xfId="2684"/>
    <cellStyle name="Currency 8 3 2 4" xfId="2685"/>
    <cellStyle name="Currency 8 3 2 4 2" xfId="2686"/>
    <cellStyle name="Currency 8 3 2 5" xfId="2687"/>
    <cellStyle name="Currency 8 3 3" xfId="2688"/>
    <cellStyle name="Currency 8 3 3 2" xfId="2689"/>
    <cellStyle name="Currency 8 3 3 2 2" xfId="2690"/>
    <cellStyle name="Currency 8 3 3 3" xfId="2691"/>
    <cellStyle name="Currency 8 3 3 3 2" xfId="2692"/>
    <cellStyle name="Currency 8 3 3 4" xfId="2693"/>
    <cellStyle name="Currency 8 3 4" xfId="2694"/>
    <cellStyle name="Currency 8 3 4 2" xfId="2695"/>
    <cellStyle name="Currency 8 3 5" xfId="2696"/>
    <cellStyle name="Currency 8 3 5 2" xfId="2697"/>
    <cellStyle name="Currency 8 3 6" xfId="2698"/>
    <cellStyle name="Currency 8 4" xfId="2699"/>
    <cellStyle name="Currency 8 4 2" xfId="2700"/>
    <cellStyle name="Currency 8 4 2 2" xfId="2701"/>
    <cellStyle name="Currency 8 4 2 2 2" xfId="2702"/>
    <cellStyle name="Currency 8 4 2 3" xfId="2703"/>
    <cellStyle name="Currency 8 4 2 3 2" xfId="2704"/>
    <cellStyle name="Currency 8 4 2 4" xfId="2705"/>
    <cellStyle name="Currency 8 4 3" xfId="2706"/>
    <cellStyle name="Currency 8 4 3 2" xfId="2707"/>
    <cellStyle name="Currency 8 4 4" xfId="2708"/>
    <cellStyle name="Currency 8 4 4 2" xfId="2709"/>
    <cellStyle name="Currency 8 4 5" xfId="2710"/>
    <cellStyle name="Currency 8 5" xfId="2711"/>
    <cellStyle name="Currency 8 5 2" xfId="2712"/>
    <cellStyle name="Currency 8 5 2 2" xfId="2713"/>
    <cellStyle name="Currency 8 5 3" xfId="2714"/>
    <cellStyle name="Currency 8 5 3 2" xfId="2715"/>
    <cellStyle name="Currency 8 5 4" xfId="2716"/>
    <cellStyle name="Currency 8 6" xfId="2717"/>
    <cellStyle name="Currency 8 6 2" xfId="2718"/>
    <cellStyle name="Currency 8 7" xfId="2719"/>
    <cellStyle name="Currency 8 7 2" xfId="2720"/>
    <cellStyle name="Currency 8 8" xfId="2721"/>
    <cellStyle name="Currency 8 9" xfId="2626"/>
    <cellStyle name="Currency 9" xfId="60"/>
    <cellStyle name="Currency 9 2" xfId="2722"/>
    <cellStyle name="Currency 9 2 2" xfId="2723"/>
    <cellStyle name="Currency 9 2 2 2" xfId="2724"/>
    <cellStyle name="Currency 9 2 2 2 2" xfId="2725"/>
    <cellStyle name="Currency 9 2 2 2 2 2" xfId="2726"/>
    <cellStyle name="Currency 9 2 2 2 3" xfId="2727"/>
    <cellStyle name="Currency 9 2 2 2 3 2" xfId="2728"/>
    <cellStyle name="Currency 9 2 2 2 4" xfId="2729"/>
    <cellStyle name="Currency 9 2 2 3" xfId="2730"/>
    <cellStyle name="Currency 9 2 2 3 2" xfId="2731"/>
    <cellStyle name="Currency 9 2 2 4" xfId="2732"/>
    <cellStyle name="Currency 9 2 2 4 2" xfId="2733"/>
    <cellStyle name="Currency 9 2 2 5" xfId="2734"/>
    <cellStyle name="Currency 9 2 3" xfId="2735"/>
    <cellStyle name="Currency 9 2 3 2" xfId="2736"/>
    <cellStyle name="Currency 9 2 3 2 2" xfId="2737"/>
    <cellStyle name="Currency 9 2 3 3" xfId="2738"/>
    <cellStyle name="Currency 9 2 3 3 2" xfId="2739"/>
    <cellStyle name="Currency 9 2 3 4" xfId="2740"/>
    <cellStyle name="Currency 9 2 4" xfId="2741"/>
    <cellStyle name="Currency 9 2 4 2" xfId="2742"/>
    <cellStyle name="Currency 9 2 5" xfId="2743"/>
    <cellStyle name="Currency 9 2 5 2" xfId="2744"/>
    <cellStyle name="Currency 9 2 6" xfId="2745"/>
    <cellStyle name="Currency 9 3" xfId="2746"/>
    <cellStyle name="Currency 9 3 2" xfId="2747"/>
    <cellStyle name="Currency 9 3 2 2" xfId="2748"/>
    <cellStyle name="Currency 9 3 2 2 2" xfId="2749"/>
    <cellStyle name="Currency 9 3 2 3" xfId="2750"/>
    <cellStyle name="Currency 9 3 2 3 2" xfId="2751"/>
    <cellStyle name="Currency 9 3 2 4" xfId="2752"/>
    <cellStyle name="Currency 9 3 3" xfId="2753"/>
    <cellStyle name="Currency 9 3 3 2" xfId="2754"/>
    <cellStyle name="Currency 9 3 4" xfId="2755"/>
    <cellStyle name="Currency 9 3 4 2" xfId="2756"/>
    <cellStyle name="Currency 9 3 5" xfId="2757"/>
    <cellStyle name="Currency 9 4" xfId="2758"/>
    <cellStyle name="Currency 9 4 2" xfId="2759"/>
    <cellStyle name="Currency 9 4 2 2" xfId="2760"/>
    <cellStyle name="Currency 9 4 3" xfId="2761"/>
    <cellStyle name="Currency 9 4 3 2" xfId="2762"/>
    <cellStyle name="Currency 9 4 4" xfId="2763"/>
    <cellStyle name="Currency 9 5" xfId="2764"/>
    <cellStyle name="Currency 9 5 2" xfId="2765"/>
    <cellStyle name="Currency 9 6" xfId="2766"/>
    <cellStyle name="Currency 9 6 2" xfId="2767"/>
    <cellStyle name="Currency 9 7" xfId="2768"/>
    <cellStyle name="Currency0" xfId="2769"/>
    <cellStyle name="Custom - Style1" xfId="2770"/>
    <cellStyle name="Custom - Style8" xfId="2771"/>
    <cellStyle name="Data   - Style2" xfId="2772"/>
    <cellStyle name="Data   - Style2 10" xfId="9282"/>
    <cellStyle name="Data   - Style2 2" xfId="2773"/>
    <cellStyle name="Data   - Style2 2 2" xfId="9251"/>
    <cellStyle name="Data   - Style2 2 2 2" xfId="9781"/>
    <cellStyle name="Data   - Style2 2 3" xfId="9012"/>
    <cellStyle name="Data   - Style2 2 3 2" xfId="9595"/>
    <cellStyle name="Data   - Style2 2 4" xfId="9271"/>
    <cellStyle name="Data   - Style2 2 4 2" xfId="9786"/>
    <cellStyle name="Data   - Style2 2 5" xfId="9276"/>
    <cellStyle name="Data   - Style2 2 5 2" xfId="9791"/>
    <cellStyle name="Data   - Style2 2 6" xfId="9281"/>
    <cellStyle name="Data   - Style2 3" xfId="2774"/>
    <cellStyle name="Data   - Style2 3 2" xfId="9250"/>
    <cellStyle name="Data   - Style2 3 2 2" xfId="9780"/>
    <cellStyle name="Data   - Style2 3 3" xfId="9013"/>
    <cellStyle name="Data   - Style2 3 3 2" xfId="9596"/>
    <cellStyle name="Data   - Style2 3 4" xfId="9270"/>
    <cellStyle name="Data   - Style2 3 4 2" xfId="9785"/>
    <cellStyle name="Data   - Style2 3 5" xfId="9275"/>
    <cellStyle name="Data   - Style2 3 5 2" xfId="9790"/>
    <cellStyle name="Data   - Style2 3 6" xfId="9280"/>
    <cellStyle name="Data   - Style2 4" xfId="2775"/>
    <cellStyle name="Data   - Style2 4 2" xfId="9249"/>
    <cellStyle name="Data   - Style2 4 2 2" xfId="9779"/>
    <cellStyle name="Data   - Style2 4 3" xfId="9014"/>
    <cellStyle name="Data   - Style2 4 3 2" xfId="9597"/>
    <cellStyle name="Data   - Style2 4 4" xfId="9269"/>
    <cellStyle name="Data   - Style2 4 4 2" xfId="9784"/>
    <cellStyle name="Data   - Style2 4 5" xfId="9274"/>
    <cellStyle name="Data   - Style2 4 5 2" xfId="9789"/>
    <cellStyle name="Data   - Style2 4 6" xfId="9279"/>
    <cellStyle name="Data   - Style2 5" xfId="2776"/>
    <cellStyle name="Data   - Style2 5 2" xfId="9248"/>
    <cellStyle name="Data   - Style2 5 2 2" xfId="9778"/>
    <cellStyle name="Data   - Style2 5 3" xfId="9015"/>
    <cellStyle name="Data   - Style2 5 3 2" xfId="9598"/>
    <cellStyle name="Data   - Style2 5 4" xfId="9268"/>
    <cellStyle name="Data   - Style2 5 4 2" xfId="9783"/>
    <cellStyle name="Data   - Style2 5 5" xfId="9273"/>
    <cellStyle name="Data   - Style2 5 5 2" xfId="9788"/>
    <cellStyle name="Data   - Style2 5 6" xfId="9278"/>
    <cellStyle name="Data   - Style2 6" xfId="9252"/>
    <cellStyle name="Data   - Style2 6 2" xfId="9782"/>
    <cellStyle name="Data   - Style2 7" xfId="9011"/>
    <cellStyle name="Data   - Style2 7 2" xfId="9594"/>
    <cellStyle name="Data   - Style2 8" xfId="9272"/>
    <cellStyle name="Data   - Style2 8 2" xfId="9787"/>
    <cellStyle name="Data   - Style2 9" xfId="9277"/>
    <cellStyle name="Data   - Style2 9 2" xfId="9792"/>
    <cellStyle name="Data Enter" xfId="61"/>
    <cellStyle name="date" xfId="2777"/>
    <cellStyle name="Euro" xfId="2778"/>
    <cellStyle name="Euro 2" xfId="2779"/>
    <cellStyle name="Explanatory Text" xfId="145" builtinId="53" customBuiltin="1"/>
    <cellStyle name="Explanatory Text 2" xfId="2780"/>
    <cellStyle name="Explanatory Text 3" xfId="2781"/>
    <cellStyle name="Explanatory Text 4" xfId="2782"/>
    <cellStyle name="F9ReportControlStyle_ctpInquire" xfId="2783"/>
    <cellStyle name="FactSheet" xfId="62"/>
    <cellStyle name="fish" xfId="2784"/>
    <cellStyle name="Good" xfId="138" builtinId="26" customBuiltin="1"/>
    <cellStyle name="Good 2" xfId="63"/>
    <cellStyle name="Good 2 2" xfId="2785"/>
    <cellStyle name="Good 2 2 2" xfId="2786"/>
    <cellStyle name="Good 2 3" xfId="2787"/>
    <cellStyle name="Good 2 4" xfId="2788"/>
    <cellStyle name="Good 2 5" xfId="2789"/>
    <cellStyle name="Good 3" xfId="2790"/>
    <cellStyle name="Good 3 2" xfId="2791"/>
    <cellStyle name="Good 3 3" xfId="2792"/>
    <cellStyle name="Good 4" xfId="2793"/>
    <cellStyle name="Good 5" xfId="2794"/>
    <cellStyle name="Heading 1" xfId="134" builtinId="16" customBuiltin="1"/>
    <cellStyle name="Heading 1 2" xfId="64"/>
    <cellStyle name="Heading 1 2 2" xfId="2795"/>
    <cellStyle name="Heading 1 2 2 2" xfId="2796"/>
    <cellStyle name="Heading 1 2 3" xfId="2797"/>
    <cellStyle name="Heading 1 2 4" xfId="2798"/>
    <cellStyle name="Heading 1 3" xfId="2799"/>
    <cellStyle name="Heading 1 3 2" xfId="2800"/>
    <cellStyle name="Heading 1 3 3" xfId="2801"/>
    <cellStyle name="Heading 1 4" xfId="2802"/>
    <cellStyle name="Heading 1 4 2" xfId="2803"/>
    <cellStyle name="Heading 2" xfId="135" builtinId="17" customBuiltin="1"/>
    <cellStyle name="Heading 2 2" xfId="65"/>
    <cellStyle name="Heading 2 2 2" xfId="2804"/>
    <cellStyle name="Heading 2 2 3" xfId="2805"/>
    <cellStyle name="Heading 2 2 4" xfId="2806"/>
    <cellStyle name="Heading 2 3" xfId="2807"/>
    <cellStyle name="Heading 2 3 2" xfId="2808"/>
    <cellStyle name="Heading 2 3 3" xfId="2809"/>
    <cellStyle name="Heading 2 4" xfId="2810"/>
    <cellStyle name="Heading 2 4 2" xfId="2811"/>
    <cellStyle name="Heading 3" xfId="136" builtinId="18" customBuiltin="1"/>
    <cellStyle name="Heading 3 2" xfId="66"/>
    <cellStyle name="Heading 3 2 2" xfId="2812"/>
    <cellStyle name="Heading 3 2 2 2" xfId="2813"/>
    <cellStyle name="Heading 3 2 3" xfId="2814"/>
    <cellStyle name="Heading 3 2 4" xfId="2815"/>
    <cellStyle name="Heading 3 3" xfId="2816"/>
    <cellStyle name="Heading 3 3 2" xfId="2817"/>
    <cellStyle name="Heading 3 3 3" xfId="2818"/>
    <cellStyle name="Heading 3 4" xfId="2819"/>
    <cellStyle name="Heading 3 4 2" xfId="2820"/>
    <cellStyle name="Heading 4" xfId="137" builtinId="19" customBuiltin="1"/>
    <cellStyle name="Heading 4 2" xfId="2821"/>
    <cellStyle name="Heading 4 2 2" xfId="2822"/>
    <cellStyle name="Heading 4 2 2 2" xfId="2823"/>
    <cellStyle name="Heading 4 2 3" xfId="2824"/>
    <cellStyle name="Heading 4 3" xfId="2825"/>
    <cellStyle name="Heading 4 3 2" xfId="2826"/>
    <cellStyle name="Heading 4 4" xfId="2827"/>
    <cellStyle name="Hyperlink 2" xfId="67"/>
    <cellStyle name="Hyperlink 2 2" xfId="129"/>
    <cellStyle name="Hyperlink 2 2 2" xfId="2829"/>
    <cellStyle name="Hyperlink 2 2 3" xfId="2830"/>
    <cellStyle name="Hyperlink 2 2 4" xfId="2831"/>
    <cellStyle name="Hyperlink 2 2 5" xfId="2832"/>
    <cellStyle name="Hyperlink 2 2 6" xfId="2828"/>
    <cellStyle name="Hyperlink 2 3" xfId="2833"/>
    <cellStyle name="Hyperlink 2 3 2" xfId="2834"/>
    <cellStyle name="Hyperlink 2 4" xfId="2835"/>
    <cellStyle name="Hyperlink 3" xfId="68"/>
    <cellStyle name="Hyperlink 3 2" xfId="2836"/>
    <cellStyle name="Hyperlink 3 2 2" xfId="2837"/>
    <cellStyle name="Hyperlink 3 3" xfId="2838"/>
    <cellStyle name="Hyperlink 4" xfId="2839"/>
    <cellStyle name="Hyperlink 4 2" xfId="2840"/>
    <cellStyle name="Hyperlink 5" xfId="2841"/>
    <cellStyle name="Input" xfId="141" builtinId="20" customBuiltin="1"/>
    <cellStyle name="Input 2" xfId="2842"/>
    <cellStyle name="Input 2 2" xfId="2843"/>
    <cellStyle name="Input 2 2 2" xfId="2844"/>
    <cellStyle name="Input 2 2 2 2" xfId="2845"/>
    <cellStyle name="Input 2 2 2 2 2" xfId="2846"/>
    <cellStyle name="Input 2 2 2 2 2 2" xfId="9163"/>
    <cellStyle name="Input 2 2 2 2 2 2 2" xfId="9738"/>
    <cellStyle name="Input 2 2 2 2 2 3" xfId="9022"/>
    <cellStyle name="Input 2 2 2 2 2 3 2" xfId="9604"/>
    <cellStyle name="Input 2 2 2 2 2 4" xfId="9196"/>
    <cellStyle name="Input 2 2 2 2 2 4 2" xfId="9771"/>
    <cellStyle name="Input 2 2 2 2 2 5" xfId="9253"/>
    <cellStyle name="Input 2 2 2 2 3" xfId="2847"/>
    <cellStyle name="Input 2 2 2 2 3 2" xfId="9162"/>
    <cellStyle name="Input 2 2 2 2 3 2 2" xfId="9737"/>
    <cellStyle name="Input 2 2 2 2 3 3" xfId="9023"/>
    <cellStyle name="Input 2 2 2 2 3 3 2" xfId="9605"/>
    <cellStyle name="Input 2 2 2 2 3 4" xfId="9195"/>
    <cellStyle name="Input 2 2 2 2 3 4 2" xfId="9770"/>
    <cellStyle name="Input 2 2 2 2 3 5" xfId="9247"/>
    <cellStyle name="Input 2 2 2 2 4" xfId="2848"/>
    <cellStyle name="Input 2 2 2 2 4 2" xfId="9161"/>
    <cellStyle name="Input 2 2 2 2 4 2 2" xfId="9736"/>
    <cellStyle name="Input 2 2 2 2 4 3" xfId="9024"/>
    <cellStyle name="Input 2 2 2 2 4 3 2" xfId="9606"/>
    <cellStyle name="Input 2 2 2 2 4 4" xfId="9194"/>
    <cellStyle name="Input 2 2 2 2 4 4 2" xfId="9769"/>
    <cellStyle name="Input 2 2 2 2 4 5" xfId="9246"/>
    <cellStyle name="Input 2 2 2 2 5" xfId="2849"/>
    <cellStyle name="Input 2 2 2 2 5 2" xfId="9160"/>
    <cellStyle name="Input 2 2 2 2 5 2 2" xfId="9735"/>
    <cellStyle name="Input 2 2 2 2 5 3" xfId="9025"/>
    <cellStyle name="Input 2 2 2 2 5 3 2" xfId="9607"/>
    <cellStyle name="Input 2 2 2 2 5 4" xfId="9193"/>
    <cellStyle name="Input 2 2 2 2 5 4 2" xfId="9768"/>
    <cellStyle name="Input 2 2 2 2 5 5" xfId="9245"/>
    <cellStyle name="Input 2 2 2 2 6" xfId="9164"/>
    <cellStyle name="Input 2 2 2 2 6 2" xfId="9739"/>
    <cellStyle name="Input 2 2 2 2 7" xfId="9021"/>
    <cellStyle name="Input 2 2 2 2 7 2" xfId="9603"/>
    <cellStyle name="Input 2 2 2 2 8" xfId="9197"/>
    <cellStyle name="Input 2 2 2 2 8 2" xfId="9772"/>
    <cellStyle name="Input 2 2 2 2 9" xfId="9254"/>
    <cellStyle name="Input 2 2 2 3" xfId="2850"/>
    <cellStyle name="Input 2 2 2 3 2" xfId="9159"/>
    <cellStyle name="Input 2 2 2 3 2 2" xfId="9734"/>
    <cellStyle name="Input 2 2 2 3 3" xfId="9026"/>
    <cellStyle name="Input 2 2 2 3 3 2" xfId="9608"/>
    <cellStyle name="Input 2 2 2 3 4" xfId="9192"/>
    <cellStyle name="Input 2 2 2 3 4 2" xfId="9767"/>
    <cellStyle name="Input 2 2 2 3 5" xfId="9244"/>
    <cellStyle name="Input 2 2 2 4" xfId="9165"/>
    <cellStyle name="Input 2 2 2 4 2" xfId="9740"/>
    <cellStyle name="Input 2 2 2 5" xfId="9020"/>
    <cellStyle name="Input 2 2 2 5 2" xfId="9602"/>
    <cellStyle name="Input 2 2 2 6" xfId="9198"/>
    <cellStyle name="Input 2 2 2 6 2" xfId="9773"/>
    <cellStyle name="Input 2 2 2 7" xfId="9255"/>
    <cellStyle name="Input 2 2 3" xfId="2851"/>
    <cellStyle name="Input 2 2 3 2" xfId="2852"/>
    <cellStyle name="Input 2 2 3 2 2" xfId="9157"/>
    <cellStyle name="Input 2 2 3 2 2 2" xfId="9732"/>
    <cellStyle name="Input 2 2 3 2 3" xfId="9028"/>
    <cellStyle name="Input 2 2 3 2 3 2" xfId="9610"/>
    <cellStyle name="Input 2 2 3 2 4" xfId="9190"/>
    <cellStyle name="Input 2 2 3 2 4 2" xfId="9765"/>
    <cellStyle name="Input 2 2 3 2 5" xfId="9242"/>
    <cellStyle name="Input 2 2 3 3" xfId="2853"/>
    <cellStyle name="Input 2 2 3 3 2" xfId="9156"/>
    <cellStyle name="Input 2 2 3 3 2 2" xfId="9731"/>
    <cellStyle name="Input 2 2 3 3 3" xfId="9029"/>
    <cellStyle name="Input 2 2 3 3 3 2" xfId="9611"/>
    <cellStyle name="Input 2 2 3 3 4" xfId="9189"/>
    <cellStyle name="Input 2 2 3 3 4 2" xfId="9764"/>
    <cellStyle name="Input 2 2 3 3 5" xfId="9241"/>
    <cellStyle name="Input 2 2 3 4" xfId="2854"/>
    <cellStyle name="Input 2 2 3 4 2" xfId="9155"/>
    <cellStyle name="Input 2 2 3 4 2 2" xfId="9730"/>
    <cellStyle name="Input 2 2 3 4 3" xfId="9030"/>
    <cellStyle name="Input 2 2 3 4 3 2" xfId="9612"/>
    <cellStyle name="Input 2 2 3 4 4" xfId="9188"/>
    <cellStyle name="Input 2 2 3 4 4 2" xfId="9763"/>
    <cellStyle name="Input 2 2 3 4 5" xfId="9240"/>
    <cellStyle name="Input 2 2 3 5" xfId="2855"/>
    <cellStyle name="Input 2 2 3 5 2" xfId="9154"/>
    <cellStyle name="Input 2 2 3 5 2 2" xfId="9729"/>
    <cellStyle name="Input 2 2 3 5 3" xfId="9031"/>
    <cellStyle name="Input 2 2 3 5 3 2" xfId="9613"/>
    <cellStyle name="Input 2 2 3 5 4" xfId="9187"/>
    <cellStyle name="Input 2 2 3 5 4 2" xfId="9762"/>
    <cellStyle name="Input 2 2 3 5 5" xfId="9239"/>
    <cellStyle name="Input 2 2 3 6" xfId="9158"/>
    <cellStyle name="Input 2 2 3 6 2" xfId="9733"/>
    <cellStyle name="Input 2 2 3 7" xfId="9027"/>
    <cellStyle name="Input 2 2 3 7 2" xfId="9609"/>
    <cellStyle name="Input 2 2 3 8" xfId="9191"/>
    <cellStyle name="Input 2 2 3 8 2" xfId="9766"/>
    <cellStyle name="Input 2 2 3 9" xfId="9243"/>
    <cellStyle name="Input 2 2 4" xfId="2856"/>
    <cellStyle name="Input 2 2 4 2" xfId="9153"/>
    <cellStyle name="Input 2 2 4 2 2" xfId="9728"/>
    <cellStyle name="Input 2 2 4 3" xfId="9032"/>
    <cellStyle name="Input 2 2 4 3 2" xfId="9614"/>
    <cellStyle name="Input 2 2 4 4" xfId="9186"/>
    <cellStyle name="Input 2 2 4 4 2" xfId="9761"/>
    <cellStyle name="Input 2 2 4 5" xfId="9238"/>
    <cellStyle name="Input 2 2 5" xfId="9166"/>
    <cellStyle name="Input 2 2 5 2" xfId="9741"/>
    <cellStyle name="Input 2 2 6" xfId="9019"/>
    <cellStyle name="Input 2 2 6 2" xfId="9601"/>
    <cellStyle name="Input 2 2 7" xfId="9199"/>
    <cellStyle name="Input 2 2 7 2" xfId="9774"/>
    <cellStyle name="Input 2 2 8" xfId="9256"/>
    <cellStyle name="Input 2 3" xfId="2857"/>
    <cellStyle name="Input 2 3 2" xfId="2858"/>
    <cellStyle name="Input 2 3 2 2" xfId="2859"/>
    <cellStyle name="Input 2 3 2 2 2" xfId="9150"/>
    <cellStyle name="Input 2 3 2 2 2 2" xfId="9725"/>
    <cellStyle name="Input 2 3 2 2 3" xfId="9035"/>
    <cellStyle name="Input 2 3 2 2 3 2" xfId="9617"/>
    <cellStyle name="Input 2 3 2 2 4" xfId="9183"/>
    <cellStyle name="Input 2 3 2 2 4 2" xfId="9758"/>
    <cellStyle name="Input 2 3 2 2 5" xfId="9235"/>
    <cellStyle name="Input 2 3 2 3" xfId="2860"/>
    <cellStyle name="Input 2 3 2 3 2" xfId="9149"/>
    <cellStyle name="Input 2 3 2 3 2 2" xfId="9724"/>
    <cellStyle name="Input 2 3 2 3 3" xfId="9036"/>
    <cellStyle name="Input 2 3 2 3 3 2" xfId="9618"/>
    <cellStyle name="Input 2 3 2 3 4" xfId="9182"/>
    <cellStyle name="Input 2 3 2 3 4 2" xfId="9757"/>
    <cellStyle name="Input 2 3 2 3 5" xfId="9234"/>
    <cellStyle name="Input 2 3 2 4" xfId="2861"/>
    <cellStyle name="Input 2 3 2 4 2" xfId="9148"/>
    <cellStyle name="Input 2 3 2 4 2 2" xfId="9723"/>
    <cellStyle name="Input 2 3 2 4 3" xfId="9037"/>
    <cellStyle name="Input 2 3 2 4 3 2" xfId="9619"/>
    <cellStyle name="Input 2 3 2 4 4" xfId="9181"/>
    <cellStyle name="Input 2 3 2 4 4 2" xfId="9756"/>
    <cellStyle name="Input 2 3 2 4 5" xfId="9233"/>
    <cellStyle name="Input 2 3 2 5" xfId="2862"/>
    <cellStyle name="Input 2 3 2 5 2" xfId="9147"/>
    <cellStyle name="Input 2 3 2 5 2 2" xfId="9722"/>
    <cellStyle name="Input 2 3 2 5 3" xfId="9038"/>
    <cellStyle name="Input 2 3 2 5 3 2" xfId="9620"/>
    <cellStyle name="Input 2 3 2 5 4" xfId="9180"/>
    <cellStyle name="Input 2 3 2 5 4 2" xfId="9755"/>
    <cellStyle name="Input 2 3 2 5 5" xfId="9232"/>
    <cellStyle name="Input 2 3 2 6" xfId="9151"/>
    <cellStyle name="Input 2 3 2 6 2" xfId="9726"/>
    <cellStyle name="Input 2 3 2 7" xfId="9034"/>
    <cellStyle name="Input 2 3 2 7 2" xfId="9616"/>
    <cellStyle name="Input 2 3 2 8" xfId="9184"/>
    <cellStyle name="Input 2 3 2 8 2" xfId="9759"/>
    <cellStyle name="Input 2 3 2 9" xfId="9236"/>
    <cellStyle name="Input 2 3 3" xfId="2863"/>
    <cellStyle name="Input 2 3 3 2" xfId="9146"/>
    <cellStyle name="Input 2 3 3 2 2" xfId="9721"/>
    <cellStyle name="Input 2 3 3 3" xfId="9039"/>
    <cellStyle name="Input 2 3 3 3 2" xfId="9621"/>
    <cellStyle name="Input 2 3 3 4" xfId="9179"/>
    <cellStyle name="Input 2 3 3 4 2" xfId="9754"/>
    <cellStyle name="Input 2 3 3 5" xfId="9231"/>
    <cellStyle name="Input 2 3 4" xfId="9152"/>
    <cellStyle name="Input 2 3 4 2" xfId="9727"/>
    <cellStyle name="Input 2 3 5" xfId="9033"/>
    <cellStyle name="Input 2 3 5 2" xfId="9615"/>
    <cellStyle name="Input 2 3 6" xfId="9185"/>
    <cellStyle name="Input 2 3 6 2" xfId="9760"/>
    <cellStyle name="Input 2 3 7" xfId="9237"/>
    <cellStyle name="Input 2 4" xfId="2864"/>
    <cellStyle name="Input 2 4 2" xfId="2865"/>
    <cellStyle name="Input 2 4 2 2" xfId="9144"/>
    <cellStyle name="Input 2 4 2 2 2" xfId="9719"/>
    <cellStyle name="Input 2 4 2 3" xfId="9041"/>
    <cellStyle name="Input 2 4 2 3 2" xfId="9623"/>
    <cellStyle name="Input 2 4 2 4" xfId="9177"/>
    <cellStyle name="Input 2 4 2 4 2" xfId="9752"/>
    <cellStyle name="Input 2 4 2 5" xfId="9229"/>
    <cellStyle name="Input 2 4 3" xfId="2866"/>
    <cellStyle name="Input 2 4 3 2" xfId="9143"/>
    <cellStyle name="Input 2 4 3 2 2" xfId="9718"/>
    <cellStyle name="Input 2 4 3 3" xfId="9042"/>
    <cellStyle name="Input 2 4 3 3 2" xfId="9624"/>
    <cellStyle name="Input 2 4 3 4" xfId="9176"/>
    <cellStyle name="Input 2 4 3 4 2" xfId="9751"/>
    <cellStyle name="Input 2 4 3 5" xfId="9228"/>
    <cellStyle name="Input 2 4 4" xfId="2867"/>
    <cellStyle name="Input 2 4 4 2" xfId="9142"/>
    <cellStyle name="Input 2 4 4 2 2" xfId="9717"/>
    <cellStyle name="Input 2 4 4 3" xfId="9043"/>
    <cellStyle name="Input 2 4 4 3 2" xfId="9625"/>
    <cellStyle name="Input 2 4 4 4" xfId="9175"/>
    <cellStyle name="Input 2 4 4 4 2" xfId="9750"/>
    <cellStyle name="Input 2 4 4 5" xfId="9227"/>
    <cellStyle name="Input 2 4 5" xfId="2868"/>
    <cellStyle name="Input 2 4 5 2" xfId="9141"/>
    <cellStyle name="Input 2 4 5 2 2" xfId="9716"/>
    <cellStyle name="Input 2 4 5 3" xfId="9044"/>
    <cellStyle name="Input 2 4 5 3 2" xfId="9626"/>
    <cellStyle name="Input 2 4 5 4" xfId="9174"/>
    <cellStyle name="Input 2 4 5 4 2" xfId="9749"/>
    <cellStyle name="Input 2 4 5 5" xfId="9226"/>
    <cellStyle name="Input 2 4 6" xfId="9145"/>
    <cellStyle name="Input 2 4 6 2" xfId="9720"/>
    <cellStyle name="Input 2 4 7" xfId="9040"/>
    <cellStyle name="Input 2 4 7 2" xfId="9622"/>
    <cellStyle name="Input 2 4 8" xfId="9178"/>
    <cellStyle name="Input 2 4 8 2" xfId="9753"/>
    <cellStyle name="Input 2 4 9" xfId="9230"/>
    <cellStyle name="Input 2 5" xfId="2869"/>
    <cellStyle name="Input 2 5 2" xfId="9140"/>
    <cellStyle name="Input 2 5 2 2" xfId="9715"/>
    <cellStyle name="Input 2 5 3" xfId="9045"/>
    <cellStyle name="Input 2 5 3 2" xfId="9627"/>
    <cellStyle name="Input 2 5 4" xfId="9173"/>
    <cellStyle name="Input 2 5 4 2" xfId="9748"/>
    <cellStyle name="Input 2 5 5" xfId="9225"/>
    <cellStyle name="Input 2 6" xfId="9167"/>
    <cellStyle name="Input 2 6 2" xfId="9742"/>
    <cellStyle name="Input 2 7" xfId="9018"/>
    <cellStyle name="Input 2 7 2" xfId="9600"/>
    <cellStyle name="Input 2 8" xfId="9200"/>
    <cellStyle name="Input 2 8 2" xfId="9775"/>
    <cellStyle name="Input 2 9" xfId="9257"/>
    <cellStyle name="Input 3" xfId="2870"/>
    <cellStyle name="Input 3 2" xfId="2871"/>
    <cellStyle name="Input 3 2 2" xfId="2872"/>
    <cellStyle name="Input 3 2 2 2" xfId="2873"/>
    <cellStyle name="Input 3 2 2 2 2" xfId="9136"/>
    <cellStyle name="Input 3 2 2 2 2 2" xfId="9711"/>
    <cellStyle name="Input 3 2 2 2 3" xfId="9049"/>
    <cellStyle name="Input 3 2 2 2 3 2" xfId="9631"/>
    <cellStyle name="Input 3 2 2 2 4" xfId="9168"/>
    <cellStyle name="Input 3 2 2 2 4 2" xfId="9743"/>
    <cellStyle name="Input 3 2 2 2 5" xfId="9221"/>
    <cellStyle name="Input 3 2 2 3" xfId="2874"/>
    <cellStyle name="Input 3 2 2 3 2" xfId="9135"/>
    <cellStyle name="Input 3 2 2 3 2 2" xfId="9710"/>
    <cellStyle name="Input 3 2 2 3 3" xfId="9050"/>
    <cellStyle name="Input 3 2 2 3 3 2" xfId="9632"/>
    <cellStyle name="Input 3 2 2 3 4" xfId="9121"/>
    <cellStyle name="Input 3 2 2 3 4 2" xfId="9696"/>
    <cellStyle name="Input 3 2 2 3 5" xfId="9220"/>
    <cellStyle name="Input 3 2 2 4" xfId="2875"/>
    <cellStyle name="Input 3 2 2 4 2" xfId="9134"/>
    <cellStyle name="Input 3 2 2 4 2 2" xfId="9709"/>
    <cellStyle name="Input 3 2 2 4 3" xfId="9051"/>
    <cellStyle name="Input 3 2 2 4 3 2" xfId="9633"/>
    <cellStyle name="Input 3 2 2 4 4" xfId="9120"/>
    <cellStyle name="Input 3 2 2 4 4 2" xfId="9695"/>
    <cellStyle name="Input 3 2 2 4 5" xfId="9219"/>
    <cellStyle name="Input 3 2 2 5" xfId="2876"/>
    <cellStyle name="Input 3 2 2 5 2" xfId="9133"/>
    <cellStyle name="Input 3 2 2 5 2 2" xfId="9708"/>
    <cellStyle name="Input 3 2 2 5 3" xfId="9052"/>
    <cellStyle name="Input 3 2 2 5 3 2" xfId="9634"/>
    <cellStyle name="Input 3 2 2 5 4" xfId="9119"/>
    <cellStyle name="Input 3 2 2 5 4 2" xfId="9694"/>
    <cellStyle name="Input 3 2 2 5 5" xfId="9218"/>
    <cellStyle name="Input 3 2 2 6" xfId="9137"/>
    <cellStyle name="Input 3 2 2 6 2" xfId="9712"/>
    <cellStyle name="Input 3 2 2 7" xfId="9048"/>
    <cellStyle name="Input 3 2 2 7 2" xfId="9630"/>
    <cellStyle name="Input 3 2 2 8" xfId="9169"/>
    <cellStyle name="Input 3 2 2 8 2" xfId="9744"/>
    <cellStyle name="Input 3 2 2 9" xfId="9222"/>
    <cellStyle name="Input 3 2 3" xfId="2877"/>
    <cellStyle name="Input 3 2 3 2" xfId="9132"/>
    <cellStyle name="Input 3 2 3 2 2" xfId="9707"/>
    <cellStyle name="Input 3 2 3 3" xfId="9053"/>
    <cellStyle name="Input 3 2 3 3 2" xfId="9635"/>
    <cellStyle name="Input 3 2 3 4" xfId="9112"/>
    <cellStyle name="Input 3 2 3 4 2" xfId="9687"/>
    <cellStyle name="Input 3 2 3 5" xfId="9217"/>
    <cellStyle name="Input 3 2 4" xfId="9138"/>
    <cellStyle name="Input 3 2 4 2" xfId="9713"/>
    <cellStyle name="Input 3 2 5" xfId="9047"/>
    <cellStyle name="Input 3 2 5 2" xfId="9629"/>
    <cellStyle name="Input 3 2 6" xfId="9171"/>
    <cellStyle name="Input 3 2 6 2" xfId="9746"/>
    <cellStyle name="Input 3 2 7" xfId="9223"/>
    <cellStyle name="Input 3 3" xfId="2878"/>
    <cellStyle name="Input 3 3 2" xfId="2879"/>
    <cellStyle name="Input 3 3 2 2" xfId="9130"/>
    <cellStyle name="Input 3 3 2 2 2" xfId="9705"/>
    <cellStyle name="Input 3 3 2 3" xfId="9055"/>
    <cellStyle name="Input 3 3 2 3 2" xfId="9637"/>
    <cellStyle name="Input 3 3 2 4" xfId="9109"/>
    <cellStyle name="Input 3 3 2 4 2" xfId="9684"/>
    <cellStyle name="Input 3 3 2 5" xfId="9215"/>
    <cellStyle name="Input 3 3 3" xfId="2880"/>
    <cellStyle name="Input 3 3 3 2" xfId="9129"/>
    <cellStyle name="Input 3 3 3 2 2" xfId="9704"/>
    <cellStyle name="Input 3 3 3 3" xfId="9056"/>
    <cellStyle name="Input 3 3 3 3 2" xfId="9638"/>
    <cellStyle name="Input 3 3 3 4" xfId="9108"/>
    <cellStyle name="Input 3 3 3 4 2" xfId="9683"/>
    <cellStyle name="Input 3 3 3 5" xfId="9214"/>
    <cellStyle name="Input 3 3 4" xfId="2881"/>
    <cellStyle name="Input 3 3 4 2" xfId="9128"/>
    <cellStyle name="Input 3 3 4 2 2" xfId="9703"/>
    <cellStyle name="Input 3 3 4 3" xfId="9057"/>
    <cellStyle name="Input 3 3 4 3 2" xfId="9639"/>
    <cellStyle name="Input 3 3 4 4" xfId="9107"/>
    <cellStyle name="Input 3 3 4 4 2" xfId="9682"/>
    <cellStyle name="Input 3 3 4 5" xfId="9213"/>
    <cellStyle name="Input 3 3 5" xfId="2882"/>
    <cellStyle name="Input 3 3 5 2" xfId="9127"/>
    <cellStyle name="Input 3 3 5 2 2" xfId="9702"/>
    <cellStyle name="Input 3 3 5 3" xfId="9058"/>
    <cellStyle name="Input 3 3 5 3 2" xfId="9640"/>
    <cellStyle name="Input 3 3 5 4" xfId="9106"/>
    <cellStyle name="Input 3 3 5 4 2" xfId="9681"/>
    <cellStyle name="Input 3 3 5 5" xfId="9212"/>
    <cellStyle name="Input 3 3 6" xfId="9131"/>
    <cellStyle name="Input 3 3 6 2" xfId="9706"/>
    <cellStyle name="Input 3 3 7" xfId="9054"/>
    <cellStyle name="Input 3 3 7 2" xfId="9636"/>
    <cellStyle name="Input 3 3 8" xfId="9111"/>
    <cellStyle name="Input 3 3 8 2" xfId="9686"/>
    <cellStyle name="Input 3 3 9" xfId="9216"/>
    <cellStyle name="Input 3 4" xfId="2883"/>
    <cellStyle name="Input 3 4 2" xfId="2884"/>
    <cellStyle name="Input 3 4 2 2" xfId="9125"/>
    <cellStyle name="Input 3 4 2 2 2" xfId="9700"/>
    <cellStyle name="Input 3 4 2 3" xfId="9060"/>
    <cellStyle name="Input 3 4 2 3 2" xfId="9642"/>
    <cellStyle name="Input 3 4 2 4" xfId="9097"/>
    <cellStyle name="Input 3 4 2 4 2" xfId="9672"/>
    <cellStyle name="Input 3 4 2 5" xfId="9210"/>
    <cellStyle name="Input 3 4 3" xfId="2885"/>
    <cellStyle name="Input 3 4 3 2" xfId="9124"/>
    <cellStyle name="Input 3 4 3 2 2" xfId="9699"/>
    <cellStyle name="Input 3 4 3 3" xfId="9061"/>
    <cellStyle name="Input 3 4 3 3 2" xfId="9643"/>
    <cellStyle name="Input 3 4 3 4" xfId="9096"/>
    <cellStyle name="Input 3 4 3 4 2" xfId="9671"/>
    <cellStyle name="Input 3 4 3 5" xfId="9209"/>
    <cellStyle name="Input 3 4 4" xfId="2886"/>
    <cellStyle name="Input 3 4 4 2" xfId="9123"/>
    <cellStyle name="Input 3 4 4 2 2" xfId="9698"/>
    <cellStyle name="Input 3 4 4 3" xfId="9062"/>
    <cellStyle name="Input 3 4 4 3 2" xfId="9644"/>
    <cellStyle name="Input 3 4 4 4" xfId="9095"/>
    <cellStyle name="Input 3 4 4 4 2" xfId="9670"/>
    <cellStyle name="Input 3 4 4 5" xfId="9208"/>
    <cellStyle name="Input 3 4 5" xfId="2887"/>
    <cellStyle name="Input 3 4 5 2" xfId="9122"/>
    <cellStyle name="Input 3 4 5 2 2" xfId="9697"/>
    <cellStyle name="Input 3 4 5 3" xfId="9063"/>
    <cellStyle name="Input 3 4 5 3 2" xfId="9645"/>
    <cellStyle name="Input 3 4 5 4" xfId="9094"/>
    <cellStyle name="Input 3 4 5 4 2" xfId="9669"/>
    <cellStyle name="Input 3 4 5 5" xfId="9207"/>
    <cellStyle name="Input 3 4 6" xfId="9126"/>
    <cellStyle name="Input 3 4 6 2" xfId="9701"/>
    <cellStyle name="Input 3 4 7" xfId="9059"/>
    <cellStyle name="Input 3 4 7 2" xfId="9641"/>
    <cellStyle name="Input 3 4 8" xfId="9105"/>
    <cellStyle name="Input 3 4 8 2" xfId="9680"/>
    <cellStyle name="Input 3 4 9" xfId="9211"/>
    <cellStyle name="Input 3 5" xfId="9139"/>
    <cellStyle name="Input 3 5 2" xfId="9714"/>
    <cellStyle name="Input 3 6" xfId="9046"/>
    <cellStyle name="Input 3 6 2" xfId="9628"/>
    <cellStyle name="Input 3 7" xfId="9172"/>
    <cellStyle name="Input 3 7 2" xfId="9747"/>
    <cellStyle name="Input 3 8" xfId="9224"/>
    <cellStyle name="Input 4" xfId="2888"/>
    <cellStyle name="input(0)" xfId="69"/>
    <cellStyle name="Input(2)" xfId="70"/>
    <cellStyle name="Labels" xfId="2889"/>
    <cellStyle name="Labels - Style3" xfId="2890"/>
    <cellStyle name="Labels - Style3 10" xfId="9266"/>
    <cellStyle name="Labels - Style3 2" xfId="2891"/>
    <cellStyle name="Labels - Style3 2 2" xfId="9116"/>
    <cellStyle name="Labels - Style3 2 2 2" xfId="9691"/>
    <cellStyle name="Labels - Style3 2 3" xfId="9066"/>
    <cellStyle name="Labels - Style3 2 3 2" xfId="9648"/>
    <cellStyle name="Labels - Style3 2 4" xfId="9088"/>
    <cellStyle name="Labels - Style3 2 4 2" xfId="9663"/>
    <cellStyle name="Labels - Style3 2 5" xfId="9201"/>
    <cellStyle name="Labels - Style3 2 5 2" xfId="9776"/>
    <cellStyle name="Labels - Style3 2 6" xfId="9265"/>
    <cellStyle name="Labels - Style3 3" xfId="2892"/>
    <cellStyle name="Labels - Style3 3 2" xfId="9115"/>
    <cellStyle name="Labels - Style3 3 2 2" xfId="9690"/>
    <cellStyle name="Labels - Style3 3 3" xfId="9067"/>
    <cellStyle name="Labels - Style3 3 3 2" xfId="9649"/>
    <cellStyle name="Labels - Style3 3 4" xfId="9087"/>
    <cellStyle name="Labels - Style3 3 4 2" xfId="9662"/>
    <cellStyle name="Labels - Style3 3 5" xfId="9093"/>
    <cellStyle name="Labels - Style3 3 5 2" xfId="9668"/>
    <cellStyle name="Labels - Style3 3 6" xfId="9264"/>
    <cellStyle name="Labels - Style3 4" xfId="2893"/>
    <cellStyle name="Labels - Style3 4 2" xfId="9114"/>
    <cellStyle name="Labels - Style3 4 2 2" xfId="9689"/>
    <cellStyle name="Labels - Style3 4 3" xfId="9068"/>
    <cellStyle name="Labels - Style3 4 3 2" xfId="9650"/>
    <cellStyle name="Labels - Style3 4 4" xfId="9086"/>
    <cellStyle name="Labels - Style3 4 4 2" xfId="9661"/>
    <cellStyle name="Labels - Style3 4 5" xfId="9092"/>
    <cellStyle name="Labels - Style3 4 5 2" xfId="9667"/>
    <cellStyle name="Labels - Style3 4 6" xfId="9263"/>
    <cellStyle name="Labels - Style3 5" xfId="2894"/>
    <cellStyle name="Labels - Style3 5 2" xfId="9113"/>
    <cellStyle name="Labels - Style3 5 2 2" xfId="9688"/>
    <cellStyle name="Labels - Style3 5 3" xfId="9069"/>
    <cellStyle name="Labels - Style3 5 3 2" xfId="9651"/>
    <cellStyle name="Labels - Style3 5 4" xfId="9085"/>
    <cellStyle name="Labels - Style3 5 4 2" xfId="9660"/>
    <cellStyle name="Labels - Style3 5 5" xfId="9091"/>
    <cellStyle name="Labels - Style3 5 5 2" xfId="9666"/>
    <cellStyle name="Labels - Style3 5 6" xfId="9262"/>
    <cellStyle name="Labels - Style3 6" xfId="9117"/>
    <cellStyle name="Labels - Style3 6 2" xfId="9692"/>
    <cellStyle name="Labels - Style3 7" xfId="9065"/>
    <cellStyle name="Labels - Style3 7 2" xfId="9647"/>
    <cellStyle name="Labels - Style3 8" xfId="9089"/>
    <cellStyle name="Labels - Style3 8 2" xfId="9664"/>
    <cellStyle name="Labels - Style3 9" xfId="9202"/>
    <cellStyle name="Labels - Style3 9 2" xfId="9777"/>
    <cellStyle name="Labels 10" xfId="9070"/>
    <cellStyle name="Labels 10 2" xfId="9652"/>
    <cellStyle name="Labels 11" xfId="9170"/>
    <cellStyle name="Labels 11 2" xfId="9745"/>
    <cellStyle name="Labels 12" xfId="9064"/>
    <cellStyle name="Labels 12 2" xfId="9646"/>
    <cellStyle name="Labels 13" xfId="9090"/>
    <cellStyle name="Labels 13 2" xfId="9665"/>
    <cellStyle name="Labels 14" xfId="9017"/>
    <cellStyle name="Labels 14 2" xfId="9599"/>
    <cellStyle name="Labels 15" xfId="9203"/>
    <cellStyle name="Labels 16" xfId="9016"/>
    <cellStyle name="Labels 17" xfId="9267"/>
    <cellStyle name="Labels 18" xfId="9520"/>
    <cellStyle name="Labels 2" xfId="2895"/>
    <cellStyle name="Labels 2 2" xfId="2896"/>
    <cellStyle name="Labels 2 2 2" xfId="9103"/>
    <cellStyle name="Labels 2 2 2 2" xfId="9678"/>
    <cellStyle name="Labels 2 2 3" xfId="9072"/>
    <cellStyle name="Labels 2 2 3 2" xfId="9654"/>
    <cellStyle name="Labels 2 2 4" xfId="9083"/>
    <cellStyle name="Labels 2 2 5" xfId="9260"/>
    <cellStyle name="Labels 2 3" xfId="9104"/>
    <cellStyle name="Labels 2 3 2" xfId="9679"/>
    <cellStyle name="Labels 2 4" xfId="9071"/>
    <cellStyle name="Labels 2 4 2" xfId="9653"/>
    <cellStyle name="Labels 2 5" xfId="9084"/>
    <cellStyle name="Labels 2 6" xfId="9261"/>
    <cellStyle name="Labels 3" xfId="2897"/>
    <cellStyle name="Labels 3 2" xfId="9102"/>
    <cellStyle name="Labels 3 2 2" xfId="9677"/>
    <cellStyle name="Labels 3 3" xfId="9073"/>
    <cellStyle name="Labels 3 3 2" xfId="9655"/>
    <cellStyle name="Labels 3 4" xfId="9082"/>
    <cellStyle name="Labels 3 5" xfId="9259"/>
    <cellStyle name="Labels 4" xfId="2898"/>
    <cellStyle name="Labels 4 2" xfId="9101"/>
    <cellStyle name="Labels 4 2 2" xfId="9676"/>
    <cellStyle name="Labels 4 3" xfId="9074"/>
    <cellStyle name="Labels 4 3 2" xfId="9656"/>
    <cellStyle name="Labels 4 4" xfId="9081"/>
    <cellStyle name="Labels 4 5" xfId="9258"/>
    <cellStyle name="Labels 5" xfId="2899"/>
    <cellStyle name="Labels 5 2" xfId="9100"/>
    <cellStyle name="Labels 5 2 2" xfId="9675"/>
    <cellStyle name="Labels 5 3" xfId="9075"/>
    <cellStyle name="Labels 5 3 2" xfId="9657"/>
    <cellStyle name="Labels 5 4" xfId="9080"/>
    <cellStyle name="Labels 5 5" xfId="9206"/>
    <cellStyle name="Labels 6" xfId="2900"/>
    <cellStyle name="Labels 6 2" xfId="9099"/>
    <cellStyle name="Labels 6 2 2" xfId="9674"/>
    <cellStyle name="Labels 6 3" xfId="9076"/>
    <cellStyle name="Labels 6 3 2" xfId="9658"/>
    <cellStyle name="Labels 6 4" xfId="9079"/>
    <cellStyle name="Labels 6 5" xfId="9205"/>
    <cellStyle name="Labels 7" xfId="2901"/>
    <cellStyle name="Labels 7 2" xfId="9098"/>
    <cellStyle name="Labels 7 2 2" xfId="9673"/>
    <cellStyle name="Labels 7 3" xfId="9077"/>
    <cellStyle name="Labels 7 3 2" xfId="9659"/>
    <cellStyle name="Labels 7 4" xfId="9078"/>
    <cellStyle name="Labels 7 5" xfId="9204"/>
    <cellStyle name="Labels 8" xfId="9110"/>
    <cellStyle name="Labels 8 2" xfId="9685"/>
    <cellStyle name="Labels 9" xfId="9118"/>
    <cellStyle name="Labels 9 2" xfId="9693"/>
    <cellStyle name="Linked Cell" xfId="143" builtinId="24" customBuiltin="1"/>
    <cellStyle name="Linked Cell 2" xfId="71"/>
    <cellStyle name="Linked Cell 2 2" xfId="2902"/>
    <cellStyle name="Linked Cell 2 3" xfId="2903"/>
    <cellStyle name="Linked Cell 2 4" xfId="2904"/>
    <cellStyle name="Linked Cell 3" xfId="2905"/>
    <cellStyle name="Linked Cell 3 2" xfId="2906"/>
    <cellStyle name="Linked Cell 4" xfId="2907"/>
    <cellStyle name="Neutral" xfId="140" builtinId="28" customBuiltin="1"/>
    <cellStyle name="Neutral 2" xfId="72"/>
    <cellStyle name="Neutral 2 2" xfId="2908"/>
    <cellStyle name="Neutral 2 2 2" xfId="2909"/>
    <cellStyle name="Neutral 2 3" xfId="2910"/>
    <cellStyle name="Neutral 2 4" xfId="2911"/>
    <cellStyle name="Neutral 3" xfId="2912"/>
    <cellStyle name="Neutral 3 2" xfId="2913"/>
    <cellStyle name="Neutral 4" xfId="2914"/>
    <cellStyle name="New_normal" xfId="73"/>
    <cellStyle name="Normal" xfId="0" builtinId="0"/>
    <cellStyle name="Normal - Style1" xfId="74"/>
    <cellStyle name="Normal - Style2" xfId="75"/>
    <cellStyle name="Normal - Style3" xfId="76"/>
    <cellStyle name="Normal - Style4" xfId="77"/>
    <cellStyle name="Normal - Style5" xfId="78"/>
    <cellStyle name="Normal - Style6" xfId="2915"/>
    <cellStyle name="Normal - Style7" xfId="2916"/>
    <cellStyle name="Normal - Style8" xfId="2917"/>
    <cellStyle name="Normal 10" xfId="79"/>
    <cellStyle name="Normal 10 10" xfId="2918"/>
    <cellStyle name="Normal 10 2" xfId="80"/>
    <cellStyle name="Normal 10 2 2" xfId="2919"/>
    <cellStyle name="Normal 10 2 2 2" xfId="2920"/>
    <cellStyle name="Normal 10 2 2 2 2" xfId="2921"/>
    <cellStyle name="Normal 10 2 2 2 2 2" xfId="2922"/>
    <cellStyle name="Normal 10 2 2 2 2 2 2" xfId="2923"/>
    <cellStyle name="Normal 10 2 2 2 2 2 2 2" xfId="2924"/>
    <cellStyle name="Normal 10 2 2 2 2 2 3" xfId="2925"/>
    <cellStyle name="Normal 10 2 2 2 2 2 3 2" xfId="2926"/>
    <cellStyle name="Normal 10 2 2 2 2 2 4" xfId="2927"/>
    <cellStyle name="Normal 10 2 2 2 2 3" xfId="2928"/>
    <cellStyle name="Normal 10 2 2 2 2 3 2" xfId="2929"/>
    <cellStyle name="Normal 10 2 2 2 2 4" xfId="2930"/>
    <cellStyle name="Normal 10 2 2 2 2 4 2" xfId="2931"/>
    <cellStyle name="Normal 10 2 2 2 2 5" xfId="2932"/>
    <cellStyle name="Normal 10 2 2 2 3" xfId="2933"/>
    <cellStyle name="Normal 10 2 2 2 3 2" xfId="2934"/>
    <cellStyle name="Normal 10 2 2 2 3 2 2" xfId="2935"/>
    <cellStyle name="Normal 10 2 2 2 3 3" xfId="2936"/>
    <cellStyle name="Normal 10 2 2 2 3 3 2" xfId="2937"/>
    <cellStyle name="Normal 10 2 2 2 3 4" xfId="2938"/>
    <cellStyle name="Normal 10 2 2 2 4" xfId="2939"/>
    <cellStyle name="Normal 10 2 2 2 4 2" xfId="2940"/>
    <cellStyle name="Normal 10 2 2 2 5" xfId="2941"/>
    <cellStyle name="Normal 10 2 2 2 5 2" xfId="2942"/>
    <cellStyle name="Normal 10 2 2 2 6" xfId="2943"/>
    <cellStyle name="Normal 10 2 2 3" xfId="2944"/>
    <cellStyle name="Normal 10 2 2 3 2" xfId="2945"/>
    <cellStyle name="Normal 10 2 2 3 2 2" xfId="2946"/>
    <cellStyle name="Normal 10 2 2 3 2 2 2" xfId="2947"/>
    <cellStyle name="Normal 10 2 2 3 2 3" xfId="2948"/>
    <cellStyle name="Normal 10 2 2 3 2 3 2" xfId="2949"/>
    <cellStyle name="Normal 10 2 2 3 2 4" xfId="2950"/>
    <cellStyle name="Normal 10 2 2 3 3" xfId="2951"/>
    <cellStyle name="Normal 10 2 2 3 3 2" xfId="2952"/>
    <cellStyle name="Normal 10 2 2 3 4" xfId="2953"/>
    <cellStyle name="Normal 10 2 2 3 4 2" xfId="2954"/>
    <cellStyle name="Normal 10 2 2 3 5" xfId="2955"/>
    <cellStyle name="Normal 10 2 2 4" xfId="2956"/>
    <cellStyle name="Normal 10 2 2 4 2" xfId="2957"/>
    <cellStyle name="Normal 10 2 2 4 2 2" xfId="2958"/>
    <cellStyle name="Normal 10 2 2 4 3" xfId="2959"/>
    <cellStyle name="Normal 10 2 2 4 3 2" xfId="2960"/>
    <cellStyle name="Normal 10 2 2 4 4" xfId="2961"/>
    <cellStyle name="Normal 10 2 2 5" xfId="2962"/>
    <cellStyle name="Normal 10 2 2 5 2" xfId="2963"/>
    <cellStyle name="Normal 10 2 2 6" xfId="2964"/>
    <cellStyle name="Normal 10 2 2 6 2" xfId="2965"/>
    <cellStyle name="Normal 10 2 2 7" xfId="2966"/>
    <cellStyle name="Normal 10 2 3" xfId="2967"/>
    <cellStyle name="Normal 10 2 3 2" xfId="2968"/>
    <cellStyle name="Normal 10 2 3 2 2" xfId="2969"/>
    <cellStyle name="Normal 10 2 3 2 2 2" xfId="2970"/>
    <cellStyle name="Normal 10 2 3 2 2 2 2" xfId="2971"/>
    <cellStyle name="Normal 10 2 3 2 2 3" xfId="2972"/>
    <cellStyle name="Normal 10 2 3 2 2 3 2" xfId="2973"/>
    <cellStyle name="Normal 10 2 3 2 2 4" xfId="2974"/>
    <cellStyle name="Normal 10 2 3 2 3" xfId="2975"/>
    <cellStyle name="Normal 10 2 3 2 3 2" xfId="2976"/>
    <cellStyle name="Normal 10 2 3 2 4" xfId="2977"/>
    <cellStyle name="Normal 10 2 3 2 4 2" xfId="2978"/>
    <cellStyle name="Normal 10 2 3 2 5" xfId="2979"/>
    <cellStyle name="Normal 10 2 3 3" xfId="2980"/>
    <cellStyle name="Normal 10 2 3 3 2" xfId="2981"/>
    <cellStyle name="Normal 10 2 3 3 2 2" xfId="2982"/>
    <cellStyle name="Normal 10 2 3 3 3" xfId="2983"/>
    <cellStyle name="Normal 10 2 3 3 3 2" xfId="2984"/>
    <cellStyle name="Normal 10 2 3 3 4" xfId="2985"/>
    <cellStyle name="Normal 10 2 3 4" xfId="2986"/>
    <cellStyle name="Normal 10 2 3 4 2" xfId="2987"/>
    <cellStyle name="Normal 10 2 3 5" xfId="2988"/>
    <cellStyle name="Normal 10 2 3 5 2" xfId="2989"/>
    <cellStyle name="Normal 10 2 3 6" xfId="2990"/>
    <cellStyle name="Normal 10 2 4" xfId="2991"/>
    <cellStyle name="Normal 10 2 4 2" xfId="2992"/>
    <cellStyle name="Normal 10 2 4 2 2" xfId="2993"/>
    <cellStyle name="Normal 10 2 4 2 2 2" xfId="2994"/>
    <cellStyle name="Normal 10 2 4 2 3" xfId="2995"/>
    <cellStyle name="Normal 10 2 4 2 3 2" xfId="2996"/>
    <cellStyle name="Normal 10 2 4 2 4" xfId="2997"/>
    <cellStyle name="Normal 10 2 4 3" xfId="2998"/>
    <cellStyle name="Normal 10 2 4 3 2" xfId="2999"/>
    <cellStyle name="Normal 10 2 4 4" xfId="3000"/>
    <cellStyle name="Normal 10 2 4 4 2" xfId="3001"/>
    <cellStyle name="Normal 10 2 4 5" xfId="3002"/>
    <cellStyle name="Normal 10 2 5" xfId="3003"/>
    <cellStyle name="Normal 10 2 5 2" xfId="3004"/>
    <cellStyle name="Normal 10 2 5 2 2" xfId="3005"/>
    <cellStyle name="Normal 10 2 5 3" xfId="3006"/>
    <cellStyle name="Normal 10 2 5 3 2" xfId="3007"/>
    <cellStyle name="Normal 10 2 5 4" xfId="3008"/>
    <cellStyle name="Normal 10 2 6" xfId="3009"/>
    <cellStyle name="Normal 10 2 6 2" xfId="3010"/>
    <cellStyle name="Normal 10 2 7" xfId="3011"/>
    <cellStyle name="Normal 10 2 7 2" xfId="3012"/>
    <cellStyle name="Normal 10 2 8" xfId="3013"/>
    <cellStyle name="Normal 10 3" xfId="3014"/>
    <cellStyle name="Normal 10 3 2" xfId="3015"/>
    <cellStyle name="Normal 10 3 2 2" xfId="3016"/>
    <cellStyle name="Normal 10 3 2 2 2" xfId="3017"/>
    <cellStyle name="Normal 10 3 2 2 2 2" xfId="3018"/>
    <cellStyle name="Normal 10 3 2 2 2 2 2" xfId="3019"/>
    <cellStyle name="Normal 10 3 2 2 2 3" xfId="3020"/>
    <cellStyle name="Normal 10 3 2 2 2 3 2" xfId="3021"/>
    <cellStyle name="Normal 10 3 2 2 2 4" xfId="3022"/>
    <cellStyle name="Normal 10 3 2 2 3" xfId="3023"/>
    <cellStyle name="Normal 10 3 2 2 3 2" xfId="3024"/>
    <cellStyle name="Normal 10 3 2 2 4" xfId="3025"/>
    <cellStyle name="Normal 10 3 2 2 4 2" xfId="3026"/>
    <cellStyle name="Normal 10 3 2 2 5" xfId="3027"/>
    <cellStyle name="Normal 10 3 2 3" xfId="3028"/>
    <cellStyle name="Normal 10 3 2 3 2" xfId="3029"/>
    <cellStyle name="Normal 10 3 2 3 2 2" xfId="3030"/>
    <cellStyle name="Normal 10 3 2 3 3" xfId="3031"/>
    <cellStyle name="Normal 10 3 2 3 3 2" xfId="3032"/>
    <cellStyle name="Normal 10 3 2 3 4" xfId="3033"/>
    <cellStyle name="Normal 10 3 2 4" xfId="3034"/>
    <cellStyle name="Normal 10 3 2 4 2" xfId="3035"/>
    <cellStyle name="Normal 10 3 2 5" xfId="3036"/>
    <cellStyle name="Normal 10 3 2 5 2" xfId="3037"/>
    <cellStyle name="Normal 10 3 2 6" xfId="3038"/>
    <cellStyle name="Normal 10 3 3" xfId="3039"/>
    <cellStyle name="Normal 10 3 3 2" xfId="3040"/>
    <cellStyle name="Normal 10 3 3 2 2" xfId="3041"/>
    <cellStyle name="Normal 10 3 3 2 2 2" xfId="3042"/>
    <cellStyle name="Normal 10 3 3 2 3" xfId="3043"/>
    <cellStyle name="Normal 10 3 3 2 3 2" xfId="3044"/>
    <cellStyle name="Normal 10 3 3 2 4" xfId="3045"/>
    <cellStyle name="Normal 10 3 3 3" xfId="3046"/>
    <cellStyle name="Normal 10 3 3 3 2" xfId="3047"/>
    <cellStyle name="Normal 10 3 3 4" xfId="3048"/>
    <cellStyle name="Normal 10 3 3 4 2" xfId="3049"/>
    <cellStyle name="Normal 10 3 3 5" xfId="3050"/>
    <cellStyle name="Normal 10 3 4" xfId="3051"/>
    <cellStyle name="Normal 10 3 4 2" xfId="3052"/>
    <cellStyle name="Normal 10 3 4 2 2" xfId="3053"/>
    <cellStyle name="Normal 10 3 4 3" xfId="3054"/>
    <cellStyle name="Normal 10 3 4 3 2" xfId="3055"/>
    <cellStyle name="Normal 10 3 4 4" xfId="3056"/>
    <cellStyle name="Normal 10 3 5" xfId="3057"/>
    <cellStyle name="Normal 10 3 5 2" xfId="3058"/>
    <cellStyle name="Normal 10 3 6" xfId="3059"/>
    <cellStyle name="Normal 10 3 6 2" xfId="3060"/>
    <cellStyle name="Normal 10 3 7" xfId="3061"/>
    <cellStyle name="Normal 10 3 8" xfId="3062"/>
    <cellStyle name="Normal 10 4" xfId="3063"/>
    <cellStyle name="Normal 10 4 2" xfId="3064"/>
    <cellStyle name="Normal 10 4 2 2" xfId="3065"/>
    <cellStyle name="Normal 10 4 2 2 2" xfId="3066"/>
    <cellStyle name="Normal 10 4 2 2 2 2" xfId="3067"/>
    <cellStyle name="Normal 10 4 2 2 2 2 2" xfId="3068"/>
    <cellStyle name="Normal 10 4 2 2 2 3" xfId="3069"/>
    <cellStyle name="Normal 10 4 2 2 2 3 2" xfId="3070"/>
    <cellStyle name="Normal 10 4 2 2 2 4" xfId="3071"/>
    <cellStyle name="Normal 10 4 2 2 3" xfId="3072"/>
    <cellStyle name="Normal 10 4 2 2 3 2" xfId="3073"/>
    <cellStyle name="Normal 10 4 2 2 4" xfId="3074"/>
    <cellStyle name="Normal 10 4 2 2 4 2" xfId="3075"/>
    <cellStyle name="Normal 10 4 2 2 5" xfId="3076"/>
    <cellStyle name="Normal 10 4 2 3" xfId="3077"/>
    <cellStyle name="Normal 10 4 2 3 2" xfId="3078"/>
    <cellStyle name="Normal 10 4 2 3 2 2" xfId="3079"/>
    <cellStyle name="Normal 10 4 2 3 3" xfId="3080"/>
    <cellStyle name="Normal 10 4 2 3 3 2" xfId="3081"/>
    <cellStyle name="Normal 10 4 2 3 4" xfId="3082"/>
    <cellStyle name="Normal 10 4 2 4" xfId="3083"/>
    <cellStyle name="Normal 10 4 2 4 2" xfId="3084"/>
    <cellStyle name="Normal 10 4 2 5" xfId="3085"/>
    <cellStyle name="Normal 10 4 2 5 2" xfId="3086"/>
    <cellStyle name="Normal 10 4 2 6" xfId="3087"/>
    <cellStyle name="Normal 10 4 3" xfId="3088"/>
    <cellStyle name="Normal 10 4 3 2" xfId="3089"/>
    <cellStyle name="Normal 10 4 3 2 2" xfId="3090"/>
    <cellStyle name="Normal 10 4 3 2 2 2" xfId="3091"/>
    <cellStyle name="Normal 10 4 3 2 3" xfId="3092"/>
    <cellStyle name="Normal 10 4 3 2 3 2" xfId="3093"/>
    <cellStyle name="Normal 10 4 3 2 4" xfId="3094"/>
    <cellStyle name="Normal 10 4 3 3" xfId="3095"/>
    <cellStyle name="Normal 10 4 3 3 2" xfId="3096"/>
    <cellStyle name="Normal 10 4 3 4" xfId="3097"/>
    <cellStyle name="Normal 10 4 3 4 2" xfId="3098"/>
    <cellStyle name="Normal 10 4 3 5" xfId="3099"/>
    <cellStyle name="Normal 10 4 4" xfId="3100"/>
    <cellStyle name="Normal 10 4 4 2" xfId="3101"/>
    <cellStyle name="Normal 10 4 4 2 2" xfId="3102"/>
    <cellStyle name="Normal 10 4 4 3" xfId="3103"/>
    <cellStyle name="Normal 10 4 4 3 2" xfId="3104"/>
    <cellStyle name="Normal 10 4 4 4" xfId="3105"/>
    <cellStyle name="Normal 10 4 5" xfId="3106"/>
    <cellStyle name="Normal 10 4 5 2" xfId="3107"/>
    <cellStyle name="Normal 10 4 6" xfId="3108"/>
    <cellStyle name="Normal 10 4 6 2" xfId="3109"/>
    <cellStyle name="Normal 10 4 7" xfId="3110"/>
    <cellStyle name="Normal 10 5" xfId="3111"/>
    <cellStyle name="Normal 10 5 2" xfId="3112"/>
    <cellStyle name="Normal 10 5 2 2" xfId="3113"/>
    <cellStyle name="Normal 10 5 2 2 2" xfId="3114"/>
    <cellStyle name="Normal 10 5 2 2 2 2" xfId="3115"/>
    <cellStyle name="Normal 10 5 2 2 3" xfId="3116"/>
    <cellStyle name="Normal 10 5 2 2 3 2" xfId="3117"/>
    <cellStyle name="Normal 10 5 2 2 4" xfId="3118"/>
    <cellStyle name="Normal 10 5 2 3" xfId="3119"/>
    <cellStyle name="Normal 10 5 2 3 2" xfId="3120"/>
    <cellStyle name="Normal 10 5 2 4" xfId="3121"/>
    <cellStyle name="Normal 10 5 2 4 2" xfId="3122"/>
    <cellStyle name="Normal 10 5 2 5" xfId="3123"/>
    <cellStyle name="Normal 10 5 3" xfId="3124"/>
    <cellStyle name="Normal 10 5 3 2" xfId="3125"/>
    <cellStyle name="Normal 10 5 3 2 2" xfId="3126"/>
    <cellStyle name="Normal 10 5 3 3" xfId="3127"/>
    <cellStyle name="Normal 10 5 3 3 2" xfId="3128"/>
    <cellStyle name="Normal 10 5 3 4" xfId="3129"/>
    <cellStyle name="Normal 10 5 4" xfId="3130"/>
    <cellStyle name="Normal 10 5 4 2" xfId="3131"/>
    <cellStyle name="Normal 10 5 5" xfId="3132"/>
    <cellStyle name="Normal 10 5 5 2" xfId="3133"/>
    <cellStyle name="Normal 10 5 6" xfId="3134"/>
    <cellStyle name="Normal 10 6" xfId="3135"/>
    <cellStyle name="Normal 10 6 2" xfId="3136"/>
    <cellStyle name="Normal 10 6 2 2" xfId="3137"/>
    <cellStyle name="Normal 10 6 2 2 2" xfId="3138"/>
    <cellStyle name="Normal 10 6 2 3" xfId="3139"/>
    <cellStyle name="Normal 10 6 2 3 2" xfId="3140"/>
    <cellStyle name="Normal 10 6 2 4" xfId="3141"/>
    <cellStyle name="Normal 10 6 3" xfId="3142"/>
    <cellStyle name="Normal 10 6 3 2" xfId="3143"/>
    <cellStyle name="Normal 10 6 4" xfId="3144"/>
    <cellStyle name="Normal 10 6 4 2" xfId="3145"/>
    <cellStyle name="Normal 10 6 5" xfId="3146"/>
    <cellStyle name="Normal 10 7" xfId="3147"/>
    <cellStyle name="Normal 10 7 2" xfId="3148"/>
    <cellStyle name="Normal 10 7 2 2" xfId="3149"/>
    <cellStyle name="Normal 10 7 3" xfId="3150"/>
    <cellStyle name="Normal 10 7 3 2" xfId="3151"/>
    <cellStyle name="Normal 10 7 4" xfId="3152"/>
    <cellStyle name="Normal 10 8" xfId="3153"/>
    <cellStyle name="Normal 10 8 2" xfId="3154"/>
    <cellStyle name="Normal 10 9" xfId="3155"/>
    <cellStyle name="Normal 10 9 2" xfId="3156"/>
    <cellStyle name="Normal 10_2112 DF Schedule" xfId="3157"/>
    <cellStyle name="Normal 100" xfId="3158"/>
    <cellStyle name="Normal 100 2" xfId="3159"/>
    <cellStyle name="Normal 100 3" xfId="3160"/>
    <cellStyle name="Normal 101" xfId="3161"/>
    <cellStyle name="Normal 101 2" xfId="3162"/>
    <cellStyle name="Normal 102" xfId="3163"/>
    <cellStyle name="Normal 102 2" xfId="3164"/>
    <cellStyle name="Normal 103" xfId="3165"/>
    <cellStyle name="Normal 103 2" xfId="3166"/>
    <cellStyle name="Normal 104" xfId="3167"/>
    <cellStyle name="Normal 104 2" xfId="3168"/>
    <cellStyle name="Normal 105" xfId="3169"/>
    <cellStyle name="Normal 105 2" xfId="3170"/>
    <cellStyle name="Normal 106" xfId="3171"/>
    <cellStyle name="Normal 107" xfId="3172"/>
    <cellStyle name="Normal 107 2" xfId="3173"/>
    <cellStyle name="Normal 108" xfId="3174"/>
    <cellStyle name="Normal 108 2" xfId="3175"/>
    <cellStyle name="Normal 109" xfId="3176"/>
    <cellStyle name="Normal 109 2" xfId="3177"/>
    <cellStyle name="Normal 109 2 2" xfId="3178"/>
    <cellStyle name="Normal 109 3" xfId="3179"/>
    <cellStyle name="Normal 109 4" xfId="3180"/>
    <cellStyle name="Normal 11" xfId="81"/>
    <cellStyle name="Normal 11 10" xfId="3181"/>
    <cellStyle name="Normal 11 11" xfId="3182"/>
    <cellStyle name="Normal 11 12" xfId="3183"/>
    <cellStyle name="Normal 11 2" xfId="3184"/>
    <cellStyle name="Normal 11 2 2" xfId="3185"/>
    <cellStyle name="Normal 11 2 2 2" xfId="3186"/>
    <cellStyle name="Normal 11 2 2 2 2" xfId="3187"/>
    <cellStyle name="Normal 11 2 2 2 2 2" xfId="3188"/>
    <cellStyle name="Normal 11 2 2 2 2 2 2" xfId="3189"/>
    <cellStyle name="Normal 11 2 2 2 2 2 2 2" xfId="3190"/>
    <cellStyle name="Normal 11 2 2 2 2 2 3" xfId="3191"/>
    <cellStyle name="Normal 11 2 2 2 2 2 3 2" xfId="3192"/>
    <cellStyle name="Normal 11 2 2 2 2 2 4" xfId="3193"/>
    <cellStyle name="Normal 11 2 2 2 2 3" xfId="3194"/>
    <cellStyle name="Normal 11 2 2 2 2 3 2" xfId="3195"/>
    <cellStyle name="Normal 11 2 2 2 2 4" xfId="3196"/>
    <cellStyle name="Normal 11 2 2 2 2 4 2" xfId="3197"/>
    <cellStyle name="Normal 11 2 2 2 2 5" xfId="3198"/>
    <cellStyle name="Normal 11 2 2 2 3" xfId="3199"/>
    <cellStyle name="Normal 11 2 2 2 3 2" xfId="3200"/>
    <cellStyle name="Normal 11 2 2 2 3 2 2" xfId="3201"/>
    <cellStyle name="Normal 11 2 2 2 3 3" xfId="3202"/>
    <cellStyle name="Normal 11 2 2 2 3 3 2" xfId="3203"/>
    <cellStyle name="Normal 11 2 2 2 3 4" xfId="3204"/>
    <cellStyle name="Normal 11 2 2 2 4" xfId="3205"/>
    <cellStyle name="Normal 11 2 2 2 4 2" xfId="3206"/>
    <cellStyle name="Normal 11 2 2 2 5" xfId="3207"/>
    <cellStyle name="Normal 11 2 2 2 5 2" xfId="3208"/>
    <cellStyle name="Normal 11 2 2 2 6" xfId="3209"/>
    <cellStyle name="Normal 11 2 2 3" xfId="3210"/>
    <cellStyle name="Normal 11 2 2 3 2" xfId="3211"/>
    <cellStyle name="Normal 11 2 2 3 2 2" xfId="3212"/>
    <cellStyle name="Normal 11 2 2 3 2 2 2" xfId="3213"/>
    <cellStyle name="Normal 11 2 2 3 2 3" xfId="3214"/>
    <cellStyle name="Normal 11 2 2 3 2 3 2" xfId="3215"/>
    <cellStyle name="Normal 11 2 2 3 2 4" xfId="3216"/>
    <cellStyle name="Normal 11 2 2 3 3" xfId="3217"/>
    <cellStyle name="Normal 11 2 2 3 3 2" xfId="3218"/>
    <cellStyle name="Normal 11 2 2 3 4" xfId="3219"/>
    <cellStyle name="Normal 11 2 2 3 4 2" xfId="3220"/>
    <cellStyle name="Normal 11 2 2 3 5" xfId="3221"/>
    <cellStyle name="Normal 11 2 2 4" xfId="3222"/>
    <cellStyle name="Normal 11 2 2 4 2" xfId="3223"/>
    <cellStyle name="Normal 11 2 2 4 2 2" xfId="3224"/>
    <cellStyle name="Normal 11 2 2 4 3" xfId="3225"/>
    <cellStyle name="Normal 11 2 2 4 3 2" xfId="3226"/>
    <cellStyle name="Normal 11 2 2 4 4" xfId="3227"/>
    <cellStyle name="Normal 11 2 2 5" xfId="3228"/>
    <cellStyle name="Normal 11 2 2 5 2" xfId="3229"/>
    <cellStyle name="Normal 11 2 2 6" xfId="3230"/>
    <cellStyle name="Normal 11 2 2 6 2" xfId="3231"/>
    <cellStyle name="Normal 11 2 2 7" xfId="3232"/>
    <cellStyle name="Normal 11 2 3" xfId="3233"/>
    <cellStyle name="Normal 11 2 3 2" xfId="3234"/>
    <cellStyle name="Normal 11 2 3 2 2" xfId="3235"/>
    <cellStyle name="Normal 11 2 3 2 2 2" xfId="3236"/>
    <cellStyle name="Normal 11 2 3 2 2 2 2" xfId="3237"/>
    <cellStyle name="Normal 11 2 3 2 2 3" xfId="3238"/>
    <cellStyle name="Normal 11 2 3 2 2 3 2" xfId="3239"/>
    <cellStyle name="Normal 11 2 3 2 2 4" xfId="3240"/>
    <cellStyle name="Normal 11 2 3 2 3" xfId="3241"/>
    <cellStyle name="Normal 11 2 3 2 3 2" xfId="3242"/>
    <cellStyle name="Normal 11 2 3 2 4" xfId="3243"/>
    <cellStyle name="Normal 11 2 3 2 4 2" xfId="3244"/>
    <cellStyle name="Normal 11 2 3 2 5" xfId="3245"/>
    <cellStyle name="Normal 11 2 3 3" xfId="3246"/>
    <cellStyle name="Normal 11 2 3 3 2" xfId="3247"/>
    <cellStyle name="Normal 11 2 3 3 2 2" xfId="3248"/>
    <cellStyle name="Normal 11 2 3 3 3" xfId="3249"/>
    <cellStyle name="Normal 11 2 3 3 3 2" xfId="3250"/>
    <cellStyle name="Normal 11 2 3 3 4" xfId="3251"/>
    <cellStyle name="Normal 11 2 3 4" xfId="3252"/>
    <cellStyle name="Normal 11 2 3 4 2" xfId="3253"/>
    <cellStyle name="Normal 11 2 3 5" xfId="3254"/>
    <cellStyle name="Normal 11 2 3 5 2" xfId="3255"/>
    <cellStyle name="Normal 11 2 3 6" xfId="3256"/>
    <cellStyle name="Normal 11 2 4" xfId="3257"/>
    <cellStyle name="Normal 11 2 4 2" xfId="3258"/>
    <cellStyle name="Normal 11 2 4 2 2" xfId="3259"/>
    <cellStyle name="Normal 11 2 4 2 2 2" xfId="3260"/>
    <cellStyle name="Normal 11 2 4 2 3" xfId="3261"/>
    <cellStyle name="Normal 11 2 4 2 3 2" xfId="3262"/>
    <cellStyle name="Normal 11 2 4 2 4" xfId="3263"/>
    <cellStyle name="Normal 11 2 4 3" xfId="3264"/>
    <cellStyle name="Normal 11 2 4 3 2" xfId="3265"/>
    <cellStyle name="Normal 11 2 4 4" xfId="3266"/>
    <cellStyle name="Normal 11 2 4 4 2" xfId="3267"/>
    <cellStyle name="Normal 11 2 4 5" xfId="3268"/>
    <cellStyle name="Normal 11 2 5" xfId="3269"/>
    <cellStyle name="Normal 11 2 5 2" xfId="3270"/>
    <cellStyle name="Normal 11 2 5 2 2" xfId="3271"/>
    <cellStyle name="Normal 11 2 5 3" xfId="3272"/>
    <cellStyle name="Normal 11 2 5 3 2" xfId="3273"/>
    <cellStyle name="Normal 11 2 5 4" xfId="3274"/>
    <cellStyle name="Normal 11 2 6" xfId="3275"/>
    <cellStyle name="Normal 11 2 6 2" xfId="3276"/>
    <cellStyle name="Normal 11 2 7" xfId="3277"/>
    <cellStyle name="Normal 11 2 7 2" xfId="3278"/>
    <cellStyle name="Normal 11 2 8" xfId="3279"/>
    <cellStyle name="Normal 11 2 9" xfId="3280"/>
    <cellStyle name="Normal 11 3" xfId="3281"/>
    <cellStyle name="Normal 11 3 2" xfId="3282"/>
    <cellStyle name="Normal 11 3 2 2" xfId="3283"/>
    <cellStyle name="Normal 11 3 2 2 2" xfId="3284"/>
    <cellStyle name="Normal 11 3 2 2 2 2" xfId="3285"/>
    <cellStyle name="Normal 11 3 2 2 2 2 2" xfId="3286"/>
    <cellStyle name="Normal 11 3 2 2 2 3" xfId="3287"/>
    <cellStyle name="Normal 11 3 2 2 2 3 2" xfId="3288"/>
    <cellStyle name="Normal 11 3 2 2 2 4" xfId="3289"/>
    <cellStyle name="Normal 11 3 2 2 3" xfId="3290"/>
    <cellStyle name="Normal 11 3 2 2 3 2" xfId="3291"/>
    <cellStyle name="Normal 11 3 2 2 4" xfId="3292"/>
    <cellStyle name="Normal 11 3 2 2 4 2" xfId="3293"/>
    <cellStyle name="Normal 11 3 2 2 5" xfId="3294"/>
    <cellStyle name="Normal 11 3 2 3" xfId="3295"/>
    <cellStyle name="Normal 11 3 2 3 2" xfId="3296"/>
    <cellStyle name="Normal 11 3 2 3 2 2" xfId="3297"/>
    <cellStyle name="Normal 11 3 2 3 3" xfId="3298"/>
    <cellStyle name="Normal 11 3 2 3 3 2" xfId="3299"/>
    <cellStyle name="Normal 11 3 2 3 4" xfId="3300"/>
    <cellStyle name="Normal 11 3 2 4" xfId="3301"/>
    <cellStyle name="Normal 11 3 2 4 2" xfId="3302"/>
    <cellStyle name="Normal 11 3 2 5" xfId="3303"/>
    <cellStyle name="Normal 11 3 2 5 2" xfId="3304"/>
    <cellStyle name="Normal 11 3 2 6" xfId="3305"/>
    <cellStyle name="Normal 11 3 3" xfId="3306"/>
    <cellStyle name="Normal 11 3 3 2" xfId="3307"/>
    <cellStyle name="Normal 11 3 3 2 2" xfId="3308"/>
    <cellStyle name="Normal 11 3 3 2 2 2" xfId="3309"/>
    <cellStyle name="Normal 11 3 3 2 3" xfId="3310"/>
    <cellStyle name="Normal 11 3 3 2 3 2" xfId="3311"/>
    <cellStyle name="Normal 11 3 3 2 4" xfId="3312"/>
    <cellStyle name="Normal 11 3 3 3" xfId="3313"/>
    <cellStyle name="Normal 11 3 3 3 2" xfId="3314"/>
    <cellStyle name="Normal 11 3 3 4" xfId="3315"/>
    <cellStyle name="Normal 11 3 3 4 2" xfId="3316"/>
    <cellStyle name="Normal 11 3 3 5" xfId="3317"/>
    <cellStyle name="Normal 11 3 4" xfId="3318"/>
    <cellStyle name="Normal 11 3 4 2" xfId="3319"/>
    <cellStyle name="Normal 11 3 4 2 2" xfId="3320"/>
    <cellStyle name="Normal 11 3 4 3" xfId="3321"/>
    <cellStyle name="Normal 11 3 4 3 2" xfId="3322"/>
    <cellStyle name="Normal 11 3 4 4" xfId="3323"/>
    <cellStyle name="Normal 11 3 5" xfId="3324"/>
    <cellStyle name="Normal 11 3 5 2" xfId="3325"/>
    <cellStyle name="Normal 11 3 6" xfId="3326"/>
    <cellStyle name="Normal 11 3 6 2" xfId="3327"/>
    <cellStyle name="Normal 11 3 7" xfId="3328"/>
    <cellStyle name="Normal 11 4" xfId="3329"/>
    <cellStyle name="Normal 11 4 2" xfId="3330"/>
    <cellStyle name="Normal 11 4 2 2" xfId="3331"/>
    <cellStyle name="Normal 11 4 2 2 2" xfId="3332"/>
    <cellStyle name="Normal 11 4 2 2 2 2" xfId="3333"/>
    <cellStyle name="Normal 11 4 2 2 2 2 2" xfId="3334"/>
    <cellStyle name="Normal 11 4 2 2 2 3" xfId="3335"/>
    <cellStyle name="Normal 11 4 2 2 2 3 2" xfId="3336"/>
    <cellStyle name="Normal 11 4 2 2 2 4" xfId="3337"/>
    <cellStyle name="Normal 11 4 2 2 3" xfId="3338"/>
    <cellStyle name="Normal 11 4 2 2 3 2" xfId="3339"/>
    <cellStyle name="Normal 11 4 2 2 4" xfId="3340"/>
    <cellStyle name="Normal 11 4 2 2 4 2" xfId="3341"/>
    <cellStyle name="Normal 11 4 2 2 5" xfId="3342"/>
    <cellStyle name="Normal 11 4 2 3" xfId="3343"/>
    <cellStyle name="Normal 11 4 2 3 2" xfId="3344"/>
    <cellStyle name="Normal 11 4 2 3 2 2" xfId="3345"/>
    <cellStyle name="Normal 11 4 2 3 3" xfId="3346"/>
    <cellStyle name="Normal 11 4 2 3 3 2" xfId="3347"/>
    <cellStyle name="Normal 11 4 2 3 4" xfId="3348"/>
    <cellStyle name="Normal 11 4 2 4" xfId="3349"/>
    <cellStyle name="Normal 11 4 2 4 2" xfId="3350"/>
    <cellStyle name="Normal 11 4 2 5" xfId="3351"/>
    <cellStyle name="Normal 11 4 2 5 2" xfId="3352"/>
    <cellStyle name="Normal 11 4 2 6" xfId="3353"/>
    <cellStyle name="Normal 11 4 3" xfId="3354"/>
    <cellStyle name="Normal 11 4 3 2" xfId="3355"/>
    <cellStyle name="Normal 11 4 3 2 2" xfId="3356"/>
    <cellStyle name="Normal 11 4 3 2 2 2" xfId="3357"/>
    <cellStyle name="Normal 11 4 3 2 3" xfId="3358"/>
    <cellStyle name="Normal 11 4 3 2 3 2" xfId="3359"/>
    <cellStyle name="Normal 11 4 3 2 4" xfId="3360"/>
    <cellStyle name="Normal 11 4 3 3" xfId="3361"/>
    <cellStyle name="Normal 11 4 3 3 2" xfId="3362"/>
    <cellStyle name="Normal 11 4 3 4" xfId="3363"/>
    <cellStyle name="Normal 11 4 3 4 2" xfId="3364"/>
    <cellStyle name="Normal 11 4 3 5" xfId="3365"/>
    <cellStyle name="Normal 11 4 4" xfId="3366"/>
    <cellStyle name="Normal 11 4 4 2" xfId="3367"/>
    <cellStyle name="Normal 11 4 4 2 2" xfId="3368"/>
    <cellStyle name="Normal 11 4 4 3" xfId="3369"/>
    <cellStyle name="Normal 11 4 4 3 2" xfId="3370"/>
    <cellStyle name="Normal 11 4 4 4" xfId="3371"/>
    <cellStyle name="Normal 11 4 5" xfId="3372"/>
    <cellStyle name="Normal 11 4 5 2" xfId="3373"/>
    <cellStyle name="Normal 11 4 6" xfId="3374"/>
    <cellStyle name="Normal 11 4 6 2" xfId="3375"/>
    <cellStyle name="Normal 11 4 7" xfId="3376"/>
    <cellStyle name="Normal 11 5" xfId="3377"/>
    <cellStyle name="Normal 11 5 10" xfId="3378"/>
    <cellStyle name="Normal 11 5 10 2" xfId="3379"/>
    <cellStyle name="Normal 11 5 10 3" xfId="3380"/>
    <cellStyle name="Normal 11 5 11" xfId="3381"/>
    <cellStyle name="Normal 11 5 11 2" xfId="3382"/>
    <cellStyle name="Normal 11 5 12" xfId="3383"/>
    <cellStyle name="Normal 11 5 12 2" xfId="3384"/>
    <cellStyle name="Normal 11 5 13" xfId="3385"/>
    <cellStyle name="Normal 11 5 14" xfId="3386"/>
    <cellStyle name="Normal 11 5 15" xfId="3387"/>
    <cellStyle name="Normal 11 5 16" xfId="3388"/>
    <cellStyle name="Normal 11 5 17" xfId="3389"/>
    <cellStyle name="Normal 11 5 18" xfId="3390"/>
    <cellStyle name="Normal 11 5 19" xfId="3391"/>
    <cellStyle name="Normal 11 5 19 2" xfId="3392"/>
    <cellStyle name="Normal 11 5 19 3" xfId="3393"/>
    <cellStyle name="Normal 11 5 19 4" xfId="3394"/>
    <cellStyle name="Normal 11 5 19 5" xfId="3395"/>
    <cellStyle name="Normal 11 5 19 6" xfId="3396"/>
    <cellStyle name="Normal 11 5 2" xfId="3397"/>
    <cellStyle name="Normal 11 5 2 2" xfId="3398"/>
    <cellStyle name="Normal 11 5 2 2 2" xfId="3399"/>
    <cellStyle name="Normal 11 5 2 2 2 2" xfId="3400"/>
    <cellStyle name="Normal 11 5 2 2 3" xfId="3401"/>
    <cellStyle name="Normal 11 5 2 2 3 2" xfId="3402"/>
    <cellStyle name="Normal 11 5 2 2 4" xfId="3403"/>
    <cellStyle name="Normal 11 5 2 2 5" xfId="3404"/>
    <cellStyle name="Normal 11 5 2 3" xfId="3405"/>
    <cellStyle name="Normal 11 5 2 3 2" xfId="3406"/>
    <cellStyle name="Normal 11 5 2 3 3" xfId="3407"/>
    <cellStyle name="Normal 11 5 2 4" xfId="3408"/>
    <cellStyle name="Normal 11 5 2 4 2" xfId="3409"/>
    <cellStyle name="Normal 11 5 2 4 3" xfId="3410"/>
    <cellStyle name="Normal 11 5 2 5" xfId="3411"/>
    <cellStyle name="Normal 11 5 2 6" xfId="3412"/>
    <cellStyle name="Normal 11 5 20" xfId="3413"/>
    <cellStyle name="Normal 11 5 21" xfId="3414"/>
    <cellStyle name="Normal 11 5 22" xfId="3415"/>
    <cellStyle name="Normal 11 5 23" xfId="3416"/>
    <cellStyle name="Normal 11 5 24" xfId="3417"/>
    <cellStyle name="Normal 11 5 25" xfId="3418"/>
    <cellStyle name="Normal 11 5 26" xfId="3419"/>
    <cellStyle name="Normal 11 5 27" xfId="3420"/>
    <cellStyle name="Normal 11 5 28" xfId="3421"/>
    <cellStyle name="Normal 11 5 3" xfId="3422"/>
    <cellStyle name="Normal 11 5 3 2" xfId="3423"/>
    <cellStyle name="Normal 11 5 3 2 2" xfId="3424"/>
    <cellStyle name="Normal 11 5 3 2 2 2" xfId="3425"/>
    <cellStyle name="Normal 11 5 3 2 2 3" xfId="3426"/>
    <cellStyle name="Normal 11 5 3 2 3" xfId="3427"/>
    <cellStyle name="Normal 11 5 3 2 3 2" xfId="3428"/>
    <cellStyle name="Normal 11 5 3 2 3 3" xfId="3429"/>
    <cellStyle name="Normal 11 5 3 2 4" xfId="3430"/>
    <cellStyle name="Normal 11 5 3 2 5" xfId="3431"/>
    <cellStyle name="Normal 11 5 3 3" xfId="3432"/>
    <cellStyle name="Normal 11 5 3 3 2" xfId="3433"/>
    <cellStyle name="Normal 11 5 3 3 3" xfId="3434"/>
    <cellStyle name="Normal 11 5 3 3 4" xfId="3435"/>
    <cellStyle name="Normal 11 5 3 3 5" xfId="3436"/>
    <cellStyle name="Normal 11 5 3 4" xfId="3437"/>
    <cellStyle name="Normal 11 5 3 4 2" xfId="3438"/>
    <cellStyle name="Normal 11 5 3 4 3" xfId="3439"/>
    <cellStyle name="Normal 11 5 3 5" xfId="3440"/>
    <cellStyle name="Normal 11 5 3 5 2" xfId="3441"/>
    <cellStyle name="Normal 11 5 3 5 3" xfId="3442"/>
    <cellStyle name="Normal 11 5 3 6" xfId="3443"/>
    <cellStyle name="Normal 11 5 3 7" xfId="3444"/>
    <cellStyle name="Normal 11 5 4" xfId="3445"/>
    <cellStyle name="Normal 11 5 4 2" xfId="3446"/>
    <cellStyle name="Normal 11 5 4 2 2" xfId="3447"/>
    <cellStyle name="Normal 11 5 4 2 3" xfId="3448"/>
    <cellStyle name="Normal 11 5 4 2 4" xfId="3449"/>
    <cellStyle name="Normal 11 5 4 2 5" xfId="3450"/>
    <cellStyle name="Normal 11 5 4 3" xfId="3451"/>
    <cellStyle name="Normal 11 5 4 3 2" xfId="3452"/>
    <cellStyle name="Normal 11 5 4 3 3" xfId="3453"/>
    <cellStyle name="Normal 11 5 4 4" xfId="3454"/>
    <cellStyle name="Normal 11 5 4 4 2" xfId="3455"/>
    <cellStyle name="Normal 11 5 4 4 3" xfId="3456"/>
    <cellStyle name="Normal 11 5 4 5" xfId="3457"/>
    <cellStyle name="Normal 11 5 4 6" xfId="3458"/>
    <cellStyle name="Normal 11 5 5" xfId="3459"/>
    <cellStyle name="Normal 11 5 5 2" xfId="3460"/>
    <cellStyle name="Normal 11 5 5 2 2" xfId="3461"/>
    <cellStyle name="Normal 11 5 5 2 3" xfId="3462"/>
    <cellStyle name="Normal 11 5 5 2 4" xfId="3463"/>
    <cellStyle name="Normal 11 5 5 2 5" xfId="3464"/>
    <cellStyle name="Normal 11 5 5 3" xfId="3465"/>
    <cellStyle name="Normal 11 5 5 3 2" xfId="3466"/>
    <cellStyle name="Normal 11 5 5 3 3" xfId="3467"/>
    <cellStyle name="Normal 11 5 5 4" xfId="3468"/>
    <cellStyle name="Normal 11 5 5 4 2" xfId="3469"/>
    <cellStyle name="Normal 11 5 5 4 3" xfId="3470"/>
    <cellStyle name="Normal 11 5 5 5" xfId="3471"/>
    <cellStyle name="Normal 11 5 5 6" xfId="3472"/>
    <cellStyle name="Normal 11 5 6" xfId="3473"/>
    <cellStyle name="Normal 11 5 6 2" xfId="3474"/>
    <cellStyle name="Normal 11 5 6 2 2" xfId="3475"/>
    <cellStyle name="Normal 11 5 6 2 3" xfId="3476"/>
    <cellStyle name="Normal 11 5 6 2 4" xfId="3477"/>
    <cellStyle name="Normal 11 5 6 2 5" xfId="3478"/>
    <cellStyle name="Normal 11 5 6 3" xfId="3479"/>
    <cellStyle name="Normal 11 5 6 3 2" xfId="3480"/>
    <cellStyle name="Normal 11 5 6 3 3" xfId="3481"/>
    <cellStyle name="Normal 11 5 6 4" xfId="3482"/>
    <cellStyle name="Normal 11 5 6 4 2" xfId="3483"/>
    <cellStyle name="Normal 11 5 6 4 3" xfId="3484"/>
    <cellStyle name="Normal 11 5 6 5" xfId="3485"/>
    <cellStyle name="Normal 11 5 6 5 2" xfId="3486"/>
    <cellStyle name="Normal 11 5 6 6" xfId="3487"/>
    <cellStyle name="Normal 11 5 6 7" xfId="3488"/>
    <cellStyle name="Normal 11 5 7" xfId="3489"/>
    <cellStyle name="Normal 11 5 7 2" xfId="3490"/>
    <cellStyle name="Normal 11 5 7 2 2" xfId="3491"/>
    <cellStyle name="Normal 11 5 7 2 3" xfId="3492"/>
    <cellStyle name="Normal 11 5 7 3" xfId="3493"/>
    <cellStyle name="Normal 11 5 7 3 2" xfId="3494"/>
    <cellStyle name="Normal 11 5 7 3 3" xfId="3495"/>
    <cellStyle name="Normal 11 5 7 4" xfId="3496"/>
    <cellStyle name="Normal 11 5 7 4 2" xfId="3497"/>
    <cellStyle name="Normal 11 5 7 5" xfId="3498"/>
    <cellStyle name="Normal 11 5 7 6" xfId="3499"/>
    <cellStyle name="Normal 11 5 8" xfId="3500"/>
    <cellStyle name="Normal 11 5 8 2" xfId="3501"/>
    <cellStyle name="Normal 11 5 8 3" xfId="3502"/>
    <cellStyle name="Normal 11 5 8 4" xfId="3503"/>
    <cellStyle name="Normal 11 5 8 5" xfId="3504"/>
    <cellStyle name="Normal 11 5 9" xfId="3505"/>
    <cellStyle name="Normal 11 5 9 2" xfId="3506"/>
    <cellStyle name="Normal 11 5 9 3" xfId="3507"/>
    <cellStyle name="Normal 11 5_10070" xfId="3508"/>
    <cellStyle name="Normal 11 6" xfId="3509"/>
    <cellStyle name="Normal 11 6 2" xfId="3510"/>
    <cellStyle name="Normal 11 6 2 2" xfId="3511"/>
    <cellStyle name="Normal 11 6 2 2 2" xfId="3512"/>
    <cellStyle name="Normal 11 6 2 3" xfId="3513"/>
    <cellStyle name="Normal 11 6 2 3 2" xfId="3514"/>
    <cellStyle name="Normal 11 6 2 4" xfId="3515"/>
    <cellStyle name="Normal 11 6 3" xfId="3516"/>
    <cellStyle name="Normal 11 6 3 2" xfId="3517"/>
    <cellStyle name="Normal 11 6 3 3" xfId="3518"/>
    <cellStyle name="Normal 11 6 4" xfId="3519"/>
    <cellStyle name="Normal 11 6 4 2" xfId="3520"/>
    <cellStyle name="Normal 11 6 5" xfId="3521"/>
    <cellStyle name="Normal 11 7" xfId="3522"/>
    <cellStyle name="Normal 11 7 2" xfId="3523"/>
    <cellStyle name="Normal 11 7 2 2" xfId="3524"/>
    <cellStyle name="Normal 11 7 3" xfId="3525"/>
    <cellStyle name="Normal 11 7 3 2" xfId="3526"/>
    <cellStyle name="Normal 11 7 4" xfId="3527"/>
    <cellStyle name="Normal 11 7 5" xfId="3528"/>
    <cellStyle name="Normal 11 8" xfId="3529"/>
    <cellStyle name="Normal 11 8 2" xfId="3530"/>
    <cellStyle name="Normal 11 8 3" xfId="3531"/>
    <cellStyle name="Normal 11 9" xfId="3532"/>
    <cellStyle name="Normal 11 9 2" xfId="3533"/>
    <cellStyle name="Normal 11_2180" xfId="3534"/>
    <cellStyle name="Normal 110" xfId="3535"/>
    <cellStyle name="Normal 110 2" xfId="3536"/>
    <cellStyle name="Normal 111" xfId="3537"/>
    <cellStyle name="Normal 111 2" xfId="3538"/>
    <cellStyle name="Normal 111 3" xfId="3539"/>
    <cellStyle name="Normal 112" xfId="3540"/>
    <cellStyle name="Normal 112 2" xfId="3541"/>
    <cellStyle name="Normal 112 3" xfId="3542"/>
    <cellStyle name="Normal 113" xfId="3543"/>
    <cellStyle name="Normal 113 2" xfId="3544"/>
    <cellStyle name="Normal 113 3" xfId="3545"/>
    <cellStyle name="Normal 113 4" xfId="3546"/>
    <cellStyle name="Normal 114" xfId="3547"/>
    <cellStyle name="Normal 114 2" xfId="3548"/>
    <cellStyle name="Normal 115" xfId="3549"/>
    <cellStyle name="Normal 116" xfId="3550"/>
    <cellStyle name="Normal 117" xfId="3551"/>
    <cellStyle name="Normal 117 2" xfId="3552"/>
    <cellStyle name="Normal 118" xfId="3553"/>
    <cellStyle name="Normal 118 2" xfId="3554"/>
    <cellStyle name="Normal 119" xfId="3555"/>
    <cellStyle name="Normal 12" xfId="82"/>
    <cellStyle name="Normal 12 10" xfId="3557"/>
    <cellStyle name="Normal 12 11" xfId="3556"/>
    <cellStyle name="Normal 12 2" xfId="3558"/>
    <cellStyle name="Normal 12 2 2" xfId="3559"/>
    <cellStyle name="Normal 12 2 2 2" xfId="3560"/>
    <cellStyle name="Normal 12 2 2 2 2" xfId="3561"/>
    <cellStyle name="Normal 12 2 2 2 2 2" xfId="3562"/>
    <cellStyle name="Normal 12 2 2 2 2 2 2" xfId="3563"/>
    <cellStyle name="Normal 12 2 2 2 2 2 2 2" xfId="3564"/>
    <cellStyle name="Normal 12 2 2 2 2 2 3" xfId="3565"/>
    <cellStyle name="Normal 12 2 2 2 2 2 3 2" xfId="3566"/>
    <cellStyle name="Normal 12 2 2 2 2 2 4" xfId="3567"/>
    <cellStyle name="Normal 12 2 2 2 2 3" xfId="3568"/>
    <cellStyle name="Normal 12 2 2 2 2 3 2" xfId="3569"/>
    <cellStyle name="Normal 12 2 2 2 2 4" xfId="3570"/>
    <cellStyle name="Normal 12 2 2 2 2 4 2" xfId="3571"/>
    <cellStyle name="Normal 12 2 2 2 2 5" xfId="3572"/>
    <cellStyle name="Normal 12 2 2 2 3" xfId="3573"/>
    <cellStyle name="Normal 12 2 2 2 3 2" xfId="3574"/>
    <cellStyle name="Normal 12 2 2 2 3 2 2" xfId="3575"/>
    <cellStyle name="Normal 12 2 2 2 3 3" xfId="3576"/>
    <cellStyle name="Normal 12 2 2 2 3 3 2" xfId="3577"/>
    <cellStyle name="Normal 12 2 2 2 3 4" xfId="3578"/>
    <cellStyle name="Normal 12 2 2 2 4" xfId="3579"/>
    <cellStyle name="Normal 12 2 2 2 4 2" xfId="3580"/>
    <cellStyle name="Normal 12 2 2 2 5" xfId="3581"/>
    <cellStyle name="Normal 12 2 2 2 5 2" xfId="3582"/>
    <cellStyle name="Normal 12 2 2 2 6" xfId="3583"/>
    <cellStyle name="Normal 12 2 2 3" xfId="3584"/>
    <cellStyle name="Normal 12 2 2 3 2" xfId="3585"/>
    <cellStyle name="Normal 12 2 2 3 2 2" xfId="3586"/>
    <cellStyle name="Normal 12 2 2 3 2 2 2" xfId="3587"/>
    <cellStyle name="Normal 12 2 2 3 2 3" xfId="3588"/>
    <cellStyle name="Normal 12 2 2 3 2 3 2" xfId="3589"/>
    <cellStyle name="Normal 12 2 2 3 2 4" xfId="3590"/>
    <cellStyle name="Normal 12 2 2 3 3" xfId="3591"/>
    <cellStyle name="Normal 12 2 2 3 3 2" xfId="3592"/>
    <cellStyle name="Normal 12 2 2 3 4" xfId="3593"/>
    <cellStyle name="Normal 12 2 2 3 4 2" xfId="3594"/>
    <cellStyle name="Normal 12 2 2 3 5" xfId="3595"/>
    <cellStyle name="Normal 12 2 2 4" xfId="3596"/>
    <cellStyle name="Normal 12 2 2 4 2" xfId="3597"/>
    <cellStyle name="Normal 12 2 2 4 2 2" xfId="3598"/>
    <cellStyle name="Normal 12 2 2 4 3" xfId="3599"/>
    <cellStyle name="Normal 12 2 2 4 3 2" xfId="3600"/>
    <cellStyle name="Normal 12 2 2 4 4" xfId="3601"/>
    <cellStyle name="Normal 12 2 2 5" xfId="3602"/>
    <cellStyle name="Normal 12 2 2 5 2" xfId="3603"/>
    <cellStyle name="Normal 12 2 2 6" xfId="3604"/>
    <cellStyle name="Normal 12 2 2 6 2" xfId="3605"/>
    <cellStyle name="Normal 12 2 2 7" xfId="3606"/>
    <cellStyle name="Normal 12 2 3" xfId="3607"/>
    <cellStyle name="Normal 12 2 3 2" xfId="3608"/>
    <cellStyle name="Normal 12 2 3 2 2" xfId="3609"/>
    <cellStyle name="Normal 12 2 3 2 2 2" xfId="3610"/>
    <cellStyle name="Normal 12 2 3 2 2 2 2" xfId="3611"/>
    <cellStyle name="Normal 12 2 3 2 2 3" xfId="3612"/>
    <cellStyle name="Normal 12 2 3 2 2 3 2" xfId="3613"/>
    <cellStyle name="Normal 12 2 3 2 2 4" xfId="3614"/>
    <cellStyle name="Normal 12 2 3 2 3" xfId="3615"/>
    <cellStyle name="Normal 12 2 3 2 3 2" xfId="3616"/>
    <cellStyle name="Normal 12 2 3 2 4" xfId="3617"/>
    <cellStyle name="Normal 12 2 3 2 4 2" xfId="3618"/>
    <cellStyle name="Normal 12 2 3 2 5" xfId="3619"/>
    <cellStyle name="Normal 12 2 3 3" xfId="3620"/>
    <cellStyle name="Normal 12 2 3 3 2" xfId="3621"/>
    <cellStyle name="Normal 12 2 3 3 2 2" xfId="3622"/>
    <cellStyle name="Normal 12 2 3 3 3" xfId="3623"/>
    <cellStyle name="Normal 12 2 3 3 3 2" xfId="3624"/>
    <cellStyle name="Normal 12 2 3 3 4" xfId="3625"/>
    <cellStyle name="Normal 12 2 3 4" xfId="3626"/>
    <cellStyle name="Normal 12 2 3 4 2" xfId="3627"/>
    <cellStyle name="Normal 12 2 3 5" xfId="3628"/>
    <cellStyle name="Normal 12 2 3 5 2" xfId="3629"/>
    <cellStyle name="Normal 12 2 3 6" xfId="3630"/>
    <cellStyle name="Normal 12 2 4" xfId="3631"/>
    <cellStyle name="Normal 12 2 4 2" xfId="3632"/>
    <cellStyle name="Normal 12 2 4 2 2" xfId="3633"/>
    <cellStyle name="Normal 12 2 4 2 2 2" xfId="3634"/>
    <cellStyle name="Normal 12 2 4 2 3" xfId="3635"/>
    <cellStyle name="Normal 12 2 4 2 3 2" xfId="3636"/>
    <cellStyle name="Normal 12 2 4 2 4" xfId="3637"/>
    <cellStyle name="Normal 12 2 4 3" xfId="3638"/>
    <cellStyle name="Normal 12 2 4 3 2" xfId="3639"/>
    <cellStyle name="Normal 12 2 4 4" xfId="3640"/>
    <cellStyle name="Normal 12 2 4 4 2" xfId="3641"/>
    <cellStyle name="Normal 12 2 4 5" xfId="3642"/>
    <cellStyle name="Normal 12 2 5" xfId="3643"/>
    <cellStyle name="Normal 12 2 5 2" xfId="3644"/>
    <cellStyle name="Normal 12 2 5 2 2" xfId="3645"/>
    <cellStyle name="Normal 12 2 5 3" xfId="3646"/>
    <cellStyle name="Normal 12 2 5 3 2" xfId="3647"/>
    <cellStyle name="Normal 12 2 5 4" xfId="3648"/>
    <cellStyle name="Normal 12 2 6" xfId="3649"/>
    <cellStyle name="Normal 12 2 6 2" xfId="3650"/>
    <cellStyle name="Normal 12 2 7" xfId="3651"/>
    <cellStyle name="Normal 12 2 7 2" xfId="3652"/>
    <cellStyle name="Normal 12 2 8" xfId="3653"/>
    <cellStyle name="Normal 12 3" xfId="3654"/>
    <cellStyle name="Normal 12 3 2" xfId="3655"/>
    <cellStyle name="Normal 12 3 2 2" xfId="3656"/>
    <cellStyle name="Normal 12 3 2 2 2" xfId="3657"/>
    <cellStyle name="Normal 12 3 2 2 2 2" xfId="3658"/>
    <cellStyle name="Normal 12 3 2 2 2 2 2" xfId="3659"/>
    <cellStyle name="Normal 12 3 2 2 2 3" xfId="3660"/>
    <cellStyle name="Normal 12 3 2 2 2 3 2" xfId="3661"/>
    <cellStyle name="Normal 12 3 2 2 2 4" xfId="3662"/>
    <cellStyle name="Normal 12 3 2 2 3" xfId="3663"/>
    <cellStyle name="Normal 12 3 2 2 3 2" xfId="3664"/>
    <cellStyle name="Normal 12 3 2 2 4" xfId="3665"/>
    <cellStyle name="Normal 12 3 2 2 4 2" xfId="3666"/>
    <cellStyle name="Normal 12 3 2 2 5" xfId="3667"/>
    <cellStyle name="Normal 12 3 2 3" xfId="3668"/>
    <cellStyle name="Normal 12 3 2 3 2" xfId="3669"/>
    <cellStyle name="Normal 12 3 2 3 2 2" xfId="3670"/>
    <cellStyle name="Normal 12 3 2 3 3" xfId="3671"/>
    <cellStyle name="Normal 12 3 2 3 3 2" xfId="3672"/>
    <cellStyle name="Normal 12 3 2 3 4" xfId="3673"/>
    <cellStyle name="Normal 12 3 2 4" xfId="3674"/>
    <cellStyle name="Normal 12 3 2 4 2" xfId="3675"/>
    <cellStyle name="Normal 12 3 2 5" xfId="3676"/>
    <cellStyle name="Normal 12 3 2 5 2" xfId="3677"/>
    <cellStyle name="Normal 12 3 2 6" xfId="3678"/>
    <cellStyle name="Normal 12 3 3" xfId="3679"/>
    <cellStyle name="Normal 12 3 3 2" xfId="3680"/>
    <cellStyle name="Normal 12 3 3 2 2" xfId="3681"/>
    <cellStyle name="Normal 12 3 3 2 2 2" xfId="3682"/>
    <cellStyle name="Normal 12 3 3 2 3" xfId="3683"/>
    <cellStyle name="Normal 12 3 3 2 3 2" xfId="3684"/>
    <cellStyle name="Normal 12 3 3 2 4" xfId="3685"/>
    <cellStyle name="Normal 12 3 3 3" xfId="3686"/>
    <cellStyle name="Normal 12 3 3 3 2" xfId="3687"/>
    <cellStyle name="Normal 12 3 3 4" xfId="3688"/>
    <cellStyle name="Normal 12 3 3 4 2" xfId="3689"/>
    <cellStyle name="Normal 12 3 3 5" xfId="3690"/>
    <cellStyle name="Normal 12 3 4" xfId="3691"/>
    <cellStyle name="Normal 12 3 4 2" xfId="3692"/>
    <cellStyle name="Normal 12 3 4 2 2" xfId="3693"/>
    <cellStyle name="Normal 12 3 4 3" xfId="3694"/>
    <cellStyle name="Normal 12 3 4 3 2" xfId="3695"/>
    <cellStyle name="Normal 12 3 4 4" xfId="3696"/>
    <cellStyle name="Normal 12 3 5" xfId="3697"/>
    <cellStyle name="Normal 12 3 5 2" xfId="3698"/>
    <cellStyle name="Normal 12 3 6" xfId="3699"/>
    <cellStyle name="Normal 12 3 6 2" xfId="3700"/>
    <cellStyle name="Normal 12 3 7" xfId="3701"/>
    <cellStyle name="Normal 12 3 8" xfId="3702"/>
    <cellStyle name="Normal 12 4" xfId="3703"/>
    <cellStyle name="Normal 12 4 2" xfId="3704"/>
    <cellStyle name="Normal 12 4 2 2" xfId="3705"/>
    <cellStyle name="Normal 12 4 2 2 2" xfId="3706"/>
    <cellStyle name="Normal 12 4 2 2 2 2" xfId="3707"/>
    <cellStyle name="Normal 12 4 2 2 2 2 2" xfId="3708"/>
    <cellStyle name="Normal 12 4 2 2 2 3" xfId="3709"/>
    <cellStyle name="Normal 12 4 2 2 2 3 2" xfId="3710"/>
    <cellStyle name="Normal 12 4 2 2 2 4" xfId="3711"/>
    <cellStyle name="Normal 12 4 2 2 3" xfId="3712"/>
    <cellStyle name="Normal 12 4 2 2 3 2" xfId="3713"/>
    <cellStyle name="Normal 12 4 2 2 4" xfId="3714"/>
    <cellStyle name="Normal 12 4 2 2 4 2" xfId="3715"/>
    <cellStyle name="Normal 12 4 2 2 5" xfId="3716"/>
    <cellStyle name="Normal 12 4 2 3" xfId="3717"/>
    <cellStyle name="Normal 12 4 2 3 2" xfId="3718"/>
    <cellStyle name="Normal 12 4 2 3 2 2" xfId="3719"/>
    <cellStyle name="Normal 12 4 2 3 3" xfId="3720"/>
    <cellStyle name="Normal 12 4 2 3 3 2" xfId="3721"/>
    <cellStyle name="Normal 12 4 2 3 4" xfId="3722"/>
    <cellStyle name="Normal 12 4 2 4" xfId="3723"/>
    <cellStyle name="Normal 12 4 2 4 2" xfId="3724"/>
    <cellStyle name="Normal 12 4 2 5" xfId="3725"/>
    <cellStyle name="Normal 12 4 2 5 2" xfId="3726"/>
    <cellStyle name="Normal 12 4 2 6" xfId="3727"/>
    <cellStyle name="Normal 12 4 3" xfId="3728"/>
    <cellStyle name="Normal 12 4 3 2" xfId="3729"/>
    <cellStyle name="Normal 12 4 3 2 2" xfId="3730"/>
    <cellStyle name="Normal 12 4 3 2 2 2" xfId="3731"/>
    <cellStyle name="Normal 12 4 3 2 3" xfId="3732"/>
    <cellStyle name="Normal 12 4 3 2 3 2" xfId="3733"/>
    <cellStyle name="Normal 12 4 3 2 4" xfId="3734"/>
    <cellStyle name="Normal 12 4 3 3" xfId="3735"/>
    <cellStyle name="Normal 12 4 3 3 2" xfId="3736"/>
    <cellStyle name="Normal 12 4 3 4" xfId="3737"/>
    <cellStyle name="Normal 12 4 3 4 2" xfId="3738"/>
    <cellStyle name="Normal 12 4 3 5" xfId="3739"/>
    <cellStyle name="Normal 12 4 4" xfId="3740"/>
    <cellStyle name="Normal 12 4 4 2" xfId="3741"/>
    <cellStyle name="Normal 12 4 4 2 2" xfId="3742"/>
    <cellStyle name="Normal 12 4 4 3" xfId="3743"/>
    <cellStyle name="Normal 12 4 4 3 2" xfId="3744"/>
    <cellStyle name="Normal 12 4 4 4" xfId="3745"/>
    <cellStyle name="Normal 12 4 5" xfId="3746"/>
    <cellStyle name="Normal 12 4 5 2" xfId="3747"/>
    <cellStyle name="Normal 12 4 6" xfId="3748"/>
    <cellStyle name="Normal 12 4 6 2" xfId="3749"/>
    <cellStyle name="Normal 12 4 7" xfId="3750"/>
    <cellStyle name="Normal 12 5" xfId="3751"/>
    <cellStyle name="Normal 12 5 2" xfId="3752"/>
    <cellStyle name="Normal 12 5 2 2" xfId="3753"/>
    <cellStyle name="Normal 12 5 2 2 2" xfId="3754"/>
    <cellStyle name="Normal 12 5 2 2 2 2" xfId="3755"/>
    <cellStyle name="Normal 12 5 2 2 3" xfId="3756"/>
    <cellStyle name="Normal 12 5 2 2 3 2" xfId="3757"/>
    <cellStyle name="Normal 12 5 2 2 4" xfId="3758"/>
    <cellStyle name="Normal 12 5 2 3" xfId="3759"/>
    <cellStyle name="Normal 12 5 2 3 2" xfId="3760"/>
    <cellStyle name="Normal 12 5 2 4" xfId="3761"/>
    <cellStyle name="Normal 12 5 2 4 2" xfId="3762"/>
    <cellStyle name="Normal 12 5 2 5" xfId="3763"/>
    <cellStyle name="Normal 12 5 3" xfId="3764"/>
    <cellStyle name="Normal 12 5 3 2" xfId="3765"/>
    <cellStyle name="Normal 12 5 3 2 2" xfId="3766"/>
    <cellStyle name="Normal 12 5 3 3" xfId="3767"/>
    <cellStyle name="Normal 12 5 3 3 2" xfId="3768"/>
    <cellStyle name="Normal 12 5 3 4" xfId="3769"/>
    <cellStyle name="Normal 12 5 4" xfId="3770"/>
    <cellStyle name="Normal 12 5 4 2" xfId="3771"/>
    <cellStyle name="Normal 12 5 5" xfId="3772"/>
    <cellStyle name="Normal 12 5 5 2" xfId="3773"/>
    <cellStyle name="Normal 12 5 6" xfId="3774"/>
    <cellStyle name="Normal 12 6" xfId="3775"/>
    <cellStyle name="Normal 12 6 2" xfId="3776"/>
    <cellStyle name="Normal 12 6 2 2" xfId="3777"/>
    <cellStyle name="Normal 12 6 2 2 2" xfId="3778"/>
    <cellStyle name="Normal 12 6 2 3" xfId="3779"/>
    <cellStyle name="Normal 12 6 2 3 2" xfId="3780"/>
    <cellStyle name="Normal 12 6 2 4" xfId="3781"/>
    <cellStyle name="Normal 12 6 3" xfId="3782"/>
    <cellStyle name="Normal 12 6 3 2" xfId="3783"/>
    <cellStyle name="Normal 12 6 4" xfId="3784"/>
    <cellStyle name="Normal 12 6 4 2" xfId="3785"/>
    <cellStyle name="Normal 12 6 5" xfId="3786"/>
    <cellStyle name="Normal 12 7" xfId="3787"/>
    <cellStyle name="Normal 12 7 2" xfId="3788"/>
    <cellStyle name="Normal 12 7 2 2" xfId="3789"/>
    <cellStyle name="Normal 12 7 3" xfId="3790"/>
    <cellStyle name="Normal 12 7 3 2" xfId="3791"/>
    <cellStyle name="Normal 12 7 4" xfId="3792"/>
    <cellStyle name="Normal 12 8" xfId="3793"/>
    <cellStyle name="Normal 12 8 2" xfId="3794"/>
    <cellStyle name="Normal 12 9" xfId="3795"/>
    <cellStyle name="Normal 12 9 2" xfId="3796"/>
    <cellStyle name="Normal 12_2180" xfId="3797"/>
    <cellStyle name="Normal 120" xfId="3798"/>
    <cellStyle name="Normal 121" xfId="3799"/>
    <cellStyle name="Normal 122" xfId="3800"/>
    <cellStyle name="Normal 123" xfId="3801"/>
    <cellStyle name="Normal 124" xfId="3802"/>
    <cellStyle name="Normal 125" xfId="3803"/>
    <cellStyle name="Normal 126" xfId="3804"/>
    <cellStyle name="Normal 127" xfId="3805"/>
    <cellStyle name="Normal 128" xfId="3806"/>
    <cellStyle name="Normal 128 2" xfId="3807"/>
    <cellStyle name="Normal 129" xfId="3808"/>
    <cellStyle name="Normal 13" xfId="83"/>
    <cellStyle name="Normal 13 10" xfId="3810"/>
    <cellStyle name="Normal 13 11" xfId="3809"/>
    <cellStyle name="Normal 13 2" xfId="3811"/>
    <cellStyle name="Normal 13 2 2" xfId="3812"/>
    <cellStyle name="Normal 13 2 2 2" xfId="3813"/>
    <cellStyle name="Normal 13 2 2 2 2" xfId="3814"/>
    <cellStyle name="Normal 13 2 2 2 2 2" xfId="3815"/>
    <cellStyle name="Normal 13 2 2 2 2 2 2" xfId="3816"/>
    <cellStyle name="Normal 13 2 2 2 2 2 2 2" xfId="3817"/>
    <cellStyle name="Normal 13 2 2 2 2 2 3" xfId="3818"/>
    <cellStyle name="Normal 13 2 2 2 2 2 3 2" xfId="3819"/>
    <cellStyle name="Normal 13 2 2 2 2 2 4" xfId="3820"/>
    <cellStyle name="Normal 13 2 2 2 2 3" xfId="3821"/>
    <cellStyle name="Normal 13 2 2 2 2 3 2" xfId="3822"/>
    <cellStyle name="Normal 13 2 2 2 2 4" xfId="3823"/>
    <cellStyle name="Normal 13 2 2 2 2 4 2" xfId="3824"/>
    <cellStyle name="Normal 13 2 2 2 2 5" xfId="3825"/>
    <cellStyle name="Normal 13 2 2 2 3" xfId="3826"/>
    <cellStyle name="Normal 13 2 2 2 3 2" xfId="3827"/>
    <cellStyle name="Normal 13 2 2 2 3 2 2" xfId="3828"/>
    <cellStyle name="Normal 13 2 2 2 3 3" xfId="3829"/>
    <cellStyle name="Normal 13 2 2 2 3 3 2" xfId="3830"/>
    <cellStyle name="Normal 13 2 2 2 3 4" xfId="3831"/>
    <cellStyle name="Normal 13 2 2 2 4" xfId="3832"/>
    <cellStyle name="Normal 13 2 2 2 4 2" xfId="3833"/>
    <cellStyle name="Normal 13 2 2 2 5" xfId="3834"/>
    <cellStyle name="Normal 13 2 2 2 5 2" xfId="3835"/>
    <cellStyle name="Normal 13 2 2 2 6" xfId="3836"/>
    <cellStyle name="Normal 13 2 2 3" xfId="3837"/>
    <cellStyle name="Normal 13 2 2 3 2" xfId="3838"/>
    <cellStyle name="Normal 13 2 2 3 2 2" xfId="3839"/>
    <cellStyle name="Normal 13 2 2 3 2 2 2" xfId="3840"/>
    <cellStyle name="Normal 13 2 2 3 2 3" xfId="3841"/>
    <cellStyle name="Normal 13 2 2 3 2 3 2" xfId="3842"/>
    <cellStyle name="Normal 13 2 2 3 2 4" xfId="3843"/>
    <cellStyle name="Normal 13 2 2 3 3" xfId="3844"/>
    <cellStyle name="Normal 13 2 2 3 3 2" xfId="3845"/>
    <cellStyle name="Normal 13 2 2 3 4" xfId="3846"/>
    <cellStyle name="Normal 13 2 2 3 4 2" xfId="3847"/>
    <cellStyle name="Normal 13 2 2 3 5" xfId="3848"/>
    <cellStyle name="Normal 13 2 2 4" xfId="3849"/>
    <cellStyle name="Normal 13 2 2 4 2" xfId="3850"/>
    <cellStyle name="Normal 13 2 2 4 2 2" xfId="3851"/>
    <cellStyle name="Normal 13 2 2 4 3" xfId="3852"/>
    <cellStyle name="Normal 13 2 2 4 3 2" xfId="3853"/>
    <cellStyle name="Normal 13 2 2 4 4" xfId="3854"/>
    <cellStyle name="Normal 13 2 2 5" xfId="3855"/>
    <cellStyle name="Normal 13 2 2 5 2" xfId="3856"/>
    <cellStyle name="Normal 13 2 2 6" xfId="3857"/>
    <cellStyle name="Normal 13 2 2 6 2" xfId="3858"/>
    <cellStyle name="Normal 13 2 2 7" xfId="3859"/>
    <cellStyle name="Normal 13 2 3" xfId="3860"/>
    <cellStyle name="Normal 13 2 3 2" xfId="3861"/>
    <cellStyle name="Normal 13 2 3 2 2" xfId="3862"/>
    <cellStyle name="Normal 13 2 3 2 2 2" xfId="3863"/>
    <cellStyle name="Normal 13 2 3 2 2 2 2" xfId="3864"/>
    <cellStyle name="Normal 13 2 3 2 2 3" xfId="3865"/>
    <cellStyle name="Normal 13 2 3 2 2 3 2" xfId="3866"/>
    <cellStyle name="Normal 13 2 3 2 2 4" xfId="3867"/>
    <cellStyle name="Normal 13 2 3 2 3" xfId="3868"/>
    <cellStyle name="Normal 13 2 3 2 3 2" xfId="3869"/>
    <cellStyle name="Normal 13 2 3 2 4" xfId="3870"/>
    <cellStyle name="Normal 13 2 3 2 4 2" xfId="3871"/>
    <cellStyle name="Normal 13 2 3 2 5" xfId="3872"/>
    <cellStyle name="Normal 13 2 3 3" xfId="3873"/>
    <cellStyle name="Normal 13 2 3 3 2" xfId="3874"/>
    <cellStyle name="Normal 13 2 3 3 2 2" xfId="3875"/>
    <cellStyle name="Normal 13 2 3 3 3" xfId="3876"/>
    <cellStyle name="Normal 13 2 3 3 3 2" xfId="3877"/>
    <cellStyle name="Normal 13 2 3 3 4" xfId="3878"/>
    <cellStyle name="Normal 13 2 3 4" xfId="3879"/>
    <cellStyle name="Normal 13 2 3 4 2" xfId="3880"/>
    <cellStyle name="Normal 13 2 3 5" xfId="3881"/>
    <cellStyle name="Normal 13 2 3 5 2" xfId="3882"/>
    <cellStyle name="Normal 13 2 3 6" xfId="3883"/>
    <cellStyle name="Normal 13 2 4" xfId="3884"/>
    <cellStyle name="Normal 13 2 4 2" xfId="3885"/>
    <cellStyle name="Normal 13 2 4 2 2" xfId="3886"/>
    <cellStyle name="Normal 13 2 4 2 2 2" xfId="3887"/>
    <cellStyle name="Normal 13 2 4 2 3" xfId="3888"/>
    <cellStyle name="Normal 13 2 4 2 3 2" xfId="3889"/>
    <cellStyle name="Normal 13 2 4 2 4" xfId="3890"/>
    <cellStyle name="Normal 13 2 4 3" xfId="3891"/>
    <cellStyle name="Normal 13 2 4 3 2" xfId="3892"/>
    <cellStyle name="Normal 13 2 4 4" xfId="3893"/>
    <cellStyle name="Normal 13 2 4 4 2" xfId="3894"/>
    <cellStyle name="Normal 13 2 4 5" xfId="3895"/>
    <cellStyle name="Normal 13 2 5" xfId="3896"/>
    <cellStyle name="Normal 13 2 5 2" xfId="3897"/>
    <cellStyle name="Normal 13 2 5 2 2" xfId="3898"/>
    <cellStyle name="Normal 13 2 5 3" xfId="3899"/>
    <cellStyle name="Normal 13 2 5 3 2" xfId="3900"/>
    <cellStyle name="Normal 13 2 5 4" xfId="3901"/>
    <cellStyle name="Normal 13 2 6" xfId="3902"/>
    <cellStyle name="Normal 13 2 6 2" xfId="3903"/>
    <cellStyle name="Normal 13 2 7" xfId="3904"/>
    <cellStyle name="Normal 13 2 7 2" xfId="3905"/>
    <cellStyle name="Normal 13 2 8" xfId="3906"/>
    <cellStyle name="Normal 13 3" xfId="3907"/>
    <cellStyle name="Normal 13 3 2" xfId="3908"/>
    <cellStyle name="Normal 13 3 2 2" xfId="3909"/>
    <cellStyle name="Normal 13 3 2 2 2" xfId="3910"/>
    <cellStyle name="Normal 13 3 2 2 2 2" xfId="3911"/>
    <cellStyle name="Normal 13 3 2 2 2 2 2" xfId="3912"/>
    <cellStyle name="Normal 13 3 2 2 2 3" xfId="3913"/>
    <cellStyle name="Normal 13 3 2 2 2 3 2" xfId="3914"/>
    <cellStyle name="Normal 13 3 2 2 2 4" xfId="3915"/>
    <cellStyle name="Normal 13 3 2 2 3" xfId="3916"/>
    <cellStyle name="Normal 13 3 2 2 3 2" xfId="3917"/>
    <cellStyle name="Normal 13 3 2 2 4" xfId="3918"/>
    <cellStyle name="Normal 13 3 2 2 4 2" xfId="3919"/>
    <cellStyle name="Normal 13 3 2 2 5" xfId="3920"/>
    <cellStyle name="Normal 13 3 2 3" xfId="3921"/>
    <cellStyle name="Normal 13 3 2 3 2" xfId="3922"/>
    <cellStyle name="Normal 13 3 2 3 2 2" xfId="3923"/>
    <cellStyle name="Normal 13 3 2 3 3" xfId="3924"/>
    <cellStyle name="Normal 13 3 2 3 3 2" xfId="3925"/>
    <cellStyle name="Normal 13 3 2 3 4" xfId="3926"/>
    <cellStyle name="Normal 13 3 2 4" xfId="3927"/>
    <cellStyle name="Normal 13 3 2 4 2" xfId="3928"/>
    <cellStyle name="Normal 13 3 2 5" xfId="3929"/>
    <cellStyle name="Normal 13 3 2 5 2" xfId="3930"/>
    <cellStyle name="Normal 13 3 2 6" xfId="3931"/>
    <cellStyle name="Normal 13 3 3" xfId="3932"/>
    <cellStyle name="Normal 13 3 3 2" xfId="3933"/>
    <cellStyle name="Normal 13 3 3 2 2" xfId="3934"/>
    <cellStyle name="Normal 13 3 3 2 2 2" xfId="3935"/>
    <cellStyle name="Normal 13 3 3 2 3" xfId="3936"/>
    <cellStyle name="Normal 13 3 3 2 3 2" xfId="3937"/>
    <cellStyle name="Normal 13 3 3 2 4" xfId="3938"/>
    <cellStyle name="Normal 13 3 3 3" xfId="3939"/>
    <cellStyle name="Normal 13 3 3 3 2" xfId="3940"/>
    <cellStyle name="Normal 13 3 3 4" xfId="3941"/>
    <cellStyle name="Normal 13 3 3 4 2" xfId="3942"/>
    <cellStyle name="Normal 13 3 3 5" xfId="3943"/>
    <cellStyle name="Normal 13 3 4" xfId="3944"/>
    <cellStyle name="Normal 13 3 4 2" xfId="3945"/>
    <cellStyle name="Normal 13 3 4 2 2" xfId="3946"/>
    <cellStyle name="Normal 13 3 4 3" xfId="3947"/>
    <cellStyle name="Normal 13 3 4 3 2" xfId="3948"/>
    <cellStyle name="Normal 13 3 4 4" xfId="3949"/>
    <cellStyle name="Normal 13 3 5" xfId="3950"/>
    <cellStyle name="Normal 13 3 5 2" xfId="3951"/>
    <cellStyle name="Normal 13 3 6" xfId="3952"/>
    <cellStyle name="Normal 13 3 6 2" xfId="3953"/>
    <cellStyle name="Normal 13 3 7" xfId="3954"/>
    <cellStyle name="Normal 13 3 8" xfId="3955"/>
    <cellStyle name="Normal 13 4" xfId="3956"/>
    <cellStyle name="Normal 13 4 2" xfId="3957"/>
    <cellStyle name="Normal 13 4 2 2" xfId="3958"/>
    <cellStyle name="Normal 13 4 2 2 2" xfId="3959"/>
    <cellStyle name="Normal 13 4 2 2 2 2" xfId="3960"/>
    <cellStyle name="Normal 13 4 2 2 2 2 2" xfId="3961"/>
    <cellStyle name="Normal 13 4 2 2 2 3" xfId="3962"/>
    <cellStyle name="Normal 13 4 2 2 2 3 2" xfId="3963"/>
    <cellStyle name="Normal 13 4 2 2 2 4" xfId="3964"/>
    <cellStyle name="Normal 13 4 2 2 3" xfId="3965"/>
    <cellStyle name="Normal 13 4 2 2 3 2" xfId="3966"/>
    <cellStyle name="Normal 13 4 2 2 4" xfId="3967"/>
    <cellStyle name="Normal 13 4 2 2 4 2" xfId="3968"/>
    <cellStyle name="Normal 13 4 2 2 5" xfId="3969"/>
    <cellStyle name="Normal 13 4 2 3" xfId="3970"/>
    <cellStyle name="Normal 13 4 2 3 2" xfId="3971"/>
    <cellStyle name="Normal 13 4 2 3 2 2" xfId="3972"/>
    <cellStyle name="Normal 13 4 2 3 3" xfId="3973"/>
    <cellStyle name="Normal 13 4 2 3 3 2" xfId="3974"/>
    <cellStyle name="Normal 13 4 2 3 4" xfId="3975"/>
    <cellStyle name="Normal 13 4 2 4" xfId="3976"/>
    <cellStyle name="Normal 13 4 2 4 2" xfId="3977"/>
    <cellStyle name="Normal 13 4 2 5" xfId="3978"/>
    <cellStyle name="Normal 13 4 2 5 2" xfId="3979"/>
    <cellStyle name="Normal 13 4 2 6" xfId="3980"/>
    <cellStyle name="Normal 13 4 3" xfId="3981"/>
    <cellStyle name="Normal 13 4 3 2" xfId="3982"/>
    <cellStyle name="Normal 13 4 3 2 2" xfId="3983"/>
    <cellStyle name="Normal 13 4 3 2 2 2" xfId="3984"/>
    <cellStyle name="Normal 13 4 3 2 3" xfId="3985"/>
    <cellStyle name="Normal 13 4 3 2 3 2" xfId="3986"/>
    <cellStyle name="Normal 13 4 3 2 4" xfId="3987"/>
    <cellStyle name="Normal 13 4 3 3" xfId="3988"/>
    <cellStyle name="Normal 13 4 3 3 2" xfId="3989"/>
    <cellStyle name="Normal 13 4 3 4" xfId="3990"/>
    <cellStyle name="Normal 13 4 3 4 2" xfId="3991"/>
    <cellStyle name="Normal 13 4 3 5" xfId="3992"/>
    <cellStyle name="Normal 13 4 4" xfId="3993"/>
    <cellStyle name="Normal 13 4 4 2" xfId="3994"/>
    <cellStyle name="Normal 13 4 4 2 2" xfId="3995"/>
    <cellStyle name="Normal 13 4 4 3" xfId="3996"/>
    <cellStyle name="Normal 13 4 4 3 2" xfId="3997"/>
    <cellStyle name="Normal 13 4 4 4" xfId="3998"/>
    <cellStyle name="Normal 13 4 5" xfId="3999"/>
    <cellStyle name="Normal 13 4 5 2" xfId="4000"/>
    <cellStyle name="Normal 13 4 6" xfId="4001"/>
    <cellStyle name="Normal 13 4 6 2" xfId="4002"/>
    <cellStyle name="Normal 13 4 7" xfId="4003"/>
    <cellStyle name="Normal 13 5" xfId="4004"/>
    <cellStyle name="Normal 13 5 2" xfId="4005"/>
    <cellStyle name="Normal 13 5 2 2" xfId="4006"/>
    <cellStyle name="Normal 13 5 2 2 2" xfId="4007"/>
    <cellStyle name="Normal 13 5 2 2 2 2" xfId="4008"/>
    <cellStyle name="Normal 13 5 2 2 3" xfId="4009"/>
    <cellStyle name="Normal 13 5 2 2 3 2" xfId="4010"/>
    <cellStyle name="Normal 13 5 2 2 4" xfId="4011"/>
    <cellStyle name="Normal 13 5 2 3" xfId="4012"/>
    <cellStyle name="Normal 13 5 2 3 2" xfId="4013"/>
    <cellStyle name="Normal 13 5 2 4" xfId="4014"/>
    <cellStyle name="Normal 13 5 2 4 2" xfId="4015"/>
    <cellStyle name="Normal 13 5 2 5" xfId="4016"/>
    <cellStyle name="Normal 13 5 3" xfId="4017"/>
    <cellStyle name="Normal 13 5 3 2" xfId="4018"/>
    <cellStyle name="Normal 13 5 3 2 2" xfId="4019"/>
    <cellStyle name="Normal 13 5 3 3" xfId="4020"/>
    <cellStyle name="Normal 13 5 3 3 2" xfId="4021"/>
    <cellStyle name="Normal 13 5 3 4" xfId="4022"/>
    <cellStyle name="Normal 13 5 4" xfId="4023"/>
    <cellStyle name="Normal 13 5 4 2" xfId="4024"/>
    <cellStyle name="Normal 13 5 5" xfId="4025"/>
    <cellStyle name="Normal 13 5 5 2" xfId="4026"/>
    <cellStyle name="Normal 13 5 6" xfId="4027"/>
    <cellStyle name="Normal 13 6" xfId="4028"/>
    <cellStyle name="Normal 13 6 2" xfId="4029"/>
    <cellStyle name="Normal 13 6 2 2" xfId="4030"/>
    <cellStyle name="Normal 13 6 2 2 2" xfId="4031"/>
    <cellStyle name="Normal 13 6 2 3" xfId="4032"/>
    <cellStyle name="Normal 13 6 2 3 2" xfId="4033"/>
    <cellStyle name="Normal 13 6 2 4" xfId="4034"/>
    <cellStyle name="Normal 13 6 3" xfId="4035"/>
    <cellStyle name="Normal 13 6 3 2" xfId="4036"/>
    <cellStyle name="Normal 13 6 4" xfId="4037"/>
    <cellStyle name="Normal 13 6 4 2" xfId="4038"/>
    <cellStyle name="Normal 13 6 5" xfId="4039"/>
    <cellStyle name="Normal 13 7" xfId="4040"/>
    <cellStyle name="Normal 13 7 2" xfId="4041"/>
    <cellStyle name="Normal 13 7 2 2" xfId="4042"/>
    <cellStyle name="Normal 13 7 3" xfId="4043"/>
    <cellStyle name="Normal 13 7 3 2" xfId="4044"/>
    <cellStyle name="Normal 13 7 4" xfId="4045"/>
    <cellStyle name="Normal 13 8" xfId="4046"/>
    <cellStyle name="Normal 13 8 2" xfId="4047"/>
    <cellStyle name="Normal 13 9" xfId="4048"/>
    <cellStyle name="Normal 13 9 2" xfId="4049"/>
    <cellStyle name="Normal 13_Recycling Tons" xfId="4050"/>
    <cellStyle name="Normal 130" xfId="162"/>
    <cellStyle name="Normal 131" xfId="4686"/>
    <cellStyle name="Normal 132" xfId="9498"/>
    <cellStyle name="Normal 133" xfId="4678"/>
    <cellStyle name="Normal 134" xfId="9499"/>
    <cellStyle name="Normal 135" xfId="4670"/>
    <cellStyle name="Normal 136" xfId="9503"/>
    <cellStyle name="Normal 137" xfId="9504"/>
    <cellStyle name="Normal 138" xfId="9502"/>
    <cellStyle name="Normal 139" xfId="9509"/>
    <cellStyle name="Normal 14" xfId="84"/>
    <cellStyle name="Normal 14 10" xfId="4051"/>
    <cellStyle name="Normal 14 2" xfId="4052"/>
    <cellStyle name="Normal 14 2 2" xfId="4053"/>
    <cellStyle name="Normal 14 2 2 2" xfId="4054"/>
    <cellStyle name="Normal 14 2 2 2 2" xfId="4055"/>
    <cellStyle name="Normal 14 2 2 2 2 2" xfId="4056"/>
    <cellStyle name="Normal 14 2 2 2 2 2 2" xfId="4057"/>
    <cellStyle name="Normal 14 2 2 2 2 3" xfId="4058"/>
    <cellStyle name="Normal 14 2 2 2 2 3 2" xfId="4059"/>
    <cellStyle name="Normal 14 2 2 2 2 4" xfId="4060"/>
    <cellStyle name="Normal 14 2 2 2 3" xfId="4061"/>
    <cellStyle name="Normal 14 2 2 2 3 2" xfId="4062"/>
    <cellStyle name="Normal 14 2 2 2 4" xfId="4063"/>
    <cellStyle name="Normal 14 2 2 2 4 2" xfId="4064"/>
    <cellStyle name="Normal 14 2 2 2 5" xfId="4065"/>
    <cellStyle name="Normal 14 2 2 3" xfId="4066"/>
    <cellStyle name="Normal 14 2 2 3 2" xfId="4067"/>
    <cellStyle name="Normal 14 2 2 3 2 2" xfId="4068"/>
    <cellStyle name="Normal 14 2 2 3 3" xfId="4069"/>
    <cellStyle name="Normal 14 2 2 3 3 2" xfId="4070"/>
    <cellStyle name="Normal 14 2 2 3 4" xfId="4071"/>
    <cellStyle name="Normal 14 2 2 4" xfId="4072"/>
    <cellStyle name="Normal 14 2 2 4 2" xfId="4073"/>
    <cellStyle name="Normal 14 2 2 5" xfId="4074"/>
    <cellStyle name="Normal 14 2 2 5 2" xfId="4075"/>
    <cellStyle name="Normal 14 2 2 6" xfId="4076"/>
    <cellStyle name="Normal 14 2 3" xfId="4077"/>
    <cellStyle name="Normal 14 2 3 2" xfId="4078"/>
    <cellStyle name="Normal 14 2 3 2 2" xfId="4079"/>
    <cellStyle name="Normal 14 2 3 2 2 2" xfId="4080"/>
    <cellStyle name="Normal 14 2 3 2 3" xfId="4081"/>
    <cellStyle name="Normal 14 2 3 2 3 2" xfId="4082"/>
    <cellStyle name="Normal 14 2 3 2 4" xfId="4083"/>
    <cellStyle name="Normal 14 2 3 3" xfId="4084"/>
    <cellStyle name="Normal 14 2 3 3 2" xfId="4085"/>
    <cellStyle name="Normal 14 2 3 4" xfId="4086"/>
    <cellStyle name="Normal 14 2 3 4 2" xfId="4087"/>
    <cellStyle name="Normal 14 2 3 5" xfId="4088"/>
    <cellStyle name="Normal 14 2 4" xfId="4089"/>
    <cellStyle name="Normal 14 2 4 2" xfId="4090"/>
    <cellStyle name="Normal 14 2 4 2 2" xfId="4091"/>
    <cellStyle name="Normal 14 2 4 3" xfId="4092"/>
    <cellStyle name="Normal 14 2 4 3 2" xfId="4093"/>
    <cellStyle name="Normal 14 2 4 4" xfId="4094"/>
    <cellStyle name="Normal 14 2 5" xfId="4095"/>
    <cellStyle name="Normal 14 2 5 2" xfId="4096"/>
    <cellStyle name="Normal 14 2 6" xfId="4097"/>
    <cellStyle name="Normal 14 2 6 2" xfId="4098"/>
    <cellStyle name="Normal 14 2 7" xfId="4099"/>
    <cellStyle name="Normal 14 3" xfId="4100"/>
    <cellStyle name="Normal 14 3 2" xfId="4101"/>
    <cellStyle name="Normal 14 3 2 2" xfId="4102"/>
    <cellStyle name="Normal 14 3 2 2 2" xfId="4103"/>
    <cellStyle name="Normal 14 3 2 2 2 2" xfId="4104"/>
    <cellStyle name="Normal 14 3 2 2 2 2 2" xfId="4105"/>
    <cellStyle name="Normal 14 3 2 2 2 3" xfId="4106"/>
    <cellStyle name="Normal 14 3 2 2 2 3 2" xfId="4107"/>
    <cellStyle name="Normal 14 3 2 2 2 4" xfId="4108"/>
    <cellStyle name="Normal 14 3 2 2 3" xfId="4109"/>
    <cellStyle name="Normal 14 3 2 2 3 2" xfId="4110"/>
    <cellStyle name="Normal 14 3 2 2 4" xfId="4111"/>
    <cellStyle name="Normal 14 3 2 2 4 2" xfId="4112"/>
    <cellStyle name="Normal 14 3 2 2 5" xfId="4113"/>
    <cellStyle name="Normal 14 3 2 3" xfId="4114"/>
    <cellStyle name="Normal 14 3 2 3 2" xfId="4115"/>
    <cellStyle name="Normal 14 3 2 3 2 2" xfId="4116"/>
    <cellStyle name="Normal 14 3 2 3 3" xfId="4117"/>
    <cellStyle name="Normal 14 3 2 3 3 2" xfId="4118"/>
    <cellStyle name="Normal 14 3 2 3 4" xfId="4119"/>
    <cellStyle name="Normal 14 3 2 4" xfId="4120"/>
    <cellStyle name="Normal 14 3 2 4 2" xfId="4121"/>
    <cellStyle name="Normal 14 3 2 5" xfId="4122"/>
    <cellStyle name="Normal 14 3 2 5 2" xfId="4123"/>
    <cellStyle name="Normal 14 3 2 6" xfId="4124"/>
    <cellStyle name="Normal 14 3 3" xfId="4125"/>
    <cellStyle name="Normal 14 3 3 2" xfId="4126"/>
    <cellStyle name="Normal 14 3 3 2 2" xfId="4127"/>
    <cellStyle name="Normal 14 3 3 2 2 2" xfId="4128"/>
    <cellStyle name="Normal 14 3 3 2 3" xfId="4129"/>
    <cellStyle name="Normal 14 3 3 2 3 2" xfId="4130"/>
    <cellStyle name="Normal 14 3 3 2 4" xfId="4131"/>
    <cellStyle name="Normal 14 3 3 3" xfId="4132"/>
    <cellStyle name="Normal 14 3 3 3 2" xfId="4133"/>
    <cellStyle name="Normal 14 3 3 4" xfId="4134"/>
    <cellStyle name="Normal 14 3 3 4 2" xfId="4135"/>
    <cellStyle name="Normal 14 3 3 5" xfId="4136"/>
    <cellStyle name="Normal 14 3 4" xfId="4137"/>
    <cellStyle name="Normal 14 3 4 2" xfId="4138"/>
    <cellStyle name="Normal 14 3 4 2 2" xfId="4139"/>
    <cellStyle name="Normal 14 3 4 3" xfId="4140"/>
    <cellStyle name="Normal 14 3 4 3 2" xfId="4141"/>
    <cellStyle name="Normal 14 3 4 4" xfId="4142"/>
    <cellStyle name="Normal 14 3 5" xfId="4143"/>
    <cellStyle name="Normal 14 3 5 2" xfId="4144"/>
    <cellStyle name="Normal 14 3 6" xfId="4145"/>
    <cellStyle name="Normal 14 3 6 2" xfId="4146"/>
    <cellStyle name="Normal 14 3 7" xfId="4147"/>
    <cellStyle name="Normal 14 3 8" xfId="4148"/>
    <cellStyle name="Normal 14 4" xfId="4149"/>
    <cellStyle name="Normal 14 4 2" xfId="4150"/>
    <cellStyle name="Normal 14 4 2 2" xfId="4151"/>
    <cellStyle name="Normal 14 4 2 2 2" xfId="4152"/>
    <cellStyle name="Normal 14 4 2 2 2 2" xfId="4153"/>
    <cellStyle name="Normal 14 4 2 2 3" xfId="4154"/>
    <cellStyle name="Normal 14 4 2 2 3 2" xfId="4155"/>
    <cellStyle name="Normal 14 4 2 2 4" xfId="4156"/>
    <cellStyle name="Normal 14 4 2 3" xfId="4157"/>
    <cellStyle name="Normal 14 4 2 3 2" xfId="4158"/>
    <cellStyle name="Normal 14 4 2 4" xfId="4159"/>
    <cellStyle name="Normal 14 4 2 4 2" xfId="4160"/>
    <cellStyle name="Normal 14 4 2 5" xfId="4161"/>
    <cellStyle name="Normal 14 4 3" xfId="4162"/>
    <cellStyle name="Normal 14 4 3 2" xfId="4163"/>
    <cellStyle name="Normal 14 4 3 2 2" xfId="4164"/>
    <cellStyle name="Normal 14 4 3 3" xfId="4165"/>
    <cellStyle name="Normal 14 4 3 3 2" xfId="4166"/>
    <cellStyle name="Normal 14 4 3 4" xfId="4167"/>
    <cellStyle name="Normal 14 4 4" xfId="4168"/>
    <cellStyle name="Normal 14 4 4 2" xfId="4169"/>
    <cellStyle name="Normal 14 4 5" xfId="4170"/>
    <cellStyle name="Normal 14 4 5 2" xfId="4171"/>
    <cellStyle name="Normal 14 4 6" xfId="4172"/>
    <cellStyle name="Normal 14 5" xfId="4173"/>
    <cellStyle name="Normal 14 5 2" xfId="4174"/>
    <cellStyle name="Normal 14 5 2 2" xfId="4175"/>
    <cellStyle name="Normal 14 5 2 2 2" xfId="4176"/>
    <cellStyle name="Normal 14 5 2 3" xfId="4177"/>
    <cellStyle name="Normal 14 5 2 3 2" xfId="4178"/>
    <cellStyle name="Normal 14 5 2 4" xfId="4179"/>
    <cellStyle name="Normal 14 5 3" xfId="4180"/>
    <cellStyle name="Normal 14 5 3 2" xfId="4181"/>
    <cellStyle name="Normal 14 5 4" xfId="4182"/>
    <cellStyle name="Normal 14 5 4 2" xfId="4183"/>
    <cellStyle name="Normal 14 5 5" xfId="4184"/>
    <cellStyle name="Normal 14 6" xfId="4185"/>
    <cellStyle name="Normal 14 6 2" xfId="4186"/>
    <cellStyle name="Normal 14 6 2 2" xfId="4187"/>
    <cellStyle name="Normal 14 6 3" xfId="4188"/>
    <cellStyle name="Normal 14 6 3 2" xfId="4189"/>
    <cellStyle name="Normal 14 6 4" xfId="4190"/>
    <cellStyle name="Normal 14 7" xfId="4191"/>
    <cellStyle name="Normal 14 7 2" xfId="4192"/>
    <cellStyle name="Normal 14 8" xfId="4193"/>
    <cellStyle name="Normal 14 8 2" xfId="4194"/>
    <cellStyle name="Normal 14 9" xfId="4195"/>
    <cellStyle name="Normal 14_Recycling Tons" xfId="4196"/>
    <cellStyle name="Normal 140" xfId="9516"/>
    <cellStyle name="Normal 141" xfId="9517"/>
    <cellStyle name="Normal 142" xfId="9519"/>
    <cellStyle name="Normal 15" xfId="85"/>
    <cellStyle name="Normal 15 2" xfId="4198"/>
    <cellStyle name="Normal 15 2 2" xfId="4199"/>
    <cellStyle name="Normal 15 2 2 2" xfId="4200"/>
    <cellStyle name="Normal 15 2 3" xfId="4201"/>
    <cellStyle name="Normal 15 3" xfId="4202"/>
    <cellStyle name="Normal 15 3 2" xfId="4203"/>
    <cellStyle name="Normal 15 3 3" xfId="4204"/>
    <cellStyle name="Normal 15 4" xfId="4205"/>
    <cellStyle name="Normal 15 4 2" xfId="4206"/>
    <cellStyle name="Normal 15 5" xfId="4207"/>
    <cellStyle name="Normal 15 6" xfId="4197"/>
    <cellStyle name="Normal 15_Recycling Tons" xfId="4208"/>
    <cellStyle name="Normal 16" xfId="86"/>
    <cellStyle name="Normal 16 10" xfId="4209"/>
    <cellStyle name="Normal 16 2" xfId="4210"/>
    <cellStyle name="Normal 16 2 2" xfId="4211"/>
    <cellStyle name="Normal 16 2 2 2" xfId="4212"/>
    <cellStyle name="Normal 16 2 3" xfId="4213"/>
    <cellStyle name="Normal 16 3" xfId="4214"/>
    <cellStyle name="Normal 16 3 2" xfId="4215"/>
    <cellStyle name="Normal 16 3 2 2" xfId="4216"/>
    <cellStyle name="Normal 16 3 2 2 2" xfId="4217"/>
    <cellStyle name="Normal 16 3 2 2 2 2" xfId="4218"/>
    <cellStyle name="Normal 16 3 2 2 2 2 2" xfId="4219"/>
    <cellStyle name="Normal 16 3 2 2 2 3" xfId="4220"/>
    <cellStyle name="Normal 16 3 2 2 2 3 2" xfId="4221"/>
    <cellStyle name="Normal 16 3 2 2 2 4" xfId="4222"/>
    <cellStyle name="Normal 16 3 2 2 3" xfId="4223"/>
    <cellStyle name="Normal 16 3 2 2 3 2" xfId="4224"/>
    <cellStyle name="Normal 16 3 2 2 4" xfId="4225"/>
    <cellStyle name="Normal 16 3 2 2 4 2" xfId="4226"/>
    <cellStyle name="Normal 16 3 2 2 5" xfId="4227"/>
    <cellStyle name="Normal 16 3 2 3" xfId="4228"/>
    <cellStyle name="Normal 16 3 2 3 2" xfId="4229"/>
    <cellStyle name="Normal 16 3 2 3 2 2" xfId="4230"/>
    <cellStyle name="Normal 16 3 2 3 3" xfId="4231"/>
    <cellStyle name="Normal 16 3 2 3 3 2" xfId="4232"/>
    <cellStyle name="Normal 16 3 2 3 4" xfId="4233"/>
    <cellStyle name="Normal 16 3 2 4" xfId="4234"/>
    <cellStyle name="Normal 16 3 2 4 2" xfId="4235"/>
    <cellStyle name="Normal 16 3 2 5" xfId="4236"/>
    <cellStyle name="Normal 16 3 2 5 2" xfId="4237"/>
    <cellStyle name="Normal 16 3 2 6" xfId="4238"/>
    <cellStyle name="Normal 16 3 3" xfId="4239"/>
    <cellStyle name="Normal 16 3 3 2" xfId="4240"/>
    <cellStyle name="Normal 16 3 3 2 2" xfId="4241"/>
    <cellStyle name="Normal 16 3 3 2 2 2" xfId="4242"/>
    <cellStyle name="Normal 16 3 3 2 3" xfId="4243"/>
    <cellStyle name="Normal 16 3 3 2 3 2" xfId="4244"/>
    <cellStyle name="Normal 16 3 3 2 4" xfId="4245"/>
    <cellStyle name="Normal 16 3 3 3" xfId="4246"/>
    <cellStyle name="Normal 16 3 3 3 2" xfId="4247"/>
    <cellStyle name="Normal 16 3 3 4" xfId="4248"/>
    <cellStyle name="Normal 16 3 3 4 2" xfId="4249"/>
    <cellStyle name="Normal 16 3 3 5" xfId="4250"/>
    <cellStyle name="Normal 16 3 4" xfId="4251"/>
    <cellStyle name="Normal 16 3 4 2" xfId="4252"/>
    <cellStyle name="Normal 16 3 4 2 2" xfId="4253"/>
    <cellStyle name="Normal 16 3 4 3" xfId="4254"/>
    <cellStyle name="Normal 16 3 4 3 2" xfId="4255"/>
    <cellStyle name="Normal 16 3 4 4" xfId="4256"/>
    <cellStyle name="Normal 16 3 5" xfId="4257"/>
    <cellStyle name="Normal 16 3 5 2" xfId="4258"/>
    <cellStyle name="Normal 16 3 6" xfId="4259"/>
    <cellStyle name="Normal 16 3 6 2" xfId="4260"/>
    <cellStyle name="Normal 16 3 7" xfId="4261"/>
    <cellStyle name="Normal 16 3 8" xfId="4262"/>
    <cellStyle name="Normal 16 4" xfId="4263"/>
    <cellStyle name="Normal 16 4 2" xfId="4264"/>
    <cellStyle name="Normal 16 4 2 2" xfId="4265"/>
    <cellStyle name="Normal 16 4 2 2 2" xfId="4266"/>
    <cellStyle name="Normal 16 4 2 2 2 2" xfId="4267"/>
    <cellStyle name="Normal 16 4 2 2 3" xfId="4268"/>
    <cellStyle name="Normal 16 4 2 2 3 2" xfId="4269"/>
    <cellStyle name="Normal 16 4 2 2 4" xfId="4270"/>
    <cellStyle name="Normal 16 4 2 3" xfId="4271"/>
    <cellStyle name="Normal 16 4 2 3 2" xfId="4272"/>
    <cellStyle name="Normal 16 4 2 4" xfId="4273"/>
    <cellStyle name="Normal 16 4 2 4 2" xfId="4274"/>
    <cellStyle name="Normal 16 4 2 5" xfId="4275"/>
    <cellStyle name="Normal 16 4 3" xfId="4276"/>
    <cellStyle name="Normal 16 4 3 2" xfId="4277"/>
    <cellStyle name="Normal 16 4 3 2 2" xfId="4278"/>
    <cellStyle name="Normal 16 4 3 3" xfId="4279"/>
    <cellStyle name="Normal 16 4 3 3 2" xfId="4280"/>
    <cellStyle name="Normal 16 4 3 4" xfId="4281"/>
    <cellStyle name="Normal 16 4 4" xfId="4282"/>
    <cellStyle name="Normal 16 4 4 2" xfId="4283"/>
    <cellStyle name="Normal 16 4 5" xfId="4284"/>
    <cellStyle name="Normal 16 4 5 2" xfId="4285"/>
    <cellStyle name="Normal 16 4 6" xfId="4286"/>
    <cellStyle name="Normal 16 5" xfId="4287"/>
    <cellStyle name="Normal 16 5 2" xfId="4288"/>
    <cellStyle name="Normal 16 5 2 2" xfId="4289"/>
    <cellStyle name="Normal 16 5 2 2 2" xfId="4290"/>
    <cellStyle name="Normal 16 5 2 3" xfId="4291"/>
    <cellStyle name="Normal 16 5 2 3 2" xfId="4292"/>
    <cellStyle name="Normal 16 5 2 4" xfId="4293"/>
    <cellStyle name="Normal 16 5 3" xfId="4294"/>
    <cellStyle name="Normal 16 5 3 2" xfId="4295"/>
    <cellStyle name="Normal 16 5 4" xfId="4296"/>
    <cellStyle name="Normal 16 5 4 2" xfId="4297"/>
    <cellStyle name="Normal 16 5 5" xfId="4298"/>
    <cellStyle name="Normal 16 6" xfId="4299"/>
    <cellStyle name="Normal 16 6 2" xfId="4300"/>
    <cellStyle name="Normal 16 6 2 2" xfId="4301"/>
    <cellStyle name="Normal 16 6 3" xfId="4302"/>
    <cellStyle name="Normal 16 6 3 2" xfId="4303"/>
    <cellStyle name="Normal 16 6 4" xfId="4304"/>
    <cellStyle name="Normal 16 7" xfId="4305"/>
    <cellStyle name="Normal 16 7 2" xfId="4306"/>
    <cellStyle name="Normal 16 8" xfId="4307"/>
    <cellStyle name="Normal 16 8 2" xfId="4308"/>
    <cellStyle name="Normal 16 9" xfId="4309"/>
    <cellStyle name="Normal 17" xfId="87"/>
    <cellStyle name="Normal 17 2" xfId="4311"/>
    <cellStyle name="Normal 17 2 2" xfId="4312"/>
    <cellStyle name="Normal 17 2 2 2" xfId="4313"/>
    <cellStyle name="Normal 17 2 3" xfId="4314"/>
    <cellStyle name="Normal 17 3" xfId="4315"/>
    <cellStyle name="Normal 17 3 2" xfId="4316"/>
    <cellStyle name="Normal 17 3 3" xfId="4317"/>
    <cellStyle name="Normal 17 4" xfId="4318"/>
    <cellStyle name="Normal 17 5" xfId="4310"/>
    <cellStyle name="Normal 18" xfId="88"/>
    <cellStyle name="Normal 18 10" xfId="4320"/>
    <cellStyle name="Normal 18 11" xfId="4319"/>
    <cellStyle name="Normal 18 2" xfId="4321"/>
    <cellStyle name="Normal 18 2 2" xfId="4322"/>
    <cellStyle name="Normal 18 2 2 2" xfId="4323"/>
    <cellStyle name="Normal 18 2 2 2 2" xfId="4324"/>
    <cellStyle name="Normal 18 2 2 2 2 2" xfId="4325"/>
    <cellStyle name="Normal 18 2 2 2 2 2 2" xfId="4326"/>
    <cellStyle name="Normal 18 2 2 2 2 3" xfId="4327"/>
    <cellStyle name="Normal 18 2 2 2 2 3 2" xfId="4328"/>
    <cellStyle name="Normal 18 2 2 2 2 4" xfId="4329"/>
    <cellStyle name="Normal 18 2 2 2 3" xfId="4330"/>
    <cellStyle name="Normal 18 2 2 2 3 2" xfId="4331"/>
    <cellStyle name="Normal 18 2 2 2 4" xfId="4332"/>
    <cellStyle name="Normal 18 2 2 2 4 2" xfId="4333"/>
    <cellStyle name="Normal 18 2 2 2 5" xfId="4334"/>
    <cellStyle name="Normal 18 2 2 3" xfId="4335"/>
    <cellStyle name="Normal 18 2 2 3 2" xfId="4336"/>
    <cellStyle name="Normal 18 2 2 3 2 2" xfId="4337"/>
    <cellStyle name="Normal 18 2 2 3 3" xfId="4338"/>
    <cellStyle name="Normal 18 2 2 3 3 2" xfId="4339"/>
    <cellStyle name="Normal 18 2 2 3 4" xfId="4340"/>
    <cellStyle name="Normal 18 2 2 4" xfId="4341"/>
    <cellStyle name="Normal 18 2 2 4 2" xfId="4342"/>
    <cellStyle name="Normal 18 2 2 5" xfId="4343"/>
    <cellStyle name="Normal 18 2 2 5 2" xfId="4344"/>
    <cellStyle name="Normal 18 2 2 6" xfId="4345"/>
    <cellStyle name="Normal 18 2 3" xfId="4346"/>
    <cellStyle name="Normal 18 2 3 2" xfId="4347"/>
    <cellStyle name="Normal 18 2 3 2 2" xfId="4348"/>
    <cellStyle name="Normal 18 2 3 2 2 2" xfId="4349"/>
    <cellStyle name="Normal 18 2 3 2 3" xfId="4350"/>
    <cellStyle name="Normal 18 2 3 2 3 2" xfId="4351"/>
    <cellStyle name="Normal 18 2 3 2 4" xfId="4352"/>
    <cellStyle name="Normal 18 2 3 3" xfId="4353"/>
    <cellStyle name="Normal 18 2 3 3 2" xfId="4354"/>
    <cellStyle name="Normal 18 2 3 4" xfId="4355"/>
    <cellStyle name="Normal 18 2 3 4 2" xfId="4356"/>
    <cellStyle name="Normal 18 2 3 5" xfId="4357"/>
    <cellStyle name="Normal 18 2 4" xfId="4358"/>
    <cellStyle name="Normal 18 2 4 2" xfId="4359"/>
    <cellStyle name="Normal 18 2 4 2 2" xfId="4360"/>
    <cellStyle name="Normal 18 2 4 3" xfId="4361"/>
    <cellStyle name="Normal 18 2 4 3 2" xfId="4362"/>
    <cellStyle name="Normal 18 2 4 4" xfId="4363"/>
    <cellStyle name="Normal 18 2 5" xfId="4364"/>
    <cellStyle name="Normal 18 2 5 2" xfId="4365"/>
    <cellStyle name="Normal 18 2 6" xfId="4366"/>
    <cellStyle name="Normal 18 2 6 2" xfId="4367"/>
    <cellStyle name="Normal 18 2 7" xfId="4368"/>
    <cellStyle name="Normal 18 3" xfId="4369"/>
    <cellStyle name="Normal 18 3 2" xfId="4370"/>
    <cellStyle name="Normal 18 3 2 2" xfId="4371"/>
    <cellStyle name="Normal 18 3 2 2 2" xfId="4372"/>
    <cellStyle name="Normal 18 3 2 2 2 2" xfId="4373"/>
    <cellStyle name="Normal 18 3 2 2 2 2 2" xfId="4374"/>
    <cellStyle name="Normal 18 3 2 2 2 3" xfId="4375"/>
    <cellStyle name="Normal 18 3 2 2 2 3 2" xfId="4376"/>
    <cellStyle name="Normal 18 3 2 2 2 4" xfId="4377"/>
    <cellStyle name="Normal 18 3 2 2 3" xfId="4378"/>
    <cellStyle name="Normal 18 3 2 2 3 2" xfId="4379"/>
    <cellStyle name="Normal 18 3 2 2 4" xfId="4380"/>
    <cellStyle name="Normal 18 3 2 2 4 2" xfId="4381"/>
    <cellStyle name="Normal 18 3 2 2 5" xfId="4382"/>
    <cellStyle name="Normal 18 3 2 3" xfId="4383"/>
    <cellStyle name="Normal 18 3 2 3 2" xfId="4384"/>
    <cellStyle name="Normal 18 3 2 3 2 2" xfId="4385"/>
    <cellStyle name="Normal 18 3 2 3 3" xfId="4386"/>
    <cellStyle name="Normal 18 3 2 3 3 2" xfId="4387"/>
    <cellStyle name="Normal 18 3 2 3 4" xfId="4388"/>
    <cellStyle name="Normal 18 3 2 4" xfId="4389"/>
    <cellStyle name="Normal 18 3 2 4 2" xfId="4390"/>
    <cellStyle name="Normal 18 3 2 5" xfId="4391"/>
    <cellStyle name="Normal 18 3 2 5 2" xfId="4392"/>
    <cellStyle name="Normal 18 3 2 6" xfId="4393"/>
    <cellStyle name="Normal 18 3 3" xfId="4394"/>
    <cellStyle name="Normal 18 3 3 2" xfId="4395"/>
    <cellStyle name="Normal 18 3 3 2 2" xfId="4396"/>
    <cellStyle name="Normal 18 3 3 2 2 2" xfId="4397"/>
    <cellStyle name="Normal 18 3 3 2 3" xfId="4398"/>
    <cellStyle name="Normal 18 3 3 2 3 2" xfId="4399"/>
    <cellStyle name="Normal 18 3 3 2 4" xfId="4400"/>
    <cellStyle name="Normal 18 3 3 3" xfId="4401"/>
    <cellStyle name="Normal 18 3 3 3 2" xfId="4402"/>
    <cellStyle name="Normal 18 3 3 4" xfId="4403"/>
    <cellStyle name="Normal 18 3 3 4 2" xfId="4404"/>
    <cellStyle name="Normal 18 3 3 5" xfId="4405"/>
    <cellStyle name="Normal 18 3 4" xfId="4406"/>
    <cellStyle name="Normal 18 3 4 2" xfId="4407"/>
    <cellStyle name="Normal 18 3 4 2 2" xfId="4408"/>
    <cellStyle name="Normal 18 3 4 3" xfId="4409"/>
    <cellStyle name="Normal 18 3 4 3 2" xfId="4410"/>
    <cellStyle name="Normal 18 3 4 4" xfId="4411"/>
    <cellStyle name="Normal 18 3 5" xfId="4412"/>
    <cellStyle name="Normal 18 3 5 2" xfId="4413"/>
    <cellStyle name="Normal 18 3 6" xfId="4414"/>
    <cellStyle name="Normal 18 3 6 2" xfId="4415"/>
    <cellStyle name="Normal 18 3 7" xfId="4416"/>
    <cellStyle name="Normal 18 3 8" xfId="4417"/>
    <cellStyle name="Normal 18 4" xfId="4418"/>
    <cellStyle name="Normal 18 4 2" xfId="4419"/>
    <cellStyle name="Normal 18 5" xfId="4420"/>
    <cellStyle name="Normal 18 5 2" xfId="4421"/>
    <cellStyle name="Normal 18 5 2 2" xfId="4422"/>
    <cellStyle name="Normal 18 5 2 2 2" xfId="4423"/>
    <cellStyle name="Normal 18 5 2 2 2 2" xfId="4424"/>
    <cellStyle name="Normal 18 5 2 2 3" xfId="4425"/>
    <cellStyle name="Normal 18 5 2 2 3 2" xfId="4426"/>
    <cellStyle name="Normal 18 5 2 2 4" xfId="4427"/>
    <cellStyle name="Normal 18 5 2 3" xfId="4428"/>
    <cellStyle name="Normal 18 5 2 3 2" xfId="4429"/>
    <cellStyle name="Normal 18 5 2 4" xfId="4430"/>
    <cellStyle name="Normal 18 5 2 4 2" xfId="4431"/>
    <cellStyle name="Normal 18 5 2 5" xfId="4432"/>
    <cellStyle name="Normal 18 5 3" xfId="4433"/>
    <cellStyle name="Normal 18 5 3 2" xfId="4434"/>
    <cellStyle name="Normal 18 5 3 2 2" xfId="4435"/>
    <cellStyle name="Normal 18 5 3 3" xfId="4436"/>
    <cellStyle name="Normal 18 5 3 3 2" xfId="4437"/>
    <cellStyle name="Normal 18 5 3 4" xfId="4438"/>
    <cellStyle name="Normal 18 5 4" xfId="4439"/>
    <cellStyle name="Normal 18 5 4 2" xfId="4440"/>
    <cellStyle name="Normal 18 5 5" xfId="4441"/>
    <cellStyle name="Normal 18 5 5 2" xfId="4442"/>
    <cellStyle name="Normal 18 5 6" xfId="4443"/>
    <cellStyle name="Normal 18 6" xfId="4444"/>
    <cellStyle name="Normal 18 6 2" xfId="4445"/>
    <cellStyle name="Normal 18 6 2 2" xfId="4446"/>
    <cellStyle name="Normal 18 6 2 2 2" xfId="4447"/>
    <cellStyle name="Normal 18 6 2 3" xfId="4448"/>
    <cellStyle name="Normal 18 6 2 3 2" xfId="4449"/>
    <cellStyle name="Normal 18 6 2 4" xfId="4450"/>
    <cellStyle name="Normal 18 6 3" xfId="4451"/>
    <cellStyle name="Normal 18 6 3 2" xfId="4452"/>
    <cellStyle name="Normal 18 6 4" xfId="4453"/>
    <cellStyle name="Normal 18 6 4 2" xfId="4454"/>
    <cellStyle name="Normal 18 6 5" xfId="4455"/>
    <cellStyle name="Normal 18 7" xfId="4456"/>
    <cellStyle name="Normal 18 7 2" xfId="4457"/>
    <cellStyle name="Normal 18 7 2 2" xfId="4458"/>
    <cellStyle name="Normal 18 7 3" xfId="4459"/>
    <cellStyle name="Normal 18 7 3 2" xfId="4460"/>
    <cellStyle name="Normal 18 7 4" xfId="4461"/>
    <cellStyle name="Normal 18 8" xfId="4462"/>
    <cellStyle name="Normal 18 8 2" xfId="4463"/>
    <cellStyle name="Normal 18 9" xfId="4464"/>
    <cellStyle name="Normal 18 9 2" xfId="4465"/>
    <cellStyle name="Normal 19" xfId="89"/>
    <cellStyle name="Normal 19 2" xfId="4467"/>
    <cellStyle name="Normal 19 2 2" xfId="4468"/>
    <cellStyle name="Normal 19 2 3" xfId="4469"/>
    <cellStyle name="Normal 19 3" xfId="4470"/>
    <cellStyle name="Normal 19 3 2" xfId="4471"/>
    <cellStyle name="Normal 19 3 3" xfId="4472"/>
    <cellStyle name="Normal 19 4" xfId="4473"/>
    <cellStyle name="Normal 19 5" xfId="4474"/>
    <cellStyle name="Normal 19 6" xfId="4475"/>
    <cellStyle name="Normal 19 7" xfId="4466"/>
    <cellStyle name="Normal 2" xfId="90"/>
    <cellStyle name="Normal 2 10" xfId="4477"/>
    <cellStyle name="Normal 2 10 2" xfId="4478"/>
    <cellStyle name="Normal 2 10 2 2" xfId="4479"/>
    <cellStyle name="Normal 2 10 3" xfId="4480"/>
    <cellStyle name="Normal 2 10 4" xfId="4481"/>
    <cellStyle name="Normal 2 10 5" xfId="4482"/>
    <cellStyle name="Normal 2 11" xfId="4483"/>
    <cellStyle name="Normal 2 11 2" xfId="4484"/>
    <cellStyle name="Normal 2 11 3" xfId="4485"/>
    <cellStyle name="Normal 2 12" xfId="4486"/>
    <cellStyle name="Normal 2 12 2" xfId="4487"/>
    <cellStyle name="Normal 2 13" xfId="4488"/>
    <cellStyle name="Normal 2 14" xfId="4489"/>
    <cellStyle name="Normal 2 15" xfId="4490"/>
    <cellStyle name="Normal 2 16" xfId="4491"/>
    <cellStyle name="Normal 2 17" xfId="4492"/>
    <cellStyle name="Normal 2 18" xfId="4476"/>
    <cellStyle name="Normal 2 2" xfId="91"/>
    <cellStyle name="Normal 2 2 10" xfId="4494"/>
    <cellStyle name="Normal 2 2 11" xfId="4495"/>
    <cellStyle name="Normal 2 2 12" xfId="4493"/>
    <cellStyle name="Normal 2 2 2" xfId="92"/>
    <cellStyle name="Normal 2 2 2 10" xfId="4496"/>
    <cellStyle name="Normal 2 2 2 2" xfId="4497"/>
    <cellStyle name="Normal 2 2 2 2 2" xfId="4498"/>
    <cellStyle name="Normal 2 2 2 2 2 2" xfId="4499"/>
    <cellStyle name="Normal 2 2 2 2 2 2 2" xfId="4500"/>
    <cellStyle name="Normal 2 2 2 2 2 2 3" xfId="4501"/>
    <cellStyle name="Normal 2 2 2 2 2 3" xfId="4502"/>
    <cellStyle name="Normal 2 2 2 2 2 3 2" xfId="4503"/>
    <cellStyle name="Normal 2 2 2 2 2 3 3" xfId="4504"/>
    <cellStyle name="Normal 2 2 2 2 2 4" xfId="4505"/>
    <cellStyle name="Normal 2 2 2 2 2 5" xfId="4506"/>
    <cellStyle name="Normal 2 2 2 2 3" xfId="4507"/>
    <cellStyle name="Normal 2 2 2 2 3 2" xfId="4508"/>
    <cellStyle name="Normal 2 2 2 2 3 3" xfId="4509"/>
    <cellStyle name="Normal 2 2 2 2 3 4" xfId="4510"/>
    <cellStyle name="Normal 2 2 2 2 3 5" xfId="4511"/>
    <cellStyle name="Normal 2 2 2 2 4" xfId="4512"/>
    <cellStyle name="Normal 2 2 2 2 4 2" xfId="4513"/>
    <cellStyle name="Normal 2 2 2 2 4 3" xfId="4514"/>
    <cellStyle name="Normal 2 2 2 2 5" xfId="4515"/>
    <cellStyle name="Normal 2 2 2 2 5 2" xfId="4516"/>
    <cellStyle name="Normal 2 2 2 2 5 3" xfId="4517"/>
    <cellStyle name="Normal 2 2 2 2 6" xfId="4518"/>
    <cellStyle name="Normal 2 2 2 2 7" xfId="4519"/>
    <cellStyle name="Normal 2 2 2 3" xfId="4520"/>
    <cellStyle name="Normal 2 2 2 3 2" xfId="4521"/>
    <cellStyle name="Normal 2 2 2 3 2 2" xfId="4522"/>
    <cellStyle name="Normal 2 2 2 3 2 3" xfId="4523"/>
    <cellStyle name="Normal 2 2 2 3 3" xfId="4524"/>
    <cellStyle name="Normal 2 2 2 3 3 2" xfId="4525"/>
    <cellStyle name="Normal 2 2 2 3 3 3" xfId="4526"/>
    <cellStyle name="Normal 2 2 2 3 4" xfId="4527"/>
    <cellStyle name="Normal 2 2 2 3 5" xfId="4528"/>
    <cellStyle name="Normal 2 2 2 4" xfId="4529"/>
    <cellStyle name="Normal 2 2 2 4 2" xfId="4530"/>
    <cellStyle name="Normal 2 2 2 4 3" xfId="4531"/>
    <cellStyle name="Normal 2 2 2 4 4" xfId="4532"/>
    <cellStyle name="Normal 2 2 2 4 5" xfId="4533"/>
    <cellStyle name="Normal 2 2 2 5" xfId="4534"/>
    <cellStyle name="Normal 2 2 2 5 2" xfId="4535"/>
    <cellStyle name="Normal 2 2 2 5 3" xfId="4536"/>
    <cellStyle name="Normal 2 2 2 6" xfId="4537"/>
    <cellStyle name="Normal 2 2 2 6 2" xfId="4538"/>
    <cellStyle name="Normal 2 2 2 6 3" xfId="4539"/>
    <cellStyle name="Normal 2 2 2 7" xfId="4540"/>
    <cellStyle name="Normal 2 2 2 8" xfId="4541"/>
    <cellStyle name="Normal 2 2 2 9" xfId="4542"/>
    <cellStyle name="Normal 2 2 2_Epicor" xfId="4543"/>
    <cellStyle name="Normal 2 2 3" xfId="93"/>
    <cellStyle name="Normal 2 2 3 2" xfId="4545"/>
    <cellStyle name="Normal 2 2 3 2 2" xfId="4546"/>
    <cellStyle name="Normal 2 2 3 2 2 2" xfId="4547"/>
    <cellStyle name="Normal 2 2 3 2 2 3" xfId="4548"/>
    <cellStyle name="Normal 2 2 3 2 3" xfId="4549"/>
    <cellStyle name="Normal 2 2 3 2 3 2" xfId="4550"/>
    <cellStyle name="Normal 2 2 3 2 3 3" xfId="4551"/>
    <cellStyle name="Normal 2 2 3 2 4" xfId="4552"/>
    <cellStyle name="Normal 2 2 3 2 5" xfId="4553"/>
    <cellStyle name="Normal 2 2 3 3" xfId="4554"/>
    <cellStyle name="Normal 2 2 3 3 2" xfId="4555"/>
    <cellStyle name="Normal 2 2 3 3 3" xfId="4556"/>
    <cellStyle name="Normal 2 2 3 3 4" xfId="4557"/>
    <cellStyle name="Normal 2 2 3 3 5" xfId="4558"/>
    <cellStyle name="Normal 2 2 3 4" xfId="4559"/>
    <cellStyle name="Normal 2 2 3 4 2" xfId="4560"/>
    <cellStyle name="Normal 2 2 3 4 3" xfId="4561"/>
    <cellStyle name="Normal 2 2 3 5" xfId="4562"/>
    <cellStyle name="Normal 2 2 3 5 2" xfId="4563"/>
    <cellStyle name="Normal 2 2 3 5 3" xfId="4564"/>
    <cellStyle name="Normal 2 2 3 6" xfId="4565"/>
    <cellStyle name="Normal 2 2 3 7" xfId="4566"/>
    <cellStyle name="Normal 2 2 3 8" xfId="4544"/>
    <cellStyle name="Normal 2 2 4" xfId="4567"/>
    <cellStyle name="Normal 2 2 4 2" xfId="4568"/>
    <cellStyle name="Normal 2 2 4 2 2" xfId="4569"/>
    <cellStyle name="Normal 2 2 4 2 3" xfId="4570"/>
    <cellStyle name="Normal 2 2 4 3" xfId="4571"/>
    <cellStyle name="Normal 2 2 4 3 2" xfId="4572"/>
    <cellStyle name="Normal 2 2 4 3 3" xfId="4573"/>
    <cellStyle name="Normal 2 2 4 4" xfId="4574"/>
    <cellStyle name="Normal 2 2 4 5" xfId="4575"/>
    <cellStyle name="Normal 2 2 5" xfId="4576"/>
    <cellStyle name="Normal 2 2 5 2" xfId="4577"/>
    <cellStyle name="Normal 2 2 5 3" xfId="4578"/>
    <cellStyle name="Normal 2 2 5 4" xfId="4579"/>
    <cellStyle name="Normal 2 2 5 5" xfId="4580"/>
    <cellStyle name="Normal 2 2 6" xfId="4581"/>
    <cellStyle name="Normal 2 2 6 2" xfId="4582"/>
    <cellStyle name="Normal 2 2 6 3" xfId="4583"/>
    <cellStyle name="Normal 2 2 7" xfId="4584"/>
    <cellStyle name="Normal 2 2 7 2" xfId="4585"/>
    <cellStyle name="Normal 2 2 7 3" xfId="4586"/>
    <cellStyle name="Normal 2 2 8" xfId="4587"/>
    <cellStyle name="Normal 2 2 9" xfId="4588"/>
    <cellStyle name="Normal 2 2_10051" xfId="4589"/>
    <cellStyle name="Normal 2 3" xfId="94"/>
    <cellStyle name="Normal 2 3 2" xfId="95"/>
    <cellStyle name="Normal 2 3 2 2" xfId="4592"/>
    <cellStyle name="Normal 2 3 2 3" xfId="4593"/>
    <cellStyle name="Normal 2 3 2 4" xfId="4591"/>
    <cellStyle name="Normal 2 3 2_Active emp List" xfId="4594"/>
    <cellStyle name="Normal 2 3 3" xfId="96"/>
    <cellStyle name="Normal 2 3 3 2" xfId="4596"/>
    <cellStyle name="Normal 2 3 3 2 2" xfId="4597"/>
    <cellStyle name="Normal 2 3 3 3" xfId="4598"/>
    <cellStyle name="Normal 2 3 3 4" xfId="4595"/>
    <cellStyle name="Normal 2 3 4" xfId="4599"/>
    <cellStyle name="Normal 2 3 4 2" xfId="4600"/>
    <cellStyle name="Normal 2 3 5" xfId="4601"/>
    <cellStyle name="Normal 2 3 6" xfId="4590"/>
    <cellStyle name="Normal 2 3_2012 TV Budget" xfId="4602"/>
    <cellStyle name="Normal 2 4" xfId="97"/>
    <cellStyle name="Normal 2 4 2" xfId="4604"/>
    <cellStyle name="Normal 2 4 2 2" xfId="4605"/>
    <cellStyle name="Normal 2 4 2 2 2" xfId="4606"/>
    <cellStyle name="Normal 2 4 2 3" xfId="4607"/>
    <cellStyle name="Normal 2 4 2 4" xfId="4608"/>
    <cellStyle name="Normal 2 4 2 5" xfId="4609"/>
    <cellStyle name="Normal 2 4 2 6" xfId="4610"/>
    <cellStyle name="Normal 2 4 3" xfId="4611"/>
    <cellStyle name="Normal 2 4 3 2" xfId="4612"/>
    <cellStyle name="Normal 2 4 3 3" xfId="4613"/>
    <cellStyle name="Normal 2 4 4" xfId="4614"/>
    <cellStyle name="Normal 2 4 4 2" xfId="4615"/>
    <cellStyle name="Normal 2 4 4 3" xfId="4616"/>
    <cellStyle name="Normal 2 4 5" xfId="4617"/>
    <cellStyle name="Normal 2 4 6" xfId="4618"/>
    <cellStyle name="Normal 2 4 7" xfId="4603"/>
    <cellStyle name="Normal 2 5" xfId="98"/>
    <cellStyle name="Normal 2 5 2" xfId="4620"/>
    <cellStyle name="Normal 2 5 3" xfId="4621"/>
    <cellStyle name="Normal 2 5 4" xfId="4619"/>
    <cellStyle name="Normal 2 6" xfId="4622"/>
    <cellStyle name="Normal 2 6 2" xfId="4623"/>
    <cellStyle name="Normal 2 6 2 2" xfId="4624"/>
    <cellStyle name="Normal 2 6 3" xfId="4625"/>
    <cellStyle name="Normal 2 6 4" xfId="4626"/>
    <cellStyle name="Normal 2 6 5" xfId="4627"/>
    <cellStyle name="Normal 2 7" xfId="4628"/>
    <cellStyle name="Normal 2 7 2" xfId="4629"/>
    <cellStyle name="Normal 2 7 3" xfId="4630"/>
    <cellStyle name="Normal 2 7 4" xfId="4631"/>
    <cellStyle name="Normal 2 7 5" xfId="4632"/>
    <cellStyle name="Normal 2 8" xfId="4633"/>
    <cellStyle name="Normal 2 8 2" xfId="4634"/>
    <cellStyle name="Normal 2 8 2 2" xfId="4635"/>
    <cellStyle name="Normal 2 8 3" xfId="4636"/>
    <cellStyle name="Normal 2 8 4" xfId="4637"/>
    <cellStyle name="Normal 2 8 5" xfId="4638"/>
    <cellStyle name="Normal 2 9" xfId="4639"/>
    <cellStyle name="Normal 2 9 2" xfId="4640"/>
    <cellStyle name="Normal 2 9 3" xfId="4641"/>
    <cellStyle name="Normal 2 9 4" xfId="4642"/>
    <cellStyle name="Normal 2 9 5" xfId="4643"/>
    <cellStyle name="Normal 2_2009 Regulated Price Out" xfId="4644"/>
    <cellStyle name="Normal 20" xfId="124"/>
    <cellStyle name="Normal 20 2" xfId="4645"/>
    <cellStyle name="Normal 20 2 2" xfId="4646"/>
    <cellStyle name="Normal 20 2 3" xfId="4647"/>
    <cellStyle name="Normal 20 2 4" xfId="4648"/>
    <cellStyle name="Normal 20 3" xfId="4649"/>
    <cellStyle name="Normal 20 4" xfId="4650"/>
    <cellStyle name="Normal 20 4 2" xfId="4651"/>
    <cellStyle name="Normal 20 5" xfId="4652"/>
    <cellStyle name="Normal 20 6" xfId="4653"/>
    <cellStyle name="Normal 20 7" xfId="4654"/>
    <cellStyle name="Normal 21" xfId="125"/>
    <cellStyle name="Normal 21 2" xfId="4655"/>
    <cellStyle name="Normal 21 2 2" xfId="4656"/>
    <cellStyle name="Normal 21 2 3" xfId="4657"/>
    <cellStyle name="Normal 21 2 4" xfId="4658"/>
    <cellStyle name="Normal 21 3" xfId="4659"/>
    <cellStyle name="Normal 21 3 2" xfId="4660"/>
    <cellStyle name="Normal 21 4" xfId="4661"/>
    <cellStyle name="Normal 21 5" xfId="4662"/>
    <cellStyle name="Normal 22" xfId="130"/>
    <cellStyle name="Normal 22 2" xfId="4663"/>
    <cellStyle name="Normal 22 2 2" xfId="4664"/>
    <cellStyle name="Normal 22 2 3" xfId="4665"/>
    <cellStyle name="Normal 22 3" xfId="4666"/>
    <cellStyle name="Normal 22 3 2" xfId="4667"/>
    <cellStyle name="Normal 22 4" xfId="4668"/>
    <cellStyle name="Normal 22 5" xfId="4669"/>
    <cellStyle name="Normal 23" xfId="131"/>
    <cellStyle name="Normal 23 2" xfId="4671"/>
    <cellStyle name="Normal 23 2 2" xfId="4672"/>
    <cellStyle name="Normal 23 2 3" xfId="4673"/>
    <cellStyle name="Normal 23 3" xfId="4674"/>
    <cellStyle name="Normal 23 3 2" xfId="4675"/>
    <cellStyle name="Normal 23 3 3" xfId="4676"/>
    <cellStyle name="Normal 23 4" xfId="4677"/>
    <cellStyle name="Normal 24" xfId="132"/>
    <cellStyle name="Normal 24 2" xfId="4679"/>
    <cellStyle name="Normal 24 2 2" xfId="4680"/>
    <cellStyle name="Normal 24 2 3" xfId="4681"/>
    <cellStyle name="Normal 24 3" xfId="4682"/>
    <cellStyle name="Normal 24 3 2" xfId="4683"/>
    <cellStyle name="Normal 24 4" xfId="4684"/>
    <cellStyle name="Normal 24 5" xfId="4685"/>
    <cellStyle name="Normal 25" xfId="133"/>
    <cellStyle name="Normal 25 2" xfId="4687"/>
    <cellStyle name="Normal 25 2 2" xfId="4688"/>
    <cellStyle name="Normal 25 2 3" xfId="4689"/>
    <cellStyle name="Normal 25 3" xfId="4690"/>
    <cellStyle name="Normal 25 3 2" xfId="4691"/>
    <cellStyle name="Normal 25 4" xfId="4692"/>
    <cellStyle name="Normal 26" xfId="4693"/>
    <cellStyle name="Normal 26 2" xfId="4694"/>
    <cellStyle name="Normal 26 2 2" xfId="4695"/>
    <cellStyle name="Normal 26 2 3" xfId="4696"/>
    <cellStyle name="Normal 26 3" xfId="4697"/>
    <cellStyle name="Normal 26 4" xfId="4698"/>
    <cellStyle name="Normal 27" xfId="4699"/>
    <cellStyle name="Normal 27 2" xfId="4700"/>
    <cellStyle name="Normal 27 2 2" xfId="4701"/>
    <cellStyle name="Normal 27 2 2 2" xfId="4702"/>
    <cellStyle name="Normal 27 3" xfId="4703"/>
    <cellStyle name="Normal 27 3 2" xfId="4704"/>
    <cellStyle name="Normal 27 3 3" xfId="4705"/>
    <cellStyle name="Normal 27 4" xfId="4706"/>
    <cellStyle name="Normal 27 5" xfId="4707"/>
    <cellStyle name="Normal 28" xfId="4708"/>
    <cellStyle name="Normal 28 2" xfId="4709"/>
    <cellStyle name="Normal 28 2 2" xfId="4710"/>
    <cellStyle name="Normal 28 2 3" xfId="4711"/>
    <cellStyle name="Normal 28 3" xfId="4712"/>
    <cellStyle name="Normal 28 4" xfId="4713"/>
    <cellStyle name="Normal 29" xfId="4714"/>
    <cellStyle name="Normal 29 2" xfId="4715"/>
    <cellStyle name="Normal 29 2 2" xfId="4716"/>
    <cellStyle name="Normal 29 3" xfId="4717"/>
    <cellStyle name="Normal 29 4" xfId="4718"/>
    <cellStyle name="Normal 3" xfId="99"/>
    <cellStyle name="Normal 3 2" xfId="100"/>
    <cellStyle name="Normal 3 2 2" xfId="4721"/>
    <cellStyle name="Normal 3 2 2 2" xfId="4722"/>
    <cellStyle name="Normal 3 2 2 2 2" xfId="4723"/>
    <cellStyle name="Normal 3 2 2 2 2 2" xfId="4724"/>
    <cellStyle name="Normal 3 2 2 2 3" xfId="4725"/>
    <cellStyle name="Normal 3 2 2 2 3 2" xfId="4726"/>
    <cellStyle name="Normal 3 2 2 2 4" xfId="4727"/>
    <cellStyle name="Normal 3 2 2 3" xfId="4728"/>
    <cellStyle name="Normal 3 2 2 3 2" xfId="4729"/>
    <cellStyle name="Normal 3 2 2 3 3" xfId="4730"/>
    <cellStyle name="Normal 3 2 2 4" xfId="4731"/>
    <cellStyle name="Normal 3 2 2 4 2" xfId="4732"/>
    <cellStyle name="Normal 3 2 2 5" xfId="4733"/>
    <cellStyle name="Normal 3 2 2 6" xfId="4734"/>
    <cellStyle name="Normal 3 2 2 7" xfId="4735"/>
    <cellStyle name="Normal 3 2 3" xfId="4736"/>
    <cellStyle name="Normal 3 2 3 2" xfId="4737"/>
    <cellStyle name="Normal 3 2 3 2 2" xfId="4738"/>
    <cellStyle name="Normal 3 2 3 3" xfId="4739"/>
    <cellStyle name="Normal 3 2 3 3 2" xfId="4740"/>
    <cellStyle name="Normal 3 2 3 4" xfId="4741"/>
    <cellStyle name="Normal 3 2 3 5" xfId="4742"/>
    <cellStyle name="Normal 3 2 4" xfId="4743"/>
    <cellStyle name="Normal 3 2 4 2" xfId="4744"/>
    <cellStyle name="Normal 3 2 4 3" xfId="4745"/>
    <cellStyle name="Normal 3 2 5" xfId="4746"/>
    <cellStyle name="Normal 3 2 5 2" xfId="4747"/>
    <cellStyle name="Normal 3 2 5 3" xfId="4748"/>
    <cellStyle name="Normal 3 2 6" xfId="4749"/>
    <cellStyle name="Normal 3 2 7" xfId="4750"/>
    <cellStyle name="Normal 3 2 8" xfId="4751"/>
    <cellStyle name="Normal 3 2 9" xfId="4720"/>
    <cellStyle name="Normal 3 3" xfId="4752"/>
    <cellStyle name="Normal 3 3 2" xfId="4753"/>
    <cellStyle name="Normal 3 3 2 2" xfId="4754"/>
    <cellStyle name="Normal 3 3 3" xfId="4755"/>
    <cellStyle name="Normal 3 3 3 2" xfId="4756"/>
    <cellStyle name="Normal 3 3 4" xfId="4757"/>
    <cellStyle name="Normal 3 3 4 2" xfId="4758"/>
    <cellStyle name="Normal 3 3 5" xfId="4759"/>
    <cellStyle name="Normal 3 4" xfId="4760"/>
    <cellStyle name="Normal 3 4 2" xfId="4761"/>
    <cellStyle name="Normal 3 4 3" xfId="4762"/>
    <cellStyle name="Normal 3 4 4" xfId="4763"/>
    <cellStyle name="Normal 3 5" xfId="4764"/>
    <cellStyle name="Normal 3 5 2" xfId="4765"/>
    <cellStyle name="Normal 3 6" xfId="4766"/>
    <cellStyle name="Normal 3 7" xfId="4767"/>
    <cellStyle name="Normal 3 8" xfId="4719"/>
    <cellStyle name="Normal 3_10051" xfId="4768"/>
    <cellStyle name="Normal 30" xfId="4769"/>
    <cellStyle name="Normal 30 2" xfId="4770"/>
    <cellStyle name="Normal 30 3" xfId="4771"/>
    <cellStyle name="Normal 30 4" xfId="4772"/>
    <cellStyle name="Normal 31" xfId="4773"/>
    <cellStyle name="Normal 31 2" xfId="4774"/>
    <cellStyle name="Normal 31 2 2" xfId="4775"/>
    <cellStyle name="Normal 31 2 2 2" xfId="4776"/>
    <cellStyle name="Normal 31 2 2 2 2" xfId="4777"/>
    <cellStyle name="Normal 31 2 2 2 2 2" xfId="4778"/>
    <cellStyle name="Normal 31 2 2 2 2 2 2" xfId="4779"/>
    <cellStyle name="Normal 31 2 2 2 2 3" xfId="4780"/>
    <cellStyle name="Normal 31 2 2 2 2 3 2" xfId="4781"/>
    <cellStyle name="Normal 31 2 2 2 2 4" xfId="4782"/>
    <cellStyle name="Normal 31 2 2 2 3" xfId="4783"/>
    <cellStyle name="Normal 31 2 2 2 3 2" xfId="4784"/>
    <cellStyle name="Normal 31 2 2 2 4" xfId="4785"/>
    <cellStyle name="Normal 31 2 2 2 4 2" xfId="4786"/>
    <cellStyle name="Normal 31 2 2 2 5" xfId="4787"/>
    <cellStyle name="Normal 31 2 2 3" xfId="4788"/>
    <cellStyle name="Normal 31 2 2 3 2" xfId="4789"/>
    <cellStyle name="Normal 31 2 2 3 2 2" xfId="4790"/>
    <cellStyle name="Normal 31 2 2 3 3" xfId="4791"/>
    <cellStyle name="Normal 31 2 2 3 3 2" xfId="4792"/>
    <cellStyle name="Normal 31 2 2 3 4" xfId="4793"/>
    <cellStyle name="Normal 31 2 2 4" xfId="4794"/>
    <cellStyle name="Normal 31 2 2 4 2" xfId="4795"/>
    <cellStyle name="Normal 31 2 2 5" xfId="4796"/>
    <cellStyle name="Normal 31 2 2 5 2" xfId="4797"/>
    <cellStyle name="Normal 31 2 2 6" xfId="4798"/>
    <cellStyle name="Normal 31 2 3" xfId="4799"/>
    <cellStyle name="Normal 31 2 3 2" xfId="4800"/>
    <cellStyle name="Normal 31 2 3 2 2" xfId="4801"/>
    <cellStyle name="Normal 31 2 3 2 2 2" xfId="4802"/>
    <cellStyle name="Normal 31 2 3 2 3" xfId="4803"/>
    <cellStyle name="Normal 31 2 3 2 3 2" xfId="4804"/>
    <cellStyle name="Normal 31 2 3 2 4" xfId="4805"/>
    <cellStyle name="Normal 31 2 3 3" xfId="4806"/>
    <cellStyle name="Normal 31 2 3 3 2" xfId="4807"/>
    <cellStyle name="Normal 31 2 3 4" xfId="4808"/>
    <cellStyle name="Normal 31 2 3 4 2" xfId="4809"/>
    <cellStyle name="Normal 31 2 3 5" xfId="4810"/>
    <cellStyle name="Normal 31 2 4" xfId="4811"/>
    <cellStyle name="Normal 31 2 4 2" xfId="4812"/>
    <cellStyle name="Normal 31 2 4 2 2" xfId="4813"/>
    <cellStyle name="Normal 31 2 4 3" xfId="4814"/>
    <cellStyle name="Normal 31 2 4 3 2" xfId="4815"/>
    <cellStyle name="Normal 31 2 4 4" xfId="4816"/>
    <cellStyle name="Normal 31 2 5" xfId="4817"/>
    <cellStyle name="Normal 31 2 5 2" xfId="4818"/>
    <cellStyle name="Normal 31 2 6" xfId="4819"/>
    <cellStyle name="Normal 31 2 6 2" xfId="4820"/>
    <cellStyle name="Normal 31 2 7" xfId="4821"/>
    <cellStyle name="Normal 31 3" xfId="4822"/>
    <cellStyle name="Normal 31 3 2" xfId="4823"/>
    <cellStyle name="Normal 31 3 2 2" xfId="4824"/>
    <cellStyle name="Normal 31 3 2 2 2" xfId="4825"/>
    <cellStyle name="Normal 31 3 2 2 2 2" xfId="4826"/>
    <cellStyle name="Normal 31 3 2 2 3" xfId="4827"/>
    <cellStyle name="Normal 31 3 2 2 3 2" xfId="4828"/>
    <cellStyle name="Normal 31 3 2 2 4" xfId="4829"/>
    <cellStyle name="Normal 31 3 2 3" xfId="4830"/>
    <cellStyle name="Normal 31 3 2 3 2" xfId="4831"/>
    <cellStyle name="Normal 31 3 2 4" xfId="4832"/>
    <cellStyle name="Normal 31 3 2 4 2" xfId="4833"/>
    <cellStyle name="Normal 31 3 2 5" xfId="4834"/>
    <cellStyle name="Normal 31 3 3" xfId="4835"/>
    <cellStyle name="Normal 31 3 3 2" xfId="4836"/>
    <cellStyle name="Normal 31 3 3 2 2" xfId="4837"/>
    <cellStyle name="Normal 31 3 3 3" xfId="4838"/>
    <cellStyle name="Normal 31 3 3 3 2" xfId="4839"/>
    <cellStyle name="Normal 31 3 3 4" xfId="4840"/>
    <cellStyle name="Normal 31 3 4" xfId="4841"/>
    <cellStyle name="Normal 31 3 4 2" xfId="4842"/>
    <cellStyle name="Normal 31 3 5" xfId="4843"/>
    <cellStyle name="Normal 31 3 5 2" xfId="4844"/>
    <cellStyle name="Normal 31 3 6" xfId="4845"/>
    <cellStyle name="Normal 31 4" xfId="4846"/>
    <cellStyle name="Normal 31 4 2" xfId="4847"/>
    <cellStyle name="Normal 31 4 2 2" xfId="4848"/>
    <cellStyle name="Normal 31 4 2 2 2" xfId="4849"/>
    <cellStyle name="Normal 31 4 2 3" xfId="4850"/>
    <cellStyle name="Normal 31 4 2 3 2" xfId="4851"/>
    <cellStyle name="Normal 31 4 2 4" xfId="4852"/>
    <cellStyle name="Normal 31 4 3" xfId="4853"/>
    <cellStyle name="Normal 31 4 3 2" xfId="4854"/>
    <cellStyle name="Normal 31 4 4" xfId="4855"/>
    <cellStyle name="Normal 31 4 4 2" xfId="4856"/>
    <cellStyle name="Normal 31 4 5" xfId="4857"/>
    <cellStyle name="Normal 31 5" xfId="4858"/>
    <cellStyle name="Normal 31 5 2" xfId="4859"/>
    <cellStyle name="Normal 31 5 2 2" xfId="4860"/>
    <cellStyle name="Normal 31 5 3" xfId="4861"/>
    <cellStyle name="Normal 31 5 3 2" xfId="4862"/>
    <cellStyle name="Normal 31 5 4" xfId="4863"/>
    <cellStyle name="Normal 31 6" xfId="4864"/>
    <cellStyle name="Normal 31 6 2" xfId="4865"/>
    <cellStyle name="Normal 31 7" xfId="4866"/>
    <cellStyle name="Normal 31 7 2" xfId="4867"/>
    <cellStyle name="Normal 31 8" xfId="4868"/>
    <cellStyle name="Normal 32" xfId="4869"/>
    <cellStyle name="Normal 32 2" xfId="4870"/>
    <cellStyle name="Normal 32 2 2" xfId="4871"/>
    <cellStyle name="Normal 32 2 2 2" xfId="4872"/>
    <cellStyle name="Normal 32 2 2 2 2" xfId="4873"/>
    <cellStyle name="Normal 32 2 2 2 2 2" xfId="4874"/>
    <cellStyle name="Normal 32 2 2 2 2 2 2" xfId="4875"/>
    <cellStyle name="Normal 32 2 2 2 2 3" xfId="4876"/>
    <cellStyle name="Normal 32 2 2 2 2 3 2" xfId="4877"/>
    <cellStyle name="Normal 32 2 2 2 2 4" xfId="4878"/>
    <cellStyle name="Normal 32 2 2 2 3" xfId="4879"/>
    <cellStyle name="Normal 32 2 2 2 3 2" xfId="4880"/>
    <cellStyle name="Normal 32 2 2 2 4" xfId="4881"/>
    <cellStyle name="Normal 32 2 2 2 4 2" xfId="4882"/>
    <cellStyle name="Normal 32 2 2 2 5" xfId="4883"/>
    <cellStyle name="Normal 32 2 2 3" xfId="4884"/>
    <cellStyle name="Normal 32 2 2 3 2" xfId="4885"/>
    <cellStyle name="Normal 32 2 2 3 2 2" xfId="4886"/>
    <cellStyle name="Normal 32 2 2 3 3" xfId="4887"/>
    <cellStyle name="Normal 32 2 2 3 3 2" xfId="4888"/>
    <cellStyle name="Normal 32 2 2 3 4" xfId="4889"/>
    <cellStyle name="Normal 32 2 2 4" xfId="4890"/>
    <cellStyle name="Normal 32 2 2 4 2" xfId="4891"/>
    <cellStyle name="Normal 32 2 2 5" xfId="4892"/>
    <cellStyle name="Normal 32 2 2 5 2" xfId="4893"/>
    <cellStyle name="Normal 32 2 2 6" xfId="4894"/>
    <cellStyle name="Normal 32 2 3" xfId="4895"/>
    <cellStyle name="Normal 32 2 3 2" xfId="4896"/>
    <cellStyle name="Normal 32 2 3 2 2" xfId="4897"/>
    <cellStyle name="Normal 32 2 3 2 2 2" xfId="4898"/>
    <cellStyle name="Normal 32 2 3 2 3" xfId="4899"/>
    <cellStyle name="Normal 32 2 3 2 3 2" xfId="4900"/>
    <cellStyle name="Normal 32 2 3 2 4" xfId="4901"/>
    <cellStyle name="Normal 32 2 3 3" xfId="4902"/>
    <cellStyle name="Normal 32 2 3 3 2" xfId="4903"/>
    <cellStyle name="Normal 32 2 3 4" xfId="4904"/>
    <cellStyle name="Normal 32 2 3 4 2" xfId="4905"/>
    <cellStyle name="Normal 32 2 3 5" xfId="4906"/>
    <cellStyle name="Normal 32 2 4" xfId="4907"/>
    <cellStyle name="Normal 32 2 4 2" xfId="4908"/>
    <cellStyle name="Normal 32 2 4 2 2" xfId="4909"/>
    <cellStyle name="Normal 32 2 4 3" xfId="4910"/>
    <cellStyle name="Normal 32 2 4 3 2" xfId="4911"/>
    <cellStyle name="Normal 32 2 4 4" xfId="4912"/>
    <cellStyle name="Normal 32 2 5" xfId="4913"/>
    <cellStyle name="Normal 32 2 5 2" xfId="4914"/>
    <cellStyle name="Normal 32 2 6" xfId="4915"/>
    <cellStyle name="Normal 32 2 6 2" xfId="4916"/>
    <cellStyle name="Normal 32 2 7" xfId="4917"/>
    <cellStyle name="Normal 32 3" xfId="4918"/>
    <cellStyle name="Normal 32 3 2" xfId="4919"/>
    <cellStyle name="Normal 32 3 2 2" xfId="4920"/>
    <cellStyle name="Normal 32 3 2 2 2" xfId="4921"/>
    <cellStyle name="Normal 32 3 2 2 2 2" xfId="4922"/>
    <cellStyle name="Normal 32 3 2 2 3" xfId="4923"/>
    <cellStyle name="Normal 32 3 2 2 3 2" xfId="4924"/>
    <cellStyle name="Normal 32 3 2 2 4" xfId="4925"/>
    <cellStyle name="Normal 32 3 2 3" xfId="4926"/>
    <cellStyle name="Normal 32 3 2 3 2" xfId="4927"/>
    <cellStyle name="Normal 32 3 2 4" xfId="4928"/>
    <cellStyle name="Normal 32 3 2 4 2" xfId="4929"/>
    <cellStyle name="Normal 32 3 2 5" xfId="4930"/>
    <cellStyle name="Normal 32 3 3" xfId="4931"/>
    <cellStyle name="Normal 32 3 3 2" xfId="4932"/>
    <cellStyle name="Normal 32 3 3 2 2" xfId="4933"/>
    <cellStyle name="Normal 32 3 3 3" xfId="4934"/>
    <cellStyle name="Normal 32 3 3 3 2" xfId="4935"/>
    <cellStyle name="Normal 32 3 3 4" xfId="4936"/>
    <cellStyle name="Normal 32 3 4" xfId="4937"/>
    <cellStyle name="Normal 32 3 4 2" xfId="4938"/>
    <cellStyle name="Normal 32 3 5" xfId="4939"/>
    <cellStyle name="Normal 32 3 5 2" xfId="4940"/>
    <cellStyle name="Normal 32 3 6" xfId="4941"/>
    <cellStyle name="Normal 32 4" xfId="4942"/>
    <cellStyle name="Normal 32 4 2" xfId="4943"/>
    <cellStyle name="Normal 32 4 2 2" xfId="4944"/>
    <cellStyle name="Normal 32 4 2 2 2" xfId="4945"/>
    <cellStyle name="Normal 32 4 2 3" xfId="4946"/>
    <cellStyle name="Normal 32 4 2 3 2" xfId="4947"/>
    <cellStyle name="Normal 32 4 2 4" xfId="4948"/>
    <cellStyle name="Normal 32 4 3" xfId="4949"/>
    <cellStyle name="Normal 32 4 3 2" xfId="4950"/>
    <cellStyle name="Normal 32 4 4" xfId="4951"/>
    <cellStyle name="Normal 32 4 4 2" xfId="4952"/>
    <cellStyle name="Normal 32 4 5" xfId="4953"/>
    <cellStyle name="Normal 32 5" xfId="4954"/>
    <cellStyle name="Normal 32 5 2" xfId="4955"/>
    <cellStyle name="Normal 32 5 2 2" xfId="4956"/>
    <cellStyle name="Normal 32 5 3" xfId="4957"/>
    <cellStyle name="Normal 32 5 3 2" xfId="4958"/>
    <cellStyle name="Normal 32 5 4" xfId="4959"/>
    <cellStyle name="Normal 32 6" xfId="4960"/>
    <cellStyle name="Normal 32 6 2" xfId="4961"/>
    <cellStyle name="Normal 32 7" xfId="4962"/>
    <cellStyle name="Normal 32 7 2" xfId="4963"/>
    <cellStyle name="Normal 32 8" xfId="4964"/>
    <cellStyle name="Normal 33" xfId="4965"/>
    <cellStyle name="Normal 33 2" xfId="4966"/>
    <cellStyle name="Normal 33 3" xfId="4967"/>
    <cellStyle name="Normal 34" xfId="4968"/>
    <cellStyle name="Normal 34 2" xfId="4969"/>
    <cellStyle name="Normal 34 3" xfId="4970"/>
    <cellStyle name="Normal 35" xfId="4971"/>
    <cellStyle name="Normal 35 2" xfId="4972"/>
    <cellStyle name="Normal 35 2 2" xfId="4973"/>
    <cellStyle name="Normal 35 2 2 2" xfId="4974"/>
    <cellStyle name="Normal 35 2 2 2 2" xfId="4975"/>
    <cellStyle name="Normal 35 2 2 2 2 2" xfId="4976"/>
    <cellStyle name="Normal 35 2 2 2 3" xfId="4977"/>
    <cellStyle name="Normal 35 2 2 2 3 2" xfId="4978"/>
    <cellStyle name="Normal 35 2 2 2 4" xfId="4979"/>
    <cellStyle name="Normal 35 2 2 3" xfId="4980"/>
    <cellStyle name="Normal 35 2 2 3 2" xfId="4981"/>
    <cellStyle name="Normal 35 2 2 4" xfId="4982"/>
    <cellStyle name="Normal 35 2 2 4 2" xfId="4983"/>
    <cellStyle name="Normal 35 2 2 5" xfId="4984"/>
    <cellStyle name="Normal 35 2 3" xfId="4985"/>
    <cellStyle name="Normal 35 2 3 2" xfId="4986"/>
    <cellStyle name="Normal 35 2 3 2 2" xfId="4987"/>
    <cellStyle name="Normal 35 2 3 3" xfId="4988"/>
    <cellStyle name="Normal 35 2 3 3 2" xfId="4989"/>
    <cellStyle name="Normal 35 2 3 4" xfId="4990"/>
    <cellStyle name="Normal 35 2 4" xfId="4991"/>
    <cellStyle name="Normal 35 2 4 2" xfId="4992"/>
    <cellStyle name="Normal 35 2 5" xfId="4993"/>
    <cellStyle name="Normal 35 2 5 2" xfId="4994"/>
    <cellStyle name="Normal 35 2 6" xfId="4995"/>
    <cellStyle name="Normal 35 3" xfId="4996"/>
    <cellStyle name="Normal 35 3 2" xfId="4997"/>
    <cellStyle name="Normal 35 3 2 2" xfId="4998"/>
    <cellStyle name="Normal 35 3 2 2 2" xfId="4999"/>
    <cellStyle name="Normal 35 3 2 3" xfId="5000"/>
    <cellStyle name="Normal 35 3 2 3 2" xfId="5001"/>
    <cellStyle name="Normal 35 3 2 4" xfId="5002"/>
    <cellStyle name="Normal 35 3 3" xfId="5003"/>
    <cellStyle name="Normal 35 3 3 2" xfId="5004"/>
    <cellStyle name="Normal 35 3 4" xfId="5005"/>
    <cellStyle name="Normal 35 3 4 2" xfId="5006"/>
    <cellStyle name="Normal 35 3 5" xfId="5007"/>
    <cellStyle name="Normal 35 4" xfId="5008"/>
    <cellStyle name="Normal 35 4 2" xfId="5009"/>
    <cellStyle name="Normal 35 4 2 2" xfId="5010"/>
    <cellStyle name="Normal 35 4 3" xfId="5011"/>
    <cellStyle name="Normal 35 4 3 2" xfId="5012"/>
    <cellStyle name="Normal 35 4 4" xfId="5013"/>
    <cellStyle name="Normal 35 5" xfId="5014"/>
    <cellStyle name="Normal 35 5 2" xfId="5015"/>
    <cellStyle name="Normal 35 6" xfId="5016"/>
    <cellStyle name="Normal 35 6 2" xfId="5017"/>
    <cellStyle name="Normal 35 7" xfId="5018"/>
    <cellStyle name="Normal 36" xfId="5019"/>
    <cellStyle name="Normal 36 2" xfId="5020"/>
    <cellStyle name="Normal 36 2 2" xfId="5021"/>
    <cellStyle name="Normal 36 2 2 2" xfId="5022"/>
    <cellStyle name="Normal 36 2 2 2 2" xfId="5023"/>
    <cellStyle name="Normal 36 2 2 2 2 2" xfId="5024"/>
    <cellStyle name="Normal 36 2 2 2 3" xfId="5025"/>
    <cellStyle name="Normal 36 2 2 2 3 2" xfId="5026"/>
    <cellStyle name="Normal 36 2 2 2 4" xfId="5027"/>
    <cellStyle name="Normal 36 2 2 3" xfId="5028"/>
    <cellStyle name="Normal 36 2 2 3 2" xfId="5029"/>
    <cellStyle name="Normal 36 2 2 4" xfId="5030"/>
    <cellStyle name="Normal 36 2 2 4 2" xfId="5031"/>
    <cellStyle name="Normal 36 2 2 5" xfId="5032"/>
    <cellStyle name="Normal 36 2 3" xfId="5033"/>
    <cellStyle name="Normal 36 2 3 2" xfId="5034"/>
    <cellStyle name="Normal 36 2 3 2 2" xfId="5035"/>
    <cellStyle name="Normal 36 2 3 3" xfId="5036"/>
    <cellStyle name="Normal 36 2 3 3 2" xfId="5037"/>
    <cellStyle name="Normal 36 2 3 4" xfId="5038"/>
    <cellStyle name="Normal 36 2 4" xfId="5039"/>
    <cellStyle name="Normal 36 2 4 2" xfId="5040"/>
    <cellStyle name="Normal 36 2 5" xfId="5041"/>
    <cellStyle name="Normal 36 2 5 2" xfId="5042"/>
    <cellStyle name="Normal 36 2 6" xfId="5043"/>
    <cellStyle name="Normal 36 3" xfId="5044"/>
    <cellStyle name="Normal 36 3 2" xfId="5045"/>
    <cellStyle name="Normal 36 3 2 2" xfId="5046"/>
    <cellStyle name="Normal 36 3 2 2 2" xfId="5047"/>
    <cellStyle name="Normal 36 3 2 3" xfId="5048"/>
    <cellStyle name="Normal 36 3 2 3 2" xfId="5049"/>
    <cellStyle name="Normal 36 3 2 4" xfId="5050"/>
    <cellStyle name="Normal 36 3 3" xfId="5051"/>
    <cellStyle name="Normal 36 3 3 2" xfId="5052"/>
    <cellStyle name="Normal 36 3 4" xfId="5053"/>
    <cellStyle name="Normal 36 3 4 2" xfId="5054"/>
    <cellStyle name="Normal 36 3 5" xfId="5055"/>
    <cellStyle name="Normal 36 4" xfId="5056"/>
    <cellStyle name="Normal 36 4 2" xfId="5057"/>
    <cellStyle name="Normal 36 4 2 2" xfId="5058"/>
    <cellStyle name="Normal 36 4 3" xfId="5059"/>
    <cellStyle name="Normal 36 4 3 2" xfId="5060"/>
    <cellStyle name="Normal 36 4 4" xfId="5061"/>
    <cellStyle name="Normal 36 5" xfId="5062"/>
    <cellStyle name="Normal 36 5 2" xfId="5063"/>
    <cellStyle name="Normal 36 6" xfId="5064"/>
    <cellStyle name="Normal 36 6 2" xfId="5065"/>
    <cellStyle name="Normal 36 7" xfId="5066"/>
    <cellStyle name="Normal 37" xfId="5067"/>
    <cellStyle name="Normal 37 2" xfId="5068"/>
    <cellStyle name="Normal 37 2 2" xfId="5069"/>
    <cellStyle name="Normal 37 2 2 2" xfId="5070"/>
    <cellStyle name="Normal 37 2 2 2 2" xfId="5071"/>
    <cellStyle name="Normal 37 2 2 2 2 2" xfId="5072"/>
    <cellStyle name="Normal 37 2 2 2 3" xfId="5073"/>
    <cellStyle name="Normal 37 2 2 2 3 2" xfId="5074"/>
    <cellStyle name="Normal 37 2 2 2 4" xfId="5075"/>
    <cellStyle name="Normal 37 2 2 3" xfId="5076"/>
    <cellStyle name="Normal 37 2 2 3 2" xfId="5077"/>
    <cellStyle name="Normal 37 2 2 4" xfId="5078"/>
    <cellStyle name="Normal 37 2 2 4 2" xfId="5079"/>
    <cellStyle name="Normal 37 2 2 5" xfId="5080"/>
    <cellStyle name="Normal 37 2 3" xfId="5081"/>
    <cellStyle name="Normal 37 2 3 2" xfId="5082"/>
    <cellStyle name="Normal 37 2 3 2 2" xfId="5083"/>
    <cellStyle name="Normal 37 2 3 3" xfId="5084"/>
    <cellStyle name="Normal 37 2 3 3 2" xfId="5085"/>
    <cellStyle name="Normal 37 2 3 4" xfId="5086"/>
    <cellStyle name="Normal 37 2 4" xfId="5087"/>
    <cellStyle name="Normal 37 2 4 2" xfId="5088"/>
    <cellStyle name="Normal 37 2 5" xfId="5089"/>
    <cellStyle name="Normal 37 2 5 2" xfId="5090"/>
    <cellStyle name="Normal 37 2 6" xfId="5091"/>
    <cellStyle name="Normal 37 3" xfId="5092"/>
    <cellStyle name="Normal 37 3 2" xfId="5093"/>
    <cellStyle name="Normal 37 3 2 2" xfId="5094"/>
    <cellStyle name="Normal 37 3 2 2 2" xfId="5095"/>
    <cellStyle name="Normal 37 3 2 3" xfId="5096"/>
    <cellStyle name="Normal 37 3 2 3 2" xfId="5097"/>
    <cellStyle name="Normal 37 3 2 4" xfId="5098"/>
    <cellStyle name="Normal 37 3 3" xfId="5099"/>
    <cellStyle name="Normal 37 3 3 2" xfId="5100"/>
    <cellStyle name="Normal 37 3 4" xfId="5101"/>
    <cellStyle name="Normal 37 3 4 2" xfId="5102"/>
    <cellStyle name="Normal 37 3 5" xfId="5103"/>
    <cellStyle name="Normal 37 4" xfId="5104"/>
    <cellStyle name="Normal 37 4 2" xfId="5105"/>
    <cellStyle name="Normal 37 4 2 2" xfId="5106"/>
    <cellStyle name="Normal 37 4 3" xfId="5107"/>
    <cellStyle name="Normal 37 4 3 2" xfId="5108"/>
    <cellStyle name="Normal 37 4 4" xfId="5109"/>
    <cellStyle name="Normal 37 5" xfId="5110"/>
    <cellStyle name="Normal 37 5 2" xfId="5111"/>
    <cellStyle name="Normal 37 6" xfId="5112"/>
    <cellStyle name="Normal 37 6 2" xfId="5113"/>
    <cellStyle name="Normal 37 7" xfId="5114"/>
    <cellStyle name="Normal 38" xfId="5115"/>
    <cellStyle name="Normal 38 2" xfId="5116"/>
    <cellStyle name="Normal 38 2 2" xfId="5117"/>
    <cellStyle name="Normal 38 2 2 2" xfId="5118"/>
    <cellStyle name="Normal 38 2 2 2 2" xfId="5119"/>
    <cellStyle name="Normal 38 2 2 2 2 2" xfId="5120"/>
    <cellStyle name="Normal 38 2 2 2 3" xfId="5121"/>
    <cellStyle name="Normal 38 2 2 2 3 2" xfId="5122"/>
    <cellStyle name="Normal 38 2 2 2 4" xfId="5123"/>
    <cellStyle name="Normal 38 2 2 3" xfId="5124"/>
    <cellStyle name="Normal 38 2 2 3 2" xfId="5125"/>
    <cellStyle name="Normal 38 2 2 4" xfId="5126"/>
    <cellStyle name="Normal 38 2 2 4 2" xfId="5127"/>
    <cellStyle name="Normal 38 2 2 5" xfId="5128"/>
    <cellStyle name="Normal 38 2 3" xfId="5129"/>
    <cellStyle name="Normal 38 2 3 2" xfId="5130"/>
    <cellStyle name="Normal 38 2 3 2 2" xfId="5131"/>
    <cellStyle name="Normal 38 2 3 3" xfId="5132"/>
    <cellStyle name="Normal 38 2 3 3 2" xfId="5133"/>
    <cellStyle name="Normal 38 2 3 4" xfId="5134"/>
    <cellStyle name="Normal 38 2 4" xfId="5135"/>
    <cellStyle name="Normal 38 2 4 2" xfId="5136"/>
    <cellStyle name="Normal 38 2 5" xfId="5137"/>
    <cellStyle name="Normal 38 2 5 2" xfId="5138"/>
    <cellStyle name="Normal 38 2 6" xfId="5139"/>
    <cellStyle name="Normal 38 3" xfId="5140"/>
    <cellStyle name="Normal 38 3 2" xfId="5141"/>
    <cellStyle name="Normal 38 3 2 2" xfId="5142"/>
    <cellStyle name="Normal 38 3 2 2 2" xfId="5143"/>
    <cellStyle name="Normal 38 3 2 3" xfId="5144"/>
    <cellStyle name="Normal 38 3 2 3 2" xfId="5145"/>
    <cellStyle name="Normal 38 3 2 4" xfId="5146"/>
    <cellStyle name="Normal 38 3 3" xfId="5147"/>
    <cellStyle name="Normal 38 3 3 2" xfId="5148"/>
    <cellStyle name="Normal 38 3 4" xfId="5149"/>
    <cellStyle name="Normal 38 3 4 2" xfId="5150"/>
    <cellStyle name="Normal 38 3 5" xfId="5151"/>
    <cellStyle name="Normal 38 4" xfId="5152"/>
    <cellStyle name="Normal 38 4 2" xfId="5153"/>
    <cellStyle name="Normal 38 4 2 2" xfId="5154"/>
    <cellStyle name="Normal 38 4 3" xfId="5155"/>
    <cellStyle name="Normal 38 4 3 2" xfId="5156"/>
    <cellStyle name="Normal 38 4 4" xfId="5157"/>
    <cellStyle name="Normal 38 5" xfId="5158"/>
    <cellStyle name="Normal 38 5 2" xfId="5159"/>
    <cellStyle name="Normal 38 6" xfId="5160"/>
    <cellStyle name="Normal 38 6 2" xfId="5161"/>
    <cellStyle name="Normal 38 7" xfId="5162"/>
    <cellStyle name="Normal 39" xfId="5163"/>
    <cellStyle name="Normal 39 2" xfId="5164"/>
    <cellStyle name="Normal 39 2 2" xfId="5165"/>
    <cellStyle name="Normal 39 2 2 2" xfId="5166"/>
    <cellStyle name="Normal 39 2 2 2 2" xfId="5167"/>
    <cellStyle name="Normal 39 2 2 2 2 2" xfId="5168"/>
    <cellStyle name="Normal 39 2 2 2 3" xfId="5169"/>
    <cellStyle name="Normal 39 2 2 2 3 2" xfId="5170"/>
    <cellStyle name="Normal 39 2 2 2 4" xfId="5171"/>
    <cellStyle name="Normal 39 2 2 3" xfId="5172"/>
    <cellStyle name="Normal 39 2 2 3 2" xfId="5173"/>
    <cellStyle name="Normal 39 2 2 4" xfId="5174"/>
    <cellStyle name="Normal 39 2 2 4 2" xfId="5175"/>
    <cellStyle name="Normal 39 2 2 5" xfId="5176"/>
    <cellStyle name="Normal 39 2 3" xfId="5177"/>
    <cellStyle name="Normal 39 2 3 2" xfId="5178"/>
    <cellStyle name="Normal 39 2 3 2 2" xfId="5179"/>
    <cellStyle name="Normal 39 2 3 3" xfId="5180"/>
    <cellStyle name="Normal 39 2 3 3 2" xfId="5181"/>
    <cellStyle name="Normal 39 2 3 4" xfId="5182"/>
    <cellStyle name="Normal 39 2 4" xfId="5183"/>
    <cellStyle name="Normal 39 2 4 2" xfId="5184"/>
    <cellStyle name="Normal 39 2 5" xfId="5185"/>
    <cellStyle name="Normal 39 2 5 2" xfId="5186"/>
    <cellStyle name="Normal 39 2 6" xfId="5187"/>
    <cellStyle name="Normal 39 3" xfId="5188"/>
    <cellStyle name="Normal 39 3 2" xfId="5189"/>
    <cellStyle name="Normal 39 3 2 2" xfId="5190"/>
    <cellStyle name="Normal 39 3 2 2 2" xfId="5191"/>
    <cellStyle name="Normal 39 3 2 3" xfId="5192"/>
    <cellStyle name="Normal 39 3 2 3 2" xfId="5193"/>
    <cellStyle name="Normal 39 3 2 4" xfId="5194"/>
    <cellStyle name="Normal 39 3 3" xfId="5195"/>
    <cellStyle name="Normal 39 3 3 2" xfId="5196"/>
    <cellStyle name="Normal 39 3 4" xfId="5197"/>
    <cellStyle name="Normal 39 3 4 2" xfId="5198"/>
    <cellStyle name="Normal 39 3 5" xfId="5199"/>
    <cellStyle name="Normal 39 4" xfId="5200"/>
    <cellStyle name="Normal 39 4 2" xfId="5201"/>
    <cellStyle name="Normal 39 4 2 2" xfId="5202"/>
    <cellStyle name="Normal 39 4 3" xfId="5203"/>
    <cellStyle name="Normal 39 4 3 2" xfId="5204"/>
    <cellStyle name="Normal 39 4 4" xfId="5205"/>
    <cellStyle name="Normal 39 5" xfId="5206"/>
    <cellStyle name="Normal 39 5 2" xfId="5207"/>
    <cellStyle name="Normal 39 6" xfId="5208"/>
    <cellStyle name="Normal 39 6 2" xfId="5209"/>
    <cellStyle name="Normal 39 7" xfId="5210"/>
    <cellStyle name="Normal 4" xfId="101"/>
    <cellStyle name="Normal 4 2" xfId="5212"/>
    <cellStyle name="Normal 4 2 2" xfId="5213"/>
    <cellStyle name="Normal 4 2 2 2" xfId="5214"/>
    <cellStyle name="Normal 4 2 2 2 2" xfId="5215"/>
    <cellStyle name="Normal 4 2 2 2 2 2" xfId="5216"/>
    <cellStyle name="Normal 4 2 2 2 3" xfId="5217"/>
    <cellStyle name="Normal 4 2 2 2 3 2" xfId="5218"/>
    <cellStyle name="Normal 4 2 2 2 4" xfId="5219"/>
    <cellStyle name="Normal 4 2 2 3" xfId="5220"/>
    <cellStyle name="Normal 4 2 2 3 2" xfId="5221"/>
    <cellStyle name="Normal 4 2 2 4" xfId="5222"/>
    <cellStyle name="Normal 4 2 2 4 2" xfId="5223"/>
    <cellStyle name="Normal 4 2 2 5" xfId="5224"/>
    <cellStyle name="Normal 4 2 3" xfId="5225"/>
    <cellStyle name="Normal 4 2 3 2" xfId="5226"/>
    <cellStyle name="Normal 4 2 3 2 2" xfId="5227"/>
    <cellStyle name="Normal 4 2 3 3" xfId="5228"/>
    <cellStyle name="Normal 4 2 3 3 2" xfId="5229"/>
    <cellStyle name="Normal 4 2 3 4" xfId="5230"/>
    <cellStyle name="Normal 4 2 4" xfId="5231"/>
    <cellStyle name="Normal 4 2 4 2" xfId="5232"/>
    <cellStyle name="Normal 4 2 5" xfId="5233"/>
    <cellStyle name="Normal 4 2 5 2" xfId="5234"/>
    <cellStyle name="Normal 4 2 6" xfId="5235"/>
    <cellStyle name="Normal 4 3" xfId="5236"/>
    <cellStyle name="Normal 4 3 2" xfId="5237"/>
    <cellStyle name="Normal 4 3 2 2" xfId="5238"/>
    <cellStyle name="Normal 4 3 2 3" xfId="5239"/>
    <cellStyle name="Normal 4 3 3" xfId="5240"/>
    <cellStyle name="Normal 4 3 4" xfId="5241"/>
    <cellStyle name="Normal 4 3 5" xfId="5242"/>
    <cellStyle name="Normal 4 4" xfId="5243"/>
    <cellStyle name="Normal 4 4 2" xfId="5244"/>
    <cellStyle name="Normal 4 5" xfId="5245"/>
    <cellStyle name="Normal 4 6" xfId="5211"/>
    <cellStyle name="Normal 4_2180" xfId="5246"/>
    <cellStyle name="Normal 40" xfId="5247"/>
    <cellStyle name="Normal 40 2" xfId="5248"/>
    <cellStyle name="Normal 40 2 2" xfId="5249"/>
    <cellStyle name="Normal 40 2 2 2" xfId="5250"/>
    <cellStyle name="Normal 40 2 2 2 2" xfId="5251"/>
    <cellStyle name="Normal 40 2 2 2 2 2" xfId="5252"/>
    <cellStyle name="Normal 40 2 2 2 3" xfId="5253"/>
    <cellStyle name="Normal 40 2 2 2 3 2" xfId="5254"/>
    <cellStyle name="Normal 40 2 2 2 4" xfId="5255"/>
    <cellStyle name="Normal 40 2 2 3" xfId="5256"/>
    <cellStyle name="Normal 40 2 2 3 2" xfId="5257"/>
    <cellStyle name="Normal 40 2 2 4" xfId="5258"/>
    <cellStyle name="Normal 40 2 2 4 2" xfId="5259"/>
    <cellStyle name="Normal 40 2 2 5" xfId="5260"/>
    <cellStyle name="Normal 40 2 3" xfId="5261"/>
    <cellStyle name="Normal 40 2 3 2" xfId="5262"/>
    <cellStyle name="Normal 40 2 3 2 2" xfId="5263"/>
    <cellStyle name="Normal 40 2 3 3" xfId="5264"/>
    <cellStyle name="Normal 40 2 3 3 2" xfId="5265"/>
    <cellStyle name="Normal 40 2 3 4" xfId="5266"/>
    <cellStyle name="Normal 40 2 4" xfId="5267"/>
    <cellStyle name="Normal 40 2 4 2" xfId="5268"/>
    <cellStyle name="Normal 40 2 5" xfId="5269"/>
    <cellStyle name="Normal 40 2 5 2" xfId="5270"/>
    <cellStyle name="Normal 40 2 6" xfId="5271"/>
    <cellStyle name="Normal 40 3" xfId="5272"/>
    <cellStyle name="Normal 40 3 2" xfId="5273"/>
    <cellStyle name="Normal 40 3 2 2" xfId="5274"/>
    <cellStyle name="Normal 40 3 2 2 2" xfId="5275"/>
    <cellStyle name="Normal 40 3 2 3" xfId="5276"/>
    <cellStyle name="Normal 40 3 2 3 2" xfId="5277"/>
    <cellStyle name="Normal 40 3 2 4" xfId="5278"/>
    <cellStyle name="Normal 40 3 3" xfId="5279"/>
    <cellStyle name="Normal 40 3 3 2" xfId="5280"/>
    <cellStyle name="Normal 40 3 4" xfId="5281"/>
    <cellStyle name="Normal 40 3 4 2" xfId="5282"/>
    <cellStyle name="Normal 40 3 5" xfId="5283"/>
    <cellStyle name="Normal 40 4" xfId="5284"/>
    <cellStyle name="Normal 40 4 2" xfId="5285"/>
    <cellStyle name="Normal 40 4 2 2" xfId="5286"/>
    <cellStyle name="Normal 40 4 3" xfId="5287"/>
    <cellStyle name="Normal 40 4 3 2" xfId="5288"/>
    <cellStyle name="Normal 40 4 4" xfId="5289"/>
    <cellStyle name="Normal 40 5" xfId="5290"/>
    <cellStyle name="Normal 40 5 2" xfId="5291"/>
    <cellStyle name="Normal 40 6" xfId="5292"/>
    <cellStyle name="Normal 40 6 2" xfId="5293"/>
    <cellStyle name="Normal 40 7" xfId="5294"/>
    <cellStyle name="Normal 41" xfId="5295"/>
    <cellStyle name="Normal 41 2" xfId="5296"/>
    <cellStyle name="Normal 41 2 2" xfId="5297"/>
    <cellStyle name="Normal 41 2 2 2" xfId="5298"/>
    <cellStyle name="Normal 41 2 2 2 2" xfId="5299"/>
    <cellStyle name="Normal 41 2 2 2 2 2" xfId="5300"/>
    <cellStyle name="Normal 41 2 2 2 3" xfId="5301"/>
    <cellStyle name="Normal 41 2 2 2 3 2" xfId="5302"/>
    <cellStyle name="Normal 41 2 2 2 4" xfId="5303"/>
    <cellStyle name="Normal 41 2 2 3" xfId="5304"/>
    <cellStyle name="Normal 41 2 2 3 2" xfId="5305"/>
    <cellStyle name="Normal 41 2 2 4" xfId="5306"/>
    <cellStyle name="Normal 41 2 2 4 2" xfId="5307"/>
    <cellStyle name="Normal 41 2 2 5" xfId="5308"/>
    <cellStyle name="Normal 41 2 3" xfId="5309"/>
    <cellStyle name="Normal 41 2 3 2" xfId="5310"/>
    <cellStyle name="Normal 41 2 3 2 2" xfId="5311"/>
    <cellStyle name="Normal 41 2 3 3" xfId="5312"/>
    <cellStyle name="Normal 41 2 3 3 2" xfId="5313"/>
    <cellStyle name="Normal 41 2 3 4" xfId="5314"/>
    <cellStyle name="Normal 41 2 4" xfId="5315"/>
    <cellStyle name="Normal 41 2 4 2" xfId="5316"/>
    <cellStyle name="Normal 41 2 5" xfId="5317"/>
    <cellStyle name="Normal 41 2 5 2" xfId="5318"/>
    <cellStyle name="Normal 41 2 6" xfId="5319"/>
    <cellStyle name="Normal 41 3" xfId="5320"/>
    <cellStyle name="Normal 41 3 2" xfId="5321"/>
    <cellStyle name="Normal 41 3 2 2" xfId="5322"/>
    <cellStyle name="Normal 41 3 2 2 2" xfId="5323"/>
    <cellStyle name="Normal 41 3 2 3" xfId="5324"/>
    <cellStyle name="Normal 41 3 2 3 2" xfId="5325"/>
    <cellStyle name="Normal 41 3 2 4" xfId="5326"/>
    <cellStyle name="Normal 41 3 3" xfId="5327"/>
    <cellStyle name="Normal 41 3 3 2" xfId="5328"/>
    <cellStyle name="Normal 41 3 4" xfId="5329"/>
    <cellStyle name="Normal 41 3 4 2" xfId="5330"/>
    <cellStyle name="Normal 41 3 5" xfId="5331"/>
    <cellStyle name="Normal 41 4" xfId="5332"/>
    <cellStyle name="Normal 41 4 2" xfId="5333"/>
    <cellStyle name="Normal 41 4 2 2" xfId="5334"/>
    <cellStyle name="Normal 41 4 3" xfId="5335"/>
    <cellStyle name="Normal 41 4 3 2" xfId="5336"/>
    <cellStyle name="Normal 41 4 4" xfId="5337"/>
    <cellStyle name="Normal 41 5" xfId="5338"/>
    <cellStyle name="Normal 41 5 2" xfId="5339"/>
    <cellStyle name="Normal 41 6" xfId="5340"/>
    <cellStyle name="Normal 41 6 2" xfId="5341"/>
    <cellStyle name="Normal 41 7" xfId="5342"/>
    <cellStyle name="Normal 42" xfId="5343"/>
    <cellStyle name="Normal 42 2" xfId="5344"/>
    <cellStyle name="Normal 42 3" xfId="5345"/>
    <cellStyle name="Normal 43" xfId="5346"/>
    <cellStyle name="Normal 43 2" xfId="5347"/>
    <cellStyle name="Normal 43 2 2" xfId="5348"/>
    <cellStyle name="Normal 43 2 2 2" xfId="5349"/>
    <cellStyle name="Normal 43 2 2 2 2" xfId="5350"/>
    <cellStyle name="Normal 43 2 2 2 2 2" xfId="5351"/>
    <cellStyle name="Normal 43 2 2 2 3" xfId="5352"/>
    <cellStyle name="Normal 43 2 2 2 3 2" xfId="5353"/>
    <cellStyle name="Normal 43 2 2 2 4" xfId="5354"/>
    <cellStyle name="Normal 43 2 2 3" xfId="5355"/>
    <cellStyle name="Normal 43 2 2 3 2" xfId="5356"/>
    <cellStyle name="Normal 43 2 2 4" xfId="5357"/>
    <cellStyle name="Normal 43 2 2 4 2" xfId="5358"/>
    <cellStyle name="Normal 43 2 2 5" xfId="5359"/>
    <cellStyle name="Normal 43 2 3" xfId="5360"/>
    <cellStyle name="Normal 43 2 3 2" xfId="5361"/>
    <cellStyle name="Normal 43 2 3 2 2" xfId="5362"/>
    <cellStyle name="Normal 43 2 3 3" xfId="5363"/>
    <cellStyle name="Normal 43 2 3 3 2" xfId="5364"/>
    <cellStyle name="Normal 43 2 3 4" xfId="5365"/>
    <cellStyle name="Normal 43 2 4" xfId="5366"/>
    <cellStyle name="Normal 43 2 4 2" xfId="5367"/>
    <cellStyle name="Normal 43 2 5" xfId="5368"/>
    <cellStyle name="Normal 43 2 5 2" xfId="5369"/>
    <cellStyle name="Normal 43 2 6" xfId="5370"/>
    <cellStyle name="Normal 43 3" xfId="5371"/>
    <cellStyle name="Normal 44" xfId="5372"/>
    <cellStyle name="Normal 44 2" xfId="5373"/>
    <cellStyle name="Normal 44 2 2" xfId="5374"/>
    <cellStyle name="Normal 44 2 2 2" xfId="5375"/>
    <cellStyle name="Normal 44 2 2 2 2" xfId="5376"/>
    <cellStyle name="Normal 44 2 2 2 2 2" xfId="5377"/>
    <cellStyle name="Normal 44 2 2 2 3" xfId="5378"/>
    <cellStyle name="Normal 44 2 2 2 3 2" xfId="5379"/>
    <cellStyle name="Normal 44 2 2 2 4" xfId="5380"/>
    <cellStyle name="Normal 44 2 2 3" xfId="5381"/>
    <cellStyle name="Normal 44 2 2 3 2" xfId="5382"/>
    <cellStyle name="Normal 44 2 2 4" xfId="5383"/>
    <cellStyle name="Normal 44 2 2 4 2" xfId="5384"/>
    <cellStyle name="Normal 44 2 2 5" xfId="5385"/>
    <cellStyle name="Normal 44 2 3" xfId="5386"/>
    <cellStyle name="Normal 44 2 3 2" xfId="5387"/>
    <cellStyle name="Normal 44 2 3 2 2" xfId="5388"/>
    <cellStyle name="Normal 44 2 3 3" xfId="5389"/>
    <cellStyle name="Normal 44 2 3 3 2" xfId="5390"/>
    <cellStyle name="Normal 44 2 3 4" xfId="5391"/>
    <cellStyle name="Normal 44 2 4" xfId="5392"/>
    <cellStyle name="Normal 44 2 4 2" xfId="5393"/>
    <cellStyle name="Normal 44 2 5" xfId="5394"/>
    <cellStyle name="Normal 44 2 5 2" xfId="5395"/>
    <cellStyle name="Normal 44 2 6" xfId="5396"/>
    <cellStyle name="Normal 44 3" xfId="5397"/>
    <cellStyle name="Normal 44 3 2" xfId="5398"/>
    <cellStyle name="Normal 44 3 2 2" xfId="5399"/>
    <cellStyle name="Normal 44 3 2 2 2" xfId="5400"/>
    <cellStyle name="Normal 44 3 2 3" xfId="5401"/>
    <cellStyle name="Normal 44 3 2 3 2" xfId="5402"/>
    <cellStyle name="Normal 44 3 2 4" xfId="5403"/>
    <cellStyle name="Normal 44 3 3" xfId="5404"/>
    <cellStyle name="Normal 44 3 3 2" xfId="5405"/>
    <cellStyle name="Normal 44 3 4" xfId="5406"/>
    <cellStyle name="Normal 44 3 4 2" xfId="5407"/>
    <cellStyle name="Normal 44 3 5" xfId="5408"/>
    <cellStyle name="Normal 44 4" xfId="5409"/>
    <cellStyle name="Normal 44 4 2" xfId="5410"/>
    <cellStyle name="Normal 44 4 2 2" xfId="5411"/>
    <cellStyle name="Normal 44 4 3" xfId="5412"/>
    <cellStyle name="Normal 44 4 3 2" xfId="5413"/>
    <cellStyle name="Normal 44 4 4" xfId="5414"/>
    <cellStyle name="Normal 44 5" xfId="5415"/>
    <cellStyle name="Normal 44 5 2" xfId="5416"/>
    <cellStyle name="Normal 44 6" xfId="5417"/>
    <cellStyle name="Normal 44 6 2" xfId="5418"/>
    <cellStyle name="Normal 44 7" xfId="5419"/>
    <cellStyle name="Normal 45" xfId="5420"/>
    <cellStyle name="Normal 45 2" xfId="5421"/>
    <cellStyle name="Normal 45 2 2" xfId="5422"/>
    <cellStyle name="Normal 45 2 2 2" xfId="5423"/>
    <cellStyle name="Normal 45 2 2 2 2" xfId="5424"/>
    <cellStyle name="Normal 45 2 2 2 2 2" xfId="5425"/>
    <cellStyle name="Normal 45 2 2 2 3" xfId="5426"/>
    <cellStyle name="Normal 45 2 2 2 3 2" xfId="5427"/>
    <cellStyle name="Normal 45 2 2 2 4" xfId="5428"/>
    <cellStyle name="Normal 45 2 2 3" xfId="5429"/>
    <cellStyle name="Normal 45 2 2 3 2" xfId="5430"/>
    <cellStyle name="Normal 45 2 2 4" xfId="5431"/>
    <cellStyle name="Normal 45 2 2 4 2" xfId="5432"/>
    <cellStyle name="Normal 45 2 2 5" xfId="5433"/>
    <cellStyle name="Normal 45 2 3" xfId="5434"/>
    <cellStyle name="Normal 45 2 3 2" xfId="5435"/>
    <cellStyle name="Normal 45 2 3 2 2" xfId="5436"/>
    <cellStyle name="Normal 45 2 3 3" xfId="5437"/>
    <cellStyle name="Normal 45 2 3 3 2" xfId="5438"/>
    <cellStyle name="Normal 45 2 3 4" xfId="5439"/>
    <cellStyle name="Normal 45 2 4" xfId="5440"/>
    <cellStyle name="Normal 45 2 4 2" xfId="5441"/>
    <cellStyle name="Normal 45 2 5" xfId="5442"/>
    <cellStyle name="Normal 45 2 5 2" xfId="5443"/>
    <cellStyle name="Normal 45 2 6" xfId="5444"/>
    <cellStyle name="Normal 45 3" xfId="5445"/>
    <cellStyle name="Normal 46" xfId="5446"/>
    <cellStyle name="Normal 46 2" xfId="5447"/>
    <cellStyle name="Normal 46 2 2" xfId="5448"/>
    <cellStyle name="Normal 46 2 2 2" xfId="5449"/>
    <cellStyle name="Normal 46 2 2 2 2" xfId="5450"/>
    <cellStyle name="Normal 46 2 2 2 2 2" xfId="5451"/>
    <cellStyle name="Normal 46 2 2 2 3" xfId="5452"/>
    <cellStyle name="Normal 46 2 2 2 3 2" xfId="5453"/>
    <cellStyle name="Normal 46 2 2 2 4" xfId="5454"/>
    <cellStyle name="Normal 46 2 2 3" xfId="5455"/>
    <cellStyle name="Normal 46 2 2 3 2" xfId="5456"/>
    <cellStyle name="Normal 46 2 2 4" xfId="5457"/>
    <cellStyle name="Normal 46 2 2 4 2" xfId="5458"/>
    <cellStyle name="Normal 46 2 2 5" xfId="5459"/>
    <cellStyle name="Normal 46 2 3" xfId="5460"/>
    <cellStyle name="Normal 46 2 3 2" xfId="5461"/>
    <cellStyle name="Normal 46 2 3 2 2" xfId="5462"/>
    <cellStyle name="Normal 46 2 3 3" xfId="5463"/>
    <cellStyle name="Normal 46 2 3 3 2" xfId="5464"/>
    <cellStyle name="Normal 46 2 3 4" xfId="5465"/>
    <cellStyle name="Normal 46 2 4" xfId="5466"/>
    <cellStyle name="Normal 46 2 4 2" xfId="5467"/>
    <cellStyle name="Normal 46 2 5" xfId="5468"/>
    <cellStyle name="Normal 46 2 5 2" xfId="5469"/>
    <cellStyle name="Normal 46 2 6" xfId="5470"/>
    <cellStyle name="Normal 46 3" xfId="5471"/>
    <cellStyle name="Normal 47" xfId="5472"/>
    <cellStyle name="Normal 47 2" xfId="5473"/>
    <cellStyle name="Normal 47 2 2" xfId="5474"/>
    <cellStyle name="Normal 47 2 2 2" xfId="5475"/>
    <cellStyle name="Normal 47 2 2 2 2" xfId="5476"/>
    <cellStyle name="Normal 47 2 2 2 2 2" xfId="5477"/>
    <cellStyle name="Normal 47 2 2 2 3" xfId="5478"/>
    <cellStyle name="Normal 47 2 2 2 3 2" xfId="5479"/>
    <cellStyle name="Normal 47 2 2 2 4" xfId="5480"/>
    <cellStyle name="Normal 47 2 2 3" xfId="5481"/>
    <cellStyle name="Normal 47 2 2 3 2" xfId="5482"/>
    <cellStyle name="Normal 47 2 2 4" xfId="5483"/>
    <cellStyle name="Normal 47 2 2 4 2" xfId="5484"/>
    <cellStyle name="Normal 47 2 2 5" xfId="5485"/>
    <cellStyle name="Normal 47 2 3" xfId="5486"/>
    <cellStyle name="Normal 47 2 3 2" xfId="5487"/>
    <cellStyle name="Normal 47 2 3 2 2" xfId="5488"/>
    <cellStyle name="Normal 47 2 3 3" xfId="5489"/>
    <cellStyle name="Normal 47 2 3 3 2" xfId="5490"/>
    <cellStyle name="Normal 47 2 3 4" xfId="5491"/>
    <cellStyle name="Normal 47 2 4" xfId="5492"/>
    <cellStyle name="Normal 47 2 4 2" xfId="5493"/>
    <cellStyle name="Normal 47 2 5" xfId="5494"/>
    <cellStyle name="Normal 47 2 5 2" xfId="5495"/>
    <cellStyle name="Normal 47 2 6" xfId="5496"/>
    <cellStyle name="Normal 47 3" xfId="5497"/>
    <cellStyle name="Normal 48" xfId="5498"/>
    <cellStyle name="Normal 48 2" xfId="5499"/>
    <cellStyle name="Normal 48 2 2" xfId="5500"/>
    <cellStyle name="Normal 48 2 2 2" xfId="5501"/>
    <cellStyle name="Normal 48 2 2 2 2" xfId="5502"/>
    <cellStyle name="Normal 48 2 2 2 2 2" xfId="5503"/>
    <cellStyle name="Normal 48 2 2 2 3" xfId="5504"/>
    <cellStyle name="Normal 48 2 2 2 3 2" xfId="5505"/>
    <cellStyle name="Normal 48 2 2 2 4" xfId="5506"/>
    <cellStyle name="Normal 48 2 2 3" xfId="5507"/>
    <cellStyle name="Normal 48 2 2 3 2" xfId="5508"/>
    <cellStyle name="Normal 48 2 2 4" xfId="5509"/>
    <cellStyle name="Normal 48 2 2 4 2" xfId="5510"/>
    <cellStyle name="Normal 48 2 2 5" xfId="5511"/>
    <cellStyle name="Normal 48 2 3" xfId="5512"/>
    <cellStyle name="Normal 48 2 3 2" xfId="5513"/>
    <cellStyle name="Normal 48 2 3 2 2" xfId="5514"/>
    <cellStyle name="Normal 48 2 3 3" xfId="5515"/>
    <cellStyle name="Normal 48 2 3 3 2" xfId="5516"/>
    <cellStyle name="Normal 48 2 3 4" xfId="5517"/>
    <cellStyle name="Normal 48 2 4" xfId="5518"/>
    <cellStyle name="Normal 48 2 4 2" xfId="5519"/>
    <cellStyle name="Normal 48 2 5" xfId="5520"/>
    <cellStyle name="Normal 48 2 5 2" xfId="5521"/>
    <cellStyle name="Normal 48 2 6" xfId="5522"/>
    <cellStyle name="Normal 48 3" xfId="5523"/>
    <cellStyle name="Normal 48 3 2" xfId="5524"/>
    <cellStyle name="Normal 48 3 2 2" xfId="5525"/>
    <cellStyle name="Normal 48 3 2 2 2" xfId="5526"/>
    <cellStyle name="Normal 48 3 2 3" xfId="5527"/>
    <cellStyle name="Normal 48 3 2 3 2" xfId="5528"/>
    <cellStyle name="Normal 48 3 2 4" xfId="5529"/>
    <cellStyle name="Normal 48 3 3" xfId="5530"/>
    <cellStyle name="Normal 48 3 3 2" xfId="5531"/>
    <cellStyle name="Normal 48 3 4" xfId="5532"/>
    <cellStyle name="Normal 48 3 4 2" xfId="5533"/>
    <cellStyle name="Normal 48 3 5" xfId="5534"/>
    <cellStyle name="Normal 48 4" xfId="5535"/>
    <cellStyle name="Normal 48 4 2" xfId="5536"/>
    <cellStyle name="Normal 48 4 2 2" xfId="5537"/>
    <cellStyle name="Normal 48 4 3" xfId="5538"/>
    <cellStyle name="Normal 48 4 3 2" xfId="5539"/>
    <cellStyle name="Normal 48 4 4" xfId="5540"/>
    <cellStyle name="Normal 48 5" xfId="5541"/>
    <cellStyle name="Normal 48 5 2" xfId="5542"/>
    <cellStyle name="Normal 48 6" xfId="5543"/>
    <cellStyle name="Normal 48 6 2" xfId="5544"/>
    <cellStyle name="Normal 48 7" xfId="5545"/>
    <cellStyle name="Normal 49" xfId="5546"/>
    <cellStyle name="Normal 49 2" xfId="5547"/>
    <cellStyle name="Normal 49 2 2" xfId="5548"/>
    <cellStyle name="Normal 49 2 2 2" xfId="5549"/>
    <cellStyle name="Normal 49 2 2 2 2" xfId="5550"/>
    <cellStyle name="Normal 49 2 2 2 2 2" xfId="5551"/>
    <cellStyle name="Normal 49 2 2 2 3" xfId="5552"/>
    <cellStyle name="Normal 49 2 2 2 3 2" xfId="5553"/>
    <cellStyle name="Normal 49 2 2 2 4" xfId="5554"/>
    <cellStyle name="Normal 49 2 2 3" xfId="5555"/>
    <cellStyle name="Normal 49 2 2 3 2" xfId="5556"/>
    <cellStyle name="Normal 49 2 2 4" xfId="5557"/>
    <cellStyle name="Normal 49 2 2 4 2" xfId="5558"/>
    <cellStyle name="Normal 49 2 2 5" xfId="5559"/>
    <cellStyle name="Normal 49 2 3" xfId="5560"/>
    <cellStyle name="Normal 49 2 3 2" xfId="5561"/>
    <cellStyle name="Normal 49 2 3 2 2" xfId="5562"/>
    <cellStyle name="Normal 49 2 3 3" xfId="5563"/>
    <cellStyle name="Normal 49 2 3 3 2" xfId="5564"/>
    <cellStyle name="Normal 49 2 3 4" xfId="5565"/>
    <cellStyle name="Normal 49 2 4" xfId="5566"/>
    <cellStyle name="Normal 49 2 4 2" xfId="5567"/>
    <cellStyle name="Normal 49 2 5" xfId="5568"/>
    <cellStyle name="Normal 49 2 5 2" xfId="5569"/>
    <cellStyle name="Normal 49 2 6" xfId="5570"/>
    <cellStyle name="Normal 49 3" xfId="5571"/>
    <cellStyle name="Normal 49 3 2" xfId="5572"/>
    <cellStyle name="Normal 49 3 2 2" xfId="5573"/>
    <cellStyle name="Normal 49 3 2 2 2" xfId="5574"/>
    <cellStyle name="Normal 49 3 2 3" xfId="5575"/>
    <cellStyle name="Normal 49 3 2 3 2" xfId="5576"/>
    <cellStyle name="Normal 49 3 2 4" xfId="5577"/>
    <cellStyle name="Normal 49 3 3" xfId="5578"/>
    <cellStyle name="Normal 49 3 3 2" xfId="5579"/>
    <cellStyle name="Normal 49 3 4" xfId="5580"/>
    <cellStyle name="Normal 49 3 4 2" xfId="5581"/>
    <cellStyle name="Normal 49 3 5" xfId="5582"/>
    <cellStyle name="Normal 49 4" xfId="5583"/>
    <cellStyle name="Normal 49 4 2" xfId="5584"/>
    <cellStyle name="Normal 49 4 2 2" xfId="5585"/>
    <cellStyle name="Normal 49 4 3" xfId="5586"/>
    <cellStyle name="Normal 49 4 3 2" xfId="5587"/>
    <cellStyle name="Normal 49 4 4" xfId="5588"/>
    <cellStyle name="Normal 49 5" xfId="5589"/>
    <cellStyle name="Normal 49 5 2" xfId="5590"/>
    <cellStyle name="Normal 49 6" xfId="5591"/>
    <cellStyle name="Normal 49 6 2" xfId="5592"/>
    <cellStyle name="Normal 49 7" xfId="5593"/>
    <cellStyle name="Normal 5" xfId="102"/>
    <cellStyle name="Normal 5 10" xfId="5595"/>
    <cellStyle name="Normal 5 11" xfId="5594"/>
    <cellStyle name="Normal 5 2" xfId="103"/>
    <cellStyle name="Normal 5 2 10" xfId="5597"/>
    <cellStyle name="Normal 5 2 11" xfId="5598"/>
    <cellStyle name="Normal 5 2 12" xfId="5596"/>
    <cellStyle name="Normal 5 2 2" xfId="5599"/>
    <cellStyle name="Normal 5 2 2 2" xfId="5600"/>
    <cellStyle name="Normal 5 2 2 2 2" xfId="5601"/>
    <cellStyle name="Normal 5 2 2 2 2 2" xfId="5602"/>
    <cellStyle name="Normal 5 2 2 2 2 2 2" xfId="5603"/>
    <cellStyle name="Normal 5 2 2 2 2 2 2 2" xfId="5604"/>
    <cellStyle name="Normal 5 2 2 2 2 2 3" xfId="5605"/>
    <cellStyle name="Normal 5 2 2 2 2 2 3 2" xfId="5606"/>
    <cellStyle name="Normal 5 2 2 2 2 2 4" xfId="5607"/>
    <cellStyle name="Normal 5 2 2 2 2 3" xfId="5608"/>
    <cellStyle name="Normal 5 2 2 2 2 3 2" xfId="5609"/>
    <cellStyle name="Normal 5 2 2 2 2 4" xfId="5610"/>
    <cellStyle name="Normal 5 2 2 2 2 4 2" xfId="5611"/>
    <cellStyle name="Normal 5 2 2 2 2 5" xfId="5612"/>
    <cellStyle name="Normal 5 2 2 2 3" xfId="5613"/>
    <cellStyle name="Normal 5 2 2 2 3 2" xfId="5614"/>
    <cellStyle name="Normal 5 2 2 2 3 2 2" xfId="5615"/>
    <cellStyle name="Normal 5 2 2 2 3 3" xfId="5616"/>
    <cellStyle name="Normal 5 2 2 2 3 3 2" xfId="5617"/>
    <cellStyle name="Normal 5 2 2 2 3 4" xfId="5618"/>
    <cellStyle name="Normal 5 2 2 2 4" xfId="5619"/>
    <cellStyle name="Normal 5 2 2 2 4 2" xfId="5620"/>
    <cellStyle name="Normal 5 2 2 2 5" xfId="5621"/>
    <cellStyle name="Normal 5 2 2 2 5 2" xfId="5622"/>
    <cellStyle name="Normal 5 2 2 2 6" xfId="5623"/>
    <cellStyle name="Normal 5 2 2 3" xfId="5624"/>
    <cellStyle name="Normal 5 2 2 3 2" xfId="5625"/>
    <cellStyle name="Normal 5 2 2 3 2 2" xfId="5626"/>
    <cellStyle name="Normal 5 2 2 3 2 2 2" xfId="5627"/>
    <cellStyle name="Normal 5 2 2 3 2 3" xfId="5628"/>
    <cellStyle name="Normal 5 2 2 3 2 3 2" xfId="5629"/>
    <cellStyle name="Normal 5 2 2 3 2 4" xfId="5630"/>
    <cellStyle name="Normal 5 2 2 3 3" xfId="5631"/>
    <cellStyle name="Normal 5 2 2 3 3 2" xfId="5632"/>
    <cellStyle name="Normal 5 2 2 3 4" xfId="5633"/>
    <cellStyle name="Normal 5 2 2 3 4 2" xfId="5634"/>
    <cellStyle name="Normal 5 2 2 3 5" xfId="5635"/>
    <cellStyle name="Normal 5 2 2 4" xfId="5636"/>
    <cellStyle name="Normal 5 2 2 4 2" xfId="5637"/>
    <cellStyle name="Normal 5 2 2 4 2 2" xfId="5638"/>
    <cellStyle name="Normal 5 2 2 4 3" xfId="5639"/>
    <cellStyle name="Normal 5 2 2 4 3 2" xfId="5640"/>
    <cellStyle name="Normal 5 2 2 4 4" xfId="5641"/>
    <cellStyle name="Normal 5 2 2 5" xfId="5642"/>
    <cellStyle name="Normal 5 2 2 5 2" xfId="5643"/>
    <cellStyle name="Normal 5 2 2 6" xfId="5644"/>
    <cellStyle name="Normal 5 2 2 6 2" xfId="5645"/>
    <cellStyle name="Normal 5 2 2 7" xfId="5646"/>
    <cellStyle name="Normal 5 2 3" xfId="5647"/>
    <cellStyle name="Normal 5 2 3 2" xfId="5648"/>
    <cellStyle name="Normal 5 2 3 2 2" xfId="5649"/>
    <cellStyle name="Normal 5 2 3 2 2 2" xfId="5650"/>
    <cellStyle name="Normal 5 2 3 2 2 2 2" xfId="5651"/>
    <cellStyle name="Normal 5 2 3 2 2 3" xfId="5652"/>
    <cellStyle name="Normal 5 2 3 2 2 3 2" xfId="5653"/>
    <cellStyle name="Normal 5 2 3 2 2 4" xfId="5654"/>
    <cellStyle name="Normal 5 2 3 2 3" xfId="5655"/>
    <cellStyle name="Normal 5 2 3 2 3 2" xfId="5656"/>
    <cellStyle name="Normal 5 2 3 2 4" xfId="5657"/>
    <cellStyle name="Normal 5 2 3 2 4 2" xfId="5658"/>
    <cellStyle name="Normal 5 2 3 2 5" xfId="5659"/>
    <cellStyle name="Normal 5 2 3 3" xfId="5660"/>
    <cellStyle name="Normal 5 2 3 3 2" xfId="5661"/>
    <cellStyle name="Normal 5 2 3 3 2 2" xfId="5662"/>
    <cellStyle name="Normal 5 2 3 3 3" xfId="5663"/>
    <cellStyle name="Normal 5 2 3 3 3 2" xfId="5664"/>
    <cellStyle name="Normal 5 2 3 3 4" xfId="5665"/>
    <cellStyle name="Normal 5 2 3 4" xfId="5666"/>
    <cellStyle name="Normal 5 2 3 4 2" xfId="5667"/>
    <cellStyle name="Normal 5 2 3 4 3" xfId="5668"/>
    <cellStyle name="Normal 5 2 3 5" xfId="5669"/>
    <cellStyle name="Normal 5 2 3 5 2" xfId="5670"/>
    <cellStyle name="Normal 5 2 3 6" xfId="5671"/>
    <cellStyle name="Normal 5 2 4" xfId="5672"/>
    <cellStyle name="Normal 5 2 4 2" xfId="5673"/>
    <cellStyle name="Normal 5 2 4 2 2" xfId="5674"/>
    <cellStyle name="Normal 5 2 4 2 2 2" xfId="5675"/>
    <cellStyle name="Normal 5 2 4 2 3" xfId="5676"/>
    <cellStyle name="Normal 5 2 4 2 3 2" xfId="5677"/>
    <cellStyle name="Normal 5 2 4 2 4" xfId="5678"/>
    <cellStyle name="Normal 5 2 4 2 5" xfId="5679"/>
    <cellStyle name="Normal 5 2 4 3" xfId="5680"/>
    <cellStyle name="Normal 5 2 4 3 2" xfId="5681"/>
    <cellStyle name="Normal 5 2 4 3 3" xfId="5682"/>
    <cellStyle name="Normal 5 2 4 4" xfId="5683"/>
    <cellStyle name="Normal 5 2 4 4 2" xfId="5684"/>
    <cellStyle name="Normal 5 2 4 4 3" xfId="5685"/>
    <cellStyle name="Normal 5 2 4 5" xfId="5686"/>
    <cellStyle name="Normal 5 2 4 6" xfId="5687"/>
    <cellStyle name="Normal 5 2 5" xfId="5688"/>
    <cellStyle name="Normal 5 2 5 10" xfId="5689"/>
    <cellStyle name="Normal 5 2 5 10 2" xfId="5690"/>
    <cellStyle name="Normal 5 2 5 10 3" xfId="5691"/>
    <cellStyle name="Normal 5 2 5 11" xfId="5692"/>
    <cellStyle name="Normal 5 2 5 11 2" xfId="5693"/>
    <cellStyle name="Normal 5 2 5 12" xfId="5694"/>
    <cellStyle name="Normal 5 2 5 12 2" xfId="5695"/>
    <cellStyle name="Normal 5 2 5 13" xfId="5696"/>
    <cellStyle name="Normal 5 2 5 14" xfId="5697"/>
    <cellStyle name="Normal 5 2 5 15" xfId="5698"/>
    <cellStyle name="Normal 5 2 5 16" xfId="5699"/>
    <cellStyle name="Normal 5 2 5 17" xfId="5700"/>
    <cellStyle name="Normal 5 2 5 18" xfId="5701"/>
    <cellStyle name="Normal 5 2 5 19" xfId="5702"/>
    <cellStyle name="Normal 5 2 5 19 2" xfId="5703"/>
    <cellStyle name="Normal 5 2 5 19 3" xfId="5704"/>
    <cellStyle name="Normal 5 2 5 19 4" xfId="5705"/>
    <cellStyle name="Normal 5 2 5 19 5" xfId="5706"/>
    <cellStyle name="Normal 5 2 5 19 6" xfId="5707"/>
    <cellStyle name="Normal 5 2 5 19 7" xfId="5708"/>
    <cellStyle name="Normal 5 2 5 2" xfId="5709"/>
    <cellStyle name="Normal 5 2 5 2 2" xfId="5710"/>
    <cellStyle name="Normal 5 2 5 2 2 2" xfId="5711"/>
    <cellStyle name="Normal 5 2 5 2 2 3" xfId="5712"/>
    <cellStyle name="Normal 5 2 5 2 2 4" xfId="5713"/>
    <cellStyle name="Normal 5 2 5 2 2 5" xfId="5714"/>
    <cellStyle name="Normal 5 2 5 2 3" xfId="5715"/>
    <cellStyle name="Normal 5 2 5 2 3 2" xfId="5716"/>
    <cellStyle name="Normal 5 2 5 2 3 3" xfId="5717"/>
    <cellStyle name="Normal 5 2 5 2 4" xfId="5718"/>
    <cellStyle name="Normal 5 2 5 2 4 2" xfId="5719"/>
    <cellStyle name="Normal 5 2 5 2 4 3" xfId="5720"/>
    <cellStyle name="Normal 5 2 5 2 5" xfId="5721"/>
    <cellStyle name="Normal 5 2 5 2 6" xfId="5722"/>
    <cellStyle name="Normal 5 2 5 20" xfId="5723"/>
    <cellStyle name="Normal 5 2 5 21" xfId="5724"/>
    <cellStyle name="Normal 5 2 5 22" xfId="5725"/>
    <cellStyle name="Normal 5 2 5 23" xfId="5726"/>
    <cellStyle name="Normal 5 2 5 24" xfId="5727"/>
    <cellStyle name="Normal 5 2 5 25" xfId="5728"/>
    <cellStyle name="Normal 5 2 5 26" xfId="5729"/>
    <cellStyle name="Normal 5 2 5 27" xfId="5730"/>
    <cellStyle name="Normal 5 2 5 3" xfId="5731"/>
    <cellStyle name="Normal 5 2 5 3 10" xfId="5732"/>
    <cellStyle name="Normal 5 2 5 3 11" xfId="5733"/>
    <cellStyle name="Normal 5 2 5 3 12" xfId="5734"/>
    <cellStyle name="Normal 5 2 5 3 13" xfId="5735"/>
    <cellStyle name="Normal 5 2 5 3 14" xfId="5736"/>
    <cellStyle name="Normal 5 2 5 3 15" xfId="5737"/>
    <cellStyle name="Normal 5 2 5 3 16" xfId="5738"/>
    <cellStyle name="Normal 5 2 5 3 17" xfId="5739"/>
    <cellStyle name="Normal 5 2 5 3 18" xfId="5740"/>
    <cellStyle name="Normal 5 2 5 3 19" xfId="5741"/>
    <cellStyle name="Normal 5 2 5 3 2" xfId="5742"/>
    <cellStyle name="Normal 5 2 5 3 2 2" xfId="5743"/>
    <cellStyle name="Normal 5 2 5 3 2 2 2" xfId="5744"/>
    <cellStyle name="Normal 5 2 5 3 2 2 3" xfId="5745"/>
    <cellStyle name="Normal 5 2 5 3 2 3" xfId="5746"/>
    <cellStyle name="Normal 5 2 5 3 2 3 2" xfId="5747"/>
    <cellStyle name="Normal 5 2 5 3 2 3 3" xfId="5748"/>
    <cellStyle name="Normal 5 2 5 3 2 4" xfId="5749"/>
    <cellStyle name="Normal 5 2 5 3 2 5" xfId="5750"/>
    <cellStyle name="Normal 5 2 5 3 3" xfId="5751"/>
    <cellStyle name="Normal 5 2 5 3 3 2" xfId="5752"/>
    <cellStyle name="Normal 5 2 5 3 3 3" xfId="5753"/>
    <cellStyle name="Normal 5 2 5 3 3 4" xfId="5754"/>
    <cellStyle name="Normal 5 2 5 3 3 5" xfId="5755"/>
    <cellStyle name="Normal 5 2 5 3 4" xfId="5756"/>
    <cellStyle name="Normal 5 2 5 3 4 2" xfId="5757"/>
    <cellStyle name="Normal 5 2 5 3 4 3" xfId="5758"/>
    <cellStyle name="Normal 5 2 5 3 5" xfId="5759"/>
    <cellStyle name="Normal 5 2 5 3 5 2" xfId="5760"/>
    <cellStyle name="Normal 5 2 5 3 5 3" xfId="5761"/>
    <cellStyle name="Normal 5 2 5 3 6" xfId="5762"/>
    <cellStyle name="Normal 5 2 5 3 7" xfId="5763"/>
    <cellStyle name="Normal 5 2 5 3 8" xfId="5764"/>
    <cellStyle name="Normal 5 2 5 3 9" xfId="5765"/>
    <cellStyle name="Normal 5 2 5 4" xfId="5766"/>
    <cellStyle name="Normal 5 2 5 4 2" xfId="5767"/>
    <cellStyle name="Normal 5 2 5 4 2 2" xfId="5768"/>
    <cellStyle name="Normal 5 2 5 4 2 3" xfId="5769"/>
    <cellStyle name="Normal 5 2 5 4 2 4" xfId="5770"/>
    <cellStyle name="Normal 5 2 5 4 2 5" xfId="5771"/>
    <cellStyle name="Normal 5 2 5 4 3" xfId="5772"/>
    <cellStyle name="Normal 5 2 5 4 3 2" xfId="5773"/>
    <cellStyle name="Normal 5 2 5 4 3 3" xfId="5774"/>
    <cellStyle name="Normal 5 2 5 4 4" xfId="5775"/>
    <cellStyle name="Normal 5 2 5 4 4 2" xfId="5776"/>
    <cellStyle name="Normal 5 2 5 4 4 3" xfId="5777"/>
    <cellStyle name="Normal 5 2 5 4 5" xfId="5778"/>
    <cellStyle name="Normal 5 2 5 4 6" xfId="5779"/>
    <cellStyle name="Normal 5 2 5 5" xfId="5780"/>
    <cellStyle name="Normal 5 2 5 5 2" xfId="5781"/>
    <cellStyle name="Normal 5 2 5 5 2 2" xfId="5782"/>
    <cellStyle name="Normal 5 2 5 5 2 3" xfId="5783"/>
    <cellStyle name="Normal 5 2 5 5 2 4" xfId="5784"/>
    <cellStyle name="Normal 5 2 5 5 2 5" xfId="5785"/>
    <cellStyle name="Normal 5 2 5 5 3" xfId="5786"/>
    <cellStyle name="Normal 5 2 5 5 3 2" xfId="5787"/>
    <cellStyle name="Normal 5 2 5 5 3 3" xfId="5788"/>
    <cellStyle name="Normal 5 2 5 5 4" xfId="5789"/>
    <cellStyle name="Normal 5 2 5 5 4 2" xfId="5790"/>
    <cellStyle name="Normal 5 2 5 5 4 3" xfId="5791"/>
    <cellStyle name="Normal 5 2 5 5 5" xfId="5792"/>
    <cellStyle name="Normal 5 2 5 5 6" xfId="5793"/>
    <cellStyle name="Normal 5 2 5 6" xfId="5794"/>
    <cellStyle name="Normal 5 2 5 6 2" xfId="5795"/>
    <cellStyle name="Normal 5 2 5 6 2 2" xfId="5796"/>
    <cellStyle name="Normal 5 2 5 6 2 3" xfId="5797"/>
    <cellStyle name="Normal 5 2 5 6 2 4" xfId="5798"/>
    <cellStyle name="Normal 5 2 5 6 2 5" xfId="5799"/>
    <cellStyle name="Normal 5 2 5 6 3" xfId="5800"/>
    <cellStyle name="Normal 5 2 5 6 3 2" xfId="5801"/>
    <cellStyle name="Normal 5 2 5 6 3 3" xfId="5802"/>
    <cellStyle name="Normal 5 2 5 6 4" xfId="5803"/>
    <cellStyle name="Normal 5 2 5 6 4 2" xfId="5804"/>
    <cellStyle name="Normal 5 2 5 6 4 3" xfId="5805"/>
    <cellStyle name="Normal 5 2 5 6 5" xfId="5806"/>
    <cellStyle name="Normal 5 2 5 6 6" xfId="5807"/>
    <cellStyle name="Normal 5 2 5 7" xfId="5808"/>
    <cellStyle name="Normal 5 2 5 7 2" xfId="5809"/>
    <cellStyle name="Normal 5 2 5 7 2 2" xfId="5810"/>
    <cellStyle name="Normal 5 2 5 7 2 3" xfId="5811"/>
    <cellStyle name="Normal 5 2 5 7 3" xfId="5812"/>
    <cellStyle name="Normal 5 2 5 7 3 2" xfId="5813"/>
    <cellStyle name="Normal 5 2 5 7 3 3" xfId="5814"/>
    <cellStyle name="Normal 5 2 5 7 4" xfId="5815"/>
    <cellStyle name="Normal 5 2 5 7 4 2" xfId="5816"/>
    <cellStyle name="Normal 5 2 5 7 5" xfId="5817"/>
    <cellStyle name="Normal 5 2 5 7 6" xfId="5818"/>
    <cellStyle name="Normal 5 2 5 8" xfId="5819"/>
    <cellStyle name="Normal 5 2 5 8 2" xfId="5820"/>
    <cellStyle name="Normal 5 2 5 8 3" xfId="5821"/>
    <cellStyle name="Normal 5 2 5 8 4" xfId="5822"/>
    <cellStyle name="Normal 5 2 5 8 5" xfId="5823"/>
    <cellStyle name="Normal 5 2 5 9" xfId="5824"/>
    <cellStyle name="Normal 5 2 5 9 2" xfId="5825"/>
    <cellStyle name="Normal 5 2 5 9 3" xfId="5826"/>
    <cellStyle name="Normal 5 2 5_10070" xfId="5827"/>
    <cellStyle name="Normal 5 2 6" xfId="5828"/>
    <cellStyle name="Normal 5 2 6 2" xfId="5829"/>
    <cellStyle name="Normal 5 2 6 2 2" xfId="5830"/>
    <cellStyle name="Normal 5 2 6 2 3" xfId="5831"/>
    <cellStyle name="Normal 5 2 6 3" xfId="5832"/>
    <cellStyle name="Normal 5 2 6 3 2" xfId="5833"/>
    <cellStyle name="Normal 5 2 6 3 3" xfId="5834"/>
    <cellStyle name="Normal 5 2 6 4" xfId="5835"/>
    <cellStyle name="Normal 5 2 6 5" xfId="5836"/>
    <cellStyle name="Normal 5 2 7" xfId="5837"/>
    <cellStyle name="Normal 5 2 7 2" xfId="5838"/>
    <cellStyle name="Normal 5 2 7 3" xfId="5839"/>
    <cellStyle name="Normal 5 2 7 4" xfId="5840"/>
    <cellStyle name="Normal 5 2 7 5" xfId="5841"/>
    <cellStyle name="Normal 5 2 8" xfId="5842"/>
    <cellStyle name="Normal 5 2 9" xfId="5843"/>
    <cellStyle name="Normal 5 3" xfId="5844"/>
    <cellStyle name="Normal 5 3 2" xfId="5845"/>
    <cellStyle name="Normal 5 3 2 2" xfId="5846"/>
    <cellStyle name="Normal 5 3 2 2 2" xfId="5847"/>
    <cellStyle name="Normal 5 3 2 2 2 2" xfId="5848"/>
    <cellStyle name="Normal 5 3 2 2 2 2 2" xfId="5849"/>
    <cellStyle name="Normal 5 3 2 2 2 3" xfId="5850"/>
    <cellStyle name="Normal 5 3 2 2 2 3 2" xfId="5851"/>
    <cellStyle name="Normal 5 3 2 2 2 4" xfId="5852"/>
    <cellStyle name="Normal 5 3 2 2 3" xfId="5853"/>
    <cellStyle name="Normal 5 3 2 2 3 2" xfId="5854"/>
    <cellStyle name="Normal 5 3 2 2 4" xfId="5855"/>
    <cellStyle name="Normal 5 3 2 2 4 2" xfId="5856"/>
    <cellStyle name="Normal 5 3 2 2 5" xfId="5857"/>
    <cellStyle name="Normal 5 3 2 3" xfId="5858"/>
    <cellStyle name="Normal 5 3 2 3 2" xfId="5859"/>
    <cellStyle name="Normal 5 3 2 3 2 2" xfId="5860"/>
    <cellStyle name="Normal 5 3 2 3 3" xfId="5861"/>
    <cellStyle name="Normal 5 3 2 3 3 2" xfId="5862"/>
    <cellStyle name="Normal 5 3 2 3 4" xfId="5863"/>
    <cellStyle name="Normal 5 3 2 4" xfId="5864"/>
    <cellStyle name="Normal 5 3 2 4 2" xfId="5865"/>
    <cellStyle name="Normal 5 3 2 5" xfId="5866"/>
    <cellStyle name="Normal 5 3 2 5 2" xfId="5867"/>
    <cellStyle name="Normal 5 3 2 6" xfId="5868"/>
    <cellStyle name="Normal 5 3 3" xfId="5869"/>
    <cellStyle name="Normal 5 3 3 2" xfId="5870"/>
    <cellStyle name="Normal 5 3 3 2 2" xfId="5871"/>
    <cellStyle name="Normal 5 3 3 2 2 2" xfId="5872"/>
    <cellStyle name="Normal 5 3 3 2 3" xfId="5873"/>
    <cellStyle name="Normal 5 3 3 2 3 2" xfId="5874"/>
    <cellStyle name="Normal 5 3 3 2 4" xfId="5875"/>
    <cellStyle name="Normal 5 3 3 3" xfId="5876"/>
    <cellStyle name="Normal 5 3 3 3 2" xfId="5877"/>
    <cellStyle name="Normal 5 3 3 4" xfId="5878"/>
    <cellStyle name="Normal 5 3 3 4 2" xfId="5879"/>
    <cellStyle name="Normal 5 3 3 5" xfId="5880"/>
    <cellStyle name="Normal 5 3 4" xfId="5881"/>
    <cellStyle name="Normal 5 3 4 2" xfId="5882"/>
    <cellStyle name="Normal 5 3 4 2 2" xfId="5883"/>
    <cellStyle name="Normal 5 3 4 3" xfId="5884"/>
    <cellStyle name="Normal 5 3 4 3 2" xfId="5885"/>
    <cellStyle name="Normal 5 3 4 4" xfId="5886"/>
    <cellStyle name="Normal 5 3 5" xfId="5887"/>
    <cellStyle name="Normal 5 3 5 2" xfId="5888"/>
    <cellStyle name="Normal 5 3 6" xfId="5889"/>
    <cellStyle name="Normal 5 3 6 2" xfId="5890"/>
    <cellStyle name="Normal 5 3 7" xfId="5891"/>
    <cellStyle name="Normal 5 4" xfId="5892"/>
    <cellStyle name="Normal 5 4 2" xfId="5893"/>
    <cellStyle name="Normal 5 4 2 2" xfId="5894"/>
    <cellStyle name="Normal 5 4 2 2 2" xfId="5895"/>
    <cellStyle name="Normal 5 4 2 2 2 2" xfId="5896"/>
    <cellStyle name="Normal 5 4 2 2 2 2 2" xfId="5897"/>
    <cellStyle name="Normal 5 4 2 2 2 3" xfId="5898"/>
    <cellStyle name="Normal 5 4 2 2 2 3 2" xfId="5899"/>
    <cellStyle name="Normal 5 4 2 2 2 4" xfId="5900"/>
    <cellStyle name="Normal 5 4 2 2 3" xfId="5901"/>
    <cellStyle name="Normal 5 4 2 2 3 2" xfId="5902"/>
    <cellStyle name="Normal 5 4 2 2 4" xfId="5903"/>
    <cellStyle name="Normal 5 4 2 2 4 2" xfId="5904"/>
    <cellStyle name="Normal 5 4 2 2 5" xfId="5905"/>
    <cellStyle name="Normal 5 4 2 3" xfId="5906"/>
    <cellStyle name="Normal 5 4 2 3 2" xfId="5907"/>
    <cellStyle name="Normal 5 4 2 3 2 2" xfId="5908"/>
    <cellStyle name="Normal 5 4 2 3 3" xfId="5909"/>
    <cellStyle name="Normal 5 4 2 3 3 2" xfId="5910"/>
    <cellStyle name="Normal 5 4 2 3 4" xfId="5911"/>
    <cellStyle name="Normal 5 4 2 4" xfId="5912"/>
    <cellStyle name="Normal 5 4 2 4 2" xfId="5913"/>
    <cellStyle name="Normal 5 4 2 5" xfId="5914"/>
    <cellStyle name="Normal 5 4 2 5 2" xfId="5915"/>
    <cellStyle name="Normal 5 4 2 6" xfId="5916"/>
    <cellStyle name="Normal 5 4 3" xfId="5917"/>
    <cellStyle name="Normal 5 4 3 2" xfId="5918"/>
    <cellStyle name="Normal 5 4 3 2 2" xfId="5919"/>
    <cellStyle name="Normal 5 4 3 2 2 2" xfId="5920"/>
    <cellStyle name="Normal 5 4 3 2 3" xfId="5921"/>
    <cellStyle name="Normal 5 4 3 2 3 2" xfId="5922"/>
    <cellStyle name="Normal 5 4 3 2 4" xfId="5923"/>
    <cellStyle name="Normal 5 4 3 3" xfId="5924"/>
    <cellStyle name="Normal 5 4 3 3 2" xfId="5925"/>
    <cellStyle name="Normal 5 4 3 4" xfId="5926"/>
    <cellStyle name="Normal 5 4 3 4 2" xfId="5927"/>
    <cellStyle name="Normal 5 4 3 5" xfId="5928"/>
    <cellStyle name="Normal 5 4 4" xfId="5929"/>
    <cellStyle name="Normal 5 4 4 2" xfId="5930"/>
    <cellStyle name="Normal 5 4 4 2 2" xfId="5931"/>
    <cellStyle name="Normal 5 4 4 3" xfId="5932"/>
    <cellStyle name="Normal 5 4 4 3 2" xfId="5933"/>
    <cellStyle name="Normal 5 4 4 4" xfId="5934"/>
    <cellStyle name="Normal 5 4 5" xfId="5935"/>
    <cellStyle name="Normal 5 4 5 2" xfId="5936"/>
    <cellStyle name="Normal 5 4 6" xfId="5937"/>
    <cellStyle name="Normal 5 4 6 2" xfId="5938"/>
    <cellStyle name="Normal 5 4 7" xfId="5939"/>
    <cellStyle name="Normal 5 5" xfId="5940"/>
    <cellStyle name="Normal 5 5 2" xfId="5941"/>
    <cellStyle name="Normal 5 5 2 2" xfId="5942"/>
    <cellStyle name="Normal 5 5 2 2 2" xfId="5943"/>
    <cellStyle name="Normal 5 5 2 2 2 2" xfId="5944"/>
    <cellStyle name="Normal 5 5 2 2 3" xfId="5945"/>
    <cellStyle name="Normal 5 5 2 2 3 2" xfId="5946"/>
    <cellStyle name="Normal 5 5 2 2 4" xfId="5947"/>
    <cellStyle name="Normal 5 5 2 3" xfId="5948"/>
    <cellStyle name="Normal 5 5 2 3 2" xfId="5949"/>
    <cellStyle name="Normal 5 5 2 4" xfId="5950"/>
    <cellStyle name="Normal 5 5 2 4 2" xfId="5951"/>
    <cellStyle name="Normal 5 5 2 5" xfId="5952"/>
    <cellStyle name="Normal 5 5 3" xfId="5953"/>
    <cellStyle name="Normal 5 5 3 2" xfId="5954"/>
    <cellStyle name="Normal 5 5 3 2 2" xfId="5955"/>
    <cellStyle name="Normal 5 5 3 3" xfId="5956"/>
    <cellStyle name="Normal 5 5 3 3 2" xfId="5957"/>
    <cellStyle name="Normal 5 5 3 4" xfId="5958"/>
    <cellStyle name="Normal 5 5 4" xfId="5959"/>
    <cellStyle name="Normal 5 5 4 2" xfId="5960"/>
    <cellStyle name="Normal 5 5 5" xfId="5961"/>
    <cellStyle name="Normal 5 5 5 2" xfId="5962"/>
    <cellStyle name="Normal 5 5 6" xfId="5963"/>
    <cellStyle name="Normal 5 6" xfId="5964"/>
    <cellStyle name="Normal 5 6 2" xfId="5965"/>
    <cellStyle name="Normal 5 6 2 2" xfId="5966"/>
    <cellStyle name="Normal 5 6 2 2 2" xfId="5967"/>
    <cellStyle name="Normal 5 6 2 3" xfId="5968"/>
    <cellStyle name="Normal 5 6 2 3 2" xfId="5969"/>
    <cellStyle name="Normal 5 6 2 4" xfId="5970"/>
    <cellStyle name="Normal 5 6 3" xfId="5971"/>
    <cellStyle name="Normal 5 6 3 2" xfId="5972"/>
    <cellStyle name="Normal 5 6 4" xfId="5973"/>
    <cellStyle name="Normal 5 6 4 2" xfId="5974"/>
    <cellStyle name="Normal 5 6 5" xfId="5975"/>
    <cellStyle name="Normal 5 7" xfId="5976"/>
    <cellStyle name="Normal 5 7 2" xfId="5977"/>
    <cellStyle name="Normal 5 7 2 2" xfId="5978"/>
    <cellStyle name="Normal 5 7 3" xfId="5979"/>
    <cellStyle name="Normal 5 7 3 2" xfId="5980"/>
    <cellStyle name="Normal 5 7 4" xfId="5981"/>
    <cellStyle name="Normal 5 8" xfId="5982"/>
    <cellStyle name="Normal 5 8 2" xfId="5983"/>
    <cellStyle name="Normal 5 9" xfId="5984"/>
    <cellStyle name="Normal 5 9 2" xfId="5985"/>
    <cellStyle name="Normal 5_10051" xfId="5986"/>
    <cellStyle name="Normal 50" xfId="5987"/>
    <cellStyle name="Normal 50 2" xfId="5988"/>
    <cellStyle name="Normal 50 2 2" xfId="5989"/>
    <cellStyle name="Normal 50 2 2 2" xfId="5990"/>
    <cellStyle name="Normal 50 2 2 2 2" xfId="5991"/>
    <cellStyle name="Normal 50 2 2 2 2 2" xfId="5992"/>
    <cellStyle name="Normal 50 2 2 2 3" xfId="5993"/>
    <cellStyle name="Normal 50 2 2 2 3 2" xfId="5994"/>
    <cellStyle name="Normal 50 2 2 2 4" xfId="5995"/>
    <cellStyle name="Normal 50 2 2 3" xfId="5996"/>
    <cellStyle name="Normal 50 2 2 3 2" xfId="5997"/>
    <cellStyle name="Normal 50 2 2 4" xfId="5998"/>
    <cellStyle name="Normal 50 2 2 4 2" xfId="5999"/>
    <cellStyle name="Normal 50 2 2 5" xfId="6000"/>
    <cellStyle name="Normal 50 2 3" xfId="6001"/>
    <cellStyle name="Normal 50 2 3 2" xfId="6002"/>
    <cellStyle name="Normal 50 2 3 2 2" xfId="6003"/>
    <cellStyle name="Normal 50 2 3 3" xfId="6004"/>
    <cellStyle name="Normal 50 2 3 3 2" xfId="6005"/>
    <cellStyle name="Normal 50 2 3 4" xfId="6006"/>
    <cellStyle name="Normal 50 2 4" xfId="6007"/>
    <cellStyle name="Normal 50 2 4 2" xfId="6008"/>
    <cellStyle name="Normal 50 2 5" xfId="6009"/>
    <cellStyle name="Normal 50 2 5 2" xfId="6010"/>
    <cellStyle name="Normal 50 2 6" xfId="6011"/>
    <cellStyle name="Normal 50 3" xfId="6012"/>
    <cellStyle name="Normal 50 3 2" xfId="6013"/>
    <cellStyle name="Normal 50 3 2 2" xfId="6014"/>
    <cellStyle name="Normal 50 3 2 2 2" xfId="6015"/>
    <cellStyle name="Normal 50 3 2 3" xfId="6016"/>
    <cellStyle name="Normal 50 3 2 3 2" xfId="6017"/>
    <cellStyle name="Normal 50 3 2 4" xfId="6018"/>
    <cellStyle name="Normal 50 3 3" xfId="6019"/>
    <cellStyle name="Normal 50 3 3 2" xfId="6020"/>
    <cellStyle name="Normal 50 3 4" xfId="6021"/>
    <cellStyle name="Normal 50 3 4 2" xfId="6022"/>
    <cellStyle name="Normal 50 3 5" xfId="6023"/>
    <cellStyle name="Normal 50 4" xfId="6024"/>
    <cellStyle name="Normal 50 4 2" xfId="6025"/>
    <cellStyle name="Normal 50 4 2 2" xfId="6026"/>
    <cellStyle name="Normal 50 4 3" xfId="6027"/>
    <cellStyle name="Normal 50 4 3 2" xfId="6028"/>
    <cellStyle name="Normal 50 4 4" xfId="6029"/>
    <cellStyle name="Normal 50 5" xfId="6030"/>
    <cellStyle name="Normal 50 5 2" xfId="6031"/>
    <cellStyle name="Normal 50 6" xfId="6032"/>
    <cellStyle name="Normal 50 6 2" xfId="6033"/>
    <cellStyle name="Normal 50 7" xfId="6034"/>
    <cellStyle name="Normal 51" xfId="6035"/>
    <cellStyle name="Normal 51 2" xfId="6036"/>
    <cellStyle name="Normal 51 2 2" xfId="6037"/>
    <cellStyle name="Normal 51 2 2 2" xfId="6038"/>
    <cellStyle name="Normal 51 2 2 2 2" xfId="6039"/>
    <cellStyle name="Normal 51 2 2 2 2 2" xfId="6040"/>
    <cellStyle name="Normal 51 2 2 2 3" xfId="6041"/>
    <cellStyle name="Normal 51 2 2 2 3 2" xfId="6042"/>
    <cellStyle name="Normal 51 2 2 2 4" xfId="6043"/>
    <cellStyle name="Normal 51 2 2 3" xfId="6044"/>
    <cellStyle name="Normal 51 2 2 3 2" xfId="6045"/>
    <cellStyle name="Normal 51 2 2 4" xfId="6046"/>
    <cellStyle name="Normal 51 2 2 4 2" xfId="6047"/>
    <cellStyle name="Normal 51 2 2 5" xfId="6048"/>
    <cellStyle name="Normal 51 2 3" xfId="6049"/>
    <cellStyle name="Normal 51 2 3 2" xfId="6050"/>
    <cellStyle name="Normal 51 2 3 2 2" xfId="6051"/>
    <cellStyle name="Normal 51 2 3 3" xfId="6052"/>
    <cellStyle name="Normal 51 2 3 3 2" xfId="6053"/>
    <cellStyle name="Normal 51 2 3 4" xfId="6054"/>
    <cellStyle name="Normal 51 2 4" xfId="6055"/>
    <cellStyle name="Normal 51 2 4 2" xfId="6056"/>
    <cellStyle name="Normal 51 2 5" xfId="6057"/>
    <cellStyle name="Normal 51 2 5 2" xfId="6058"/>
    <cellStyle name="Normal 51 2 6" xfId="6059"/>
    <cellStyle name="Normal 51 3" xfId="6060"/>
    <cellStyle name="Normal 51 3 2" xfId="6061"/>
    <cellStyle name="Normal 51 3 2 2" xfId="6062"/>
    <cellStyle name="Normal 51 3 2 2 2" xfId="6063"/>
    <cellStyle name="Normal 51 3 2 3" xfId="6064"/>
    <cellStyle name="Normal 51 3 2 3 2" xfId="6065"/>
    <cellStyle name="Normal 51 3 2 4" xfId="6066"/>
    <cellStyle name="Normal 51 3 3" xfId="6067"/>
    <cellStyle name="Normal 51 3 3 2" xfId="6068"/>
    <cellStyle name="Normal 51 3 4" xfId="6069"/>
    <cellStyle name="Normal 51 3 4 2" xfId="6070"/>
    <cellStyle name="Normal 51 3 5" xfId="6071"/>
    <cellStyle name="Normal 51 4" xfId="6072"/>
    <cellStyle name="Normal 51 4 2" xfId="6073"/>
    <cellStyle name="Normal 51 4 2 2" xfId="6074"/>
    <cellStyle name="Normal 51 4 3" xfId="6075"/>
    <cellStyle name="Normal 51 4 3 2" xfId="6076"/>
    <cellStyle name="Normal 51 4 4" xfId="6077"/>
    <cellStyle name="Normal 51 5" xfId="6078"/>
    <cellStyle name="Normal 51 5 2" xfId="6079"/>
    <cellStyle name="Normal 51 6" xfId="6080"/>
    <cellStyle name="Normal 51 6 2" xfId="6081"/>
    <cellStyle name="Normal 51 7" xfId="6082"/>
    <cellStyle name="Normal 52" xfId="6083"/>
    <cellStyle name="Normal 52 2" xfId="6084"/>
    <cellStyle name="Normal 52 2 2" xfId="6085"/>
    <cellStyle name="Normal 52 2 2 2" xfId="6086"/>
    <cellStyle name="Normal 52 2 2 2 2" xfId="6087"/>
    <cellStyle name="Normal 52 2 2 2 2 2" xfId="6088"/>
    <cellStyle name="Normal 52 2 2 2 3" xfId="6089"/>
    <cellStyle name="Normal 52 2 2 2 3 2" xfId="6090"/>
    <cellStyle name="Normal 52 2 2 2 4" xfId="6091"/>
    <cellStyle name="Normal 52 2 2 3" xfId="6092"/>
    <cellStyle name="Normal 52 2 2 3 2" xfId="6093"/>
    <cellStyle name="Normal 52 2 2 4" xfId="6094"/>
    <cellStyle name="Normal 52 2 2 4 2" xfId="6095"/>
    <cellStyle name="Normal 52 2 2 5" xfId="6096"/>
    <cellStyle name="Normal 52 2 3" xfId="6097"/>
    <cellStyle name="Normal 52 2 3 2" xfId="6098"/>
    <cellStyle name="Normal 52 2 3 2 2" xfId="6099"/>
    <cellStyle name="Normal 52 2 3 3" xfId="6100"/>
    <cellStyle name="Normal 52 2 3 3 2" xfId="6101"/>
    <cellStyle name="Normal 52 2 3 4" xfId="6102"/>
    <cellStyle name="Normal 52 2 4" xfId="6103"/>
    <cellStyle name="Normal 52 2 4 2" xfId="6104"/>
    <cellStyle name="Normal 52 2 5" xfId="6105"/>
    <cellStyle name="Normal 52 2 5 2" xfId="6106"/>
    <cellStyle name="Normal 52 2 6" xfId="6107"/>
    <cellStyle name="Normal 52 3" xfId="6108"/>
    <cellStyle name="Normal 52 3 2" xfId="6109"/>
    <cellStyle name="Normal 52 3 2 2" xfId="6110"/>
    <cellStyle name="Normal 52 3 2 2 2" xfId="6111"/>
    <cellStyle name="Normal 52 3 2 3" xfId="6112"/>
    <cellStyle name="Normal 52 3 2 3 2" xfId="6113"/>
    <cellStyle name="Normal 52 3 2 4" xfId="6114"/>
    <cellStyle name="Normal 52 3 3" xfId="6115"/>
    <cellStyle name="Normal 52 3 3 2" xfId="6116"/>
    <cellStyle name="Normal 52 3 4" xfId="6117"/>
    <cellStyle name="Normal 52 3 4 2" xfId="6118"/>
    <cellStyle name="Normal 52 3 5" xfId="6119"/>
    <cellStyle name="Normal 52 4" xfId="6120"/>
    <cellStyle name="Normal 52 4 2" xfId="6121"/>
    <cellStyle name="Normal 52 4 2 2" xfId="6122"/>
    <cellStyle name="Normal 52 4 3" xfId="6123"/>
    <cellStyle name="Normal 52 4 3 2" xfId="6124"/>
    <cellStyle name="Normal 52 4 4" xfId="6125"/>
    <cellStyle name="Normal 52 5" xfId="6126"/>
    <cellStyle name="Normal 52 5 2" xfId="6127"/>
    <cellStyle name="Normal 52 6" xfId="6128"/>
    <cellStyle name="Normal 52 6 2" xfId="6129"/>
    <cellStyle name="Normal 52 7" xfId="6130"/>
    <cellStyle name="Normal 53" xfId="6131"/>
    <cellStyle name="Normal 53 2" xfId="6132"/>
    <cellStyle name="Normal 53 2 2" xfId="6133"/>
    <cellStyle name="Normal 53 2 2 2" xfId="6134"/>
    <cellStyle name="Normal 53 2 2 2 2" xfId="6135"/>
    <cellStyle name="Normal 53 2 2 2 2 2" xfId="6136"/>
    <cellStyle name="Normal 53 2 2 2 3" xfId="6137"/>
    <cellStyle name="Normal 53 2 2 2 3 2" xfId="6138"/>
    <cellStyle name="Normal 53 2 2 2 4" xfId="6139"/>
    <cellStyle name="Normal 53 2 2 3" xfId="6140"/>
    <cellStyle name="Normal 53 2 2 3 2" xfId="6141"/>
    <cellStyle name="Normal 53 2 2 4" xfId="6142"/>
    <cellStyle name="Normal 53 2 2 4 2" xfId="6143"/>
    <cellStyle name="Normal 53 2 2 5" xfId="6144"/>
    <cellStyle name="Normal 53 2 3" xfId="6145"/>
    <cellStyle name="Normal 53 2 3 2" xfId="6146"/>
    <cellStyle name="Normal 53 2 3 2 2" xfId="6147"/>
    <cellStyle name="Normal 53 2 3 3" xfId="6148"/>
    <cellStyle name="Normal 53 2 3 3 2" xfId="6149"/>
    <cellStyle name="Normal 53 2 3 4" xfId="6150"/>
    <cellStyle name="Normal 53 2 4" xfId="6151"/>
    <cellStyle name="Normal 53 2 4 2" xfId="6152"/>
    <cellStyle name="Normal 53 2 5" xfId="6153"/>
    <cellStyle name="Normal 53 2 5 2" xfId="6154"/>
    <cellStyle name="Normal 53 2 6" xfId="6155"/>
    <cellStyle name="Normal 53 3" xfId="6156"/>
    <cellStyle name="Normal 53 3 2" xfId="6157"/>
    <cellStyle name="Normal 53 3 2 2" xfId="6158"/>
    <cellStyle name="Normal 53 3 2 2 2" xfId="6159"/>
    <cellStyle name="Normal 53 3 2 3" xfId="6160"/>
    <cellStyle name="Normal 53 3 2 3 2" xfId="6161"/>
    <cellStyle name="Normal 53 3 2 4" xfId="6162"/>
    <cellStyle name="Normal 53 3 3" xfId="6163"/>
    <cellStyle name="Normal 53 3 3 2" xfId="6164"/>
    <cellStyle name="Normal 53 3 4" xfId="6165"/>
    <cellStyle name="Normal 53 3 4 2" xfId="6166"/>
    <cellStyle name="Normal 53 3 5" xfId="6167"/>
    <cellStyle name="Normal 53 4" xfId="6168"/>
    <cellStyle name="Normal 53 4 2" xfId="6169"/>
    <cellStyle name="Normal 53 4 2 2" xfId="6170"/>
    <cellStyle name="Normal 53 4 3" xfId="6171"/>
    <cellStyle name="Normal 53 4 3 2" xfId="6172"/>
    <cellStyle name="Normal 53 4 4" xfId="6173"/>
    <cellStyle name="Normal 53 5" xfId="6174"/>
    <cellStyle name="Normal 53 5 2" xfId="6175"/>
    <cellStyle name="Normal 53 6" xfId="6176"/>
    <cellStyle name="Normal 53 6 2" xfId="6177"/>
    <cellStyle name="Normal 53 7" xfId="6178"/>
    <cellStyle name="Normal 54" xfId="6179"/>
    <cellStyle name="Normal 54 2" xfId="6180"/>
    <cellStyle name="Normal 54 2 2" xfId="6181"/>
    <cellStyle name="Normal 54 2 2 2" xfId="6182"/>
    <cellStyle name="Normal 54 2 2 2 2" xfId="6183"/>
    <cellStyle name="Normal 54 2 2 2 2 2" xfId="6184"/>
    <cellStyle name="Normal 54 2 2 2 3" xfId="6185"/>
    <cellStyle name="Normal 54 2 2 2 3 2" xfId="6186"/>
    <cellStyle name="Normal 54 2 2 2 4" xfId="6187"/>
    <cellStyle name="Normal 54 2 2 3" xfId="6188"/>
    <cellStyle name="Normal 54 2 2 3 2" xfId="6189"/>
    <cellStyle name="Normal 54 2 2 4" xfId="6190"/>
    <cellStyle name="Normal 54 2 2 4 2" xfId="6191"/>
    <cellStyle name="Normal 54 2 2 5" xfId="6192"/>
    <cellStyle name="Normal 54 2 3" xfId="6193"/>
    <cellStyle name="Normal 54 2 3 2" xfId="6194"/>
    <cellStyle name="Normal 54 2 3 2 2" xfId="6195"/>
    <cellStyle name="Normal 54 2 3 3" xfId="6196"/>
    <cellStyle name="Normal 54 2 3 3 2" xfId="6197"/>
    <cellStyle name="Normal 54 2 3 4" xfId="6198"/>
    <cellStyle name="Normal 54 2 4" xfId="6199"/>
    <cellStyle name="Normal 54 2 4 2" xfId="6200"/>
    <cellStyle name="Normal 54 2 5" xfId="6201"/>
    <cellStyle name="Normal 54 2 5 2" xfId="6202"/>
    <cellStyle name="Normal 54 2 6" xfId="6203"/>
    <cellStyle name="Normal 54 3" xfId="6204"/>
    <cellStyle name="Normal 54 3 2" xfId="6205"/>
    <cellStyle name="Normal 54 3 2 2" xfId="6206"/>
    <cellStyle name="Normal 54 3 2 2 2" xfId="6207"/>
    <cellStyle name="Normal 54 3 2 3" xfId="6208"/>
    <cellStyle name="Normal 54 3 2 3 2" xfId="6209"/>
    <cellStyle name="Normal 54 3 2 4" xfId="6210"/>
    <cellStyle name="Normal 54 3 3" xfId="6211"/>
    <cellStyle name="Normal 54 3 3 2" xfId="6212"/>
    <cellStyle name="Normal 54 3 4" xfId="6213"/>
    <cellStyle name="Normal 54 3 4 2" xfId="6214"/>
    <cellStyle name="Normal 54 3 5" xfId="6215"/>
    <cellStyle name="Normal 54 4" xfId="6216"/>
    <cellStyle name="Normal 54 4 2" xfId="6217"/>
    <cellStyle name="Normal 54 4 2 2" xfId="6218"/>
    <cellStyle name="Normal 54 4 3" xfId="6219"/>
    <cellStyle name="Normal 54 4 3 2" xfId="6220"/>
    <cellStyle name="Normal 54 4 4" xfId="6221"/>
    <cellStyle name="Normal 54 5" xfId="6222"/>
    <cellStyle name="Normal 54 5 2" xfId="6223"/>
    <cellStyle name="Normal 54 6" xfId="6224"/>
    <cellStyle name="Normal 54 6 2" xfId="6225"/>
    <cellStyle name="Normal 54 7" xfId="6226"/>
    <cellStyle name="Normal 55" xfId="6227"/>
    <cellStyle name="Normal 55 2" xfId="6228"/>
    <cellStyle name="Normal 55 2 2" xfId="6229"/>
    <cellStyle name="Normal 55 2 2 2" xfId="6230"/>
    <cellStyle name="Normal 55 2 2 2 2" xfId="6231"/>
    <cellStyle name="Normal 55 2 2 2 2 2" xfId="6232"/>
    <cellStyle name="Normal 55 2 2 2 3" xfId="6233"/>
    <cellStyle name="Normal 55 2 2 2 3 2" xfId="6234"/>
    <cellStyle name="Normal 55 2 2 2 4" xfId="6235"/>
    <cellStyle name="Normal 55 2 2 3" xfId="6236"/>
    <cellStyle name="Normal 55 2 2 3 2" xfId="6237"/>
    <cellStyle name="Normal 55 2 2 4" xfId="6238"/>
    <cellStyle name="Normal 55 2 2 4 2" xfId="6239"/>
    <cellStyle name="Normal 55 2 2 5" xfId="6240"/>
    <cellStyle name="Normal 55 2 3" xfId="6241"/>
    <cellStyle name="Normal 55 2 3 2" xfId="6242"/>
    <cellStyle name="Normal 55 2 3 2 2" xfId="6243"/>
    <cellStyle name="Normal 55 2 3 3" xfId="6244"/>
    <cellStyle name="Normal 55 2 3 3 2" xfId="6245"/>
    <cellStyle name="Normal 55 2 3 4" xfId="6246"/>
    <cellStyle name="Normal 55 2 4" xfId="6247"/>
    <cellStyle name="Normal 55 2 4 2" xfId="6248"/>
    <cellStyle name="Normal 55 2 5" xfId="6249"/>
    <cellStyle name="Normal 55 2 5 2" xfId="6250"/>
    <cellStyle name="Normal 55 2 6" xfId="6251"/>
    <cellStyle name="Normal 55 3" xfId="6252"/>
    <cellStyle name="Normal 55 3 2" xfId="6253"/>
    <cellStyle name="Normal 55 3 2 2" xfId="6254"/>
    <cellStyle name="Normal 55 3 2 2 2" xfId="6255"/>
    <cellStyle name="Normal 55 3 2 3" xfId="6256"/>
    <cellStyle name="Normal 55 3 2 3 2" xfId="6257"/>
    <cellStyle name="Normal 55 3 2 4" xfId="6258"/>
    <cellStyle name="Normal 55 3 3" xfId="6259"/>
    <cellStyle name="Normal 55 3 3 2" xfId="6260"/>
    <cellStyle name="Normal 55 3 4" xfId="6261"/>
    <cellStyle name="Normal 55 3 4 2" xfId="6262"/>
    <cellStyle name="Normal 55 3 5" xfId="6263"/>
    <cellStyle name="Normal 55 4" xfId="6264"/>
    <cellStyle name="Normal 55 4 2" xfId="6265"/>
    <cellStyle name="Normal 55 4 2 2" xfId="6266"/>
    <cellStyle name="Normal 55 4 3" xfId="6267"/>
    <cellStyle name="Normal 55 4 3 2" xfId="6268"/>
    <cellStyle name="Normal 55 4 4" xfId="6269"/>
    <cellStyle name="Normal 55 5" xfId="6270"/>
    <cellStyle name="Normal 55 5 2" xfId="6271"/>
    <cellStyle name="Normal 55 6" xfId="6272"/>
    <cellStyle name="Normal 55 6 2" xfId="6273"/>
    <cellStyle name="Normal 55 7" xfId="6274"/>
    <cellStyle name="Normal 56" xfId="6275"/>
    <cellStyle name="Normal 56 2" xfId="6276"/>
    <cellStyle name="Normal 56 2 2" xfId="6277"/>
    <cellStyle name="Normal 56 2 2 2" xfId="6278"/>
    <cellStyle name="Normal 56 2 2 2 2" xfId="6279"/>
    <cellStyle name="Normal 56 2 2 2 2 2" xfId="6280"/>
    <cellStyle name="Normal 56 2 2 2 3" xfId="6281"/>
    <cellStyle name="Normal 56 2 2 2 3 2" xfId="6282"/>
    <cellStyle name="Normal 56 2 2 2 4" xfId="6283"/>
    <cellStyle name="Normal 56 2 2 3" xfId="6284"/>
    <cellStyle name="Normal 56 2 2 3 2" xfId="6285"/>
    <cellStyle name="Normal 56 2 2 4" xfId="6286"/>
    <cellStyle name="Normal 56 2 2 4 2" xfId="6287"/>
    <cellStyle name="Normal 56 2 2 5" xfId="6288"/>
    <cellStyle name="Normal 56 2 3" xfId="6289"/>
    <cellStyle name="Normal 56 2 3 2" xfId="6290"/>
    <cellStyle name="Normal 56 2 3 2 2" xfId="6291"/>
    <cellStyle name="Normal 56 2 3 3" xfId="6292"/>
    <cellStyle name="Normal 56 2 3 3 2" xfId="6293"/>
    <cellStyle name="Normal 56 2 3 4" xfId="6294"/>
    <cellStyle name="Normal 56 2 4" xfId="6295"/>
    <cellStyle name="Normal 56 2 4 2" xfId="6296"/>
    <cellStyle name="Normal 56 2 5" xfId="6297"/>
    <cellStyle name="Normal 56 2 5 2" xfId="6298"/>
    <cellStyle name="Normal 56 2 6" xfId="6299"/>
    <cellStyle name="Normal 56 3" xfId="6300"/>
    <cellStyle name="Normal 56 3 2" xfId="6301"/>
    <cellStyle name="Normal 56 3 2 2" xfId="6302"/>
    <cellStyle name="Normal 56 3 2 2 2" xfId="6303"/>
    <cellStyle name="Normal 56 3 2 3" xfId="6304"/>
    <cellStyle name="Normal 56 3 2 3 2" xfId="6305"/>
    <cellStyle name="Normal 56 3 2 4" xfId="6306"/>
    <cellStyle name="Normal 56 3 3" xfId="6307"/>
    <cellStyle name="Normal 56 3 3 2" xfId="6308"/>
    <cellStyle name="Normal 56 3 4" xfId="6309"/>
    <cellStyle name="Normal 56 3 4 2" xfId="6310"/>
    <cellStyle name="Normal 56 3 5" xfId="6311"/>
    <cellStyle name="Normal 56 4" xfId="6312"/>
    <cellStyle name="Normal 56 4 2" xfId="6313"/>
    <cellStyle name="Normal 56 4 2 2" xfId="6314"/>
    <cellStyle name="Normal 56 4 3" xfId="6315"/>
    <cellStyle name="Normal 56 4 3 2" xfId="6316"/>
    <cellStyle name="Normal 56 4 4" xfId="6317"/>
    <cellStyle name="Normal 56 5" xfId="6318"/>
    <cellStyle name="Normal 56 5 2" xfId="6319"/>
    <cellStyle name="Normal 56 6" xfId="6320"/>
    <cellStyle name="Normal 56 6 2" xfId="6321"/>
    <cellStyle name="Normal 56 7" xfId="6322"/>
    <cellStyle name="Normal 57" xfId="6323"/>
    <cellStyle name="Normal 57 2" xfId="6324"/>
    <cellStyle name="Normal 57 2 2" xfId="6325"/>
    <cellStyle name="Normal 57 2 2 2" xfId="6326"/>
    <cellStyle name="Normal 57 2 2 2 2" xfId="6327"/>
    <cellStyle name="Normal 57 2 2 2 2 2" xfId="6328"/>
    <cellStyle name="Normal 57 2 2 2 3" xfId="6329"/>
    <cellStyle name="Normal 57 2 2 2 3 2" xfId="6330"/>
    <cellStyle name="Normal 57 2 2 2 4" xfId="6331"/>
    <cellStyle name="Normal 57 2 2 3" xfId="6332"/>
    <cellStyle name="Normal 57 2 2 3 2" xfId="6333"/>
    <cellStyle name="Normal 57 2 2 4" xfId="6334"/>
    <cellStyle name="Normal 57 2 2 4 2" xfId="6335"/>
    <cellStyle name="Normal 57 2 2 5" xfId="6336"/>
    <cellStyle name="Normal 57 2 3" xfId="6337"/>
    <cellStyle name="Normal 57 2 3 2" xfId="6338"/>
    <cellStyle name="Normal 57 2 3 2 2" xfId="6339"/>
    <cellStyle name="Normal 57 2 3 3" xfId="6340"/>
    <cellStyle name="Normal 57 2 3 3 2" xfId="6341"/>
    <cellStyle name="Normal 57 2 3 4" xfId="6342"/>
    <cellStyle name="Normal 57 2 4" xfId="6343"/>
    <cellStyle name="Normal 57 2 4 2" xfId="6344"/>
    <cellStyle name="Normal 57 2 5" xfId="6345"/>
    <cellStyle name="Normal 57 2 5 2" xfId="6346"/>
    <cellStyle name="Normal 57 2 6" xfId="6347"/>
    <cellStyle name="Normal 57 3" xfId="6348"/>
    <cellStyle name="Normal 57 3 2" xfId="6349"/>
    <cellStyle name="Normal 57 3 2 2" xfId="6350"/>
    <cellStyle name="Normal 57 3 2 2 2" xfId="6351"/>
    <cellStyle name="Normal 57 3 2 3" xfId="6352"/>
    <cellStyle name="Normal 57 3 2 3 2" xfId="6353"/>
    <cellStyle name="Normal 57 3 2 4" xfId="6354"/>
    <cellStyle name="Normal 57 3 3" xfId="6355"/>
    <cellStyle name="Normal 57 3 3 2" xfId="6356"/>
    <cellStyle name="Normal 57 3 4" xfId="6357"/>
    <cellStyle name="Normal 57 3 4 2" xfId="6358"/>
    <cellStyle name="Normal 57 3 5" xfId="6359"/>
    <cellStyle name="Normal 57 4" xfId="6360"/>
    <cellStyle name="Normal 57 4 2" xfId="6361"/>
    <cellStyle name="Normal 57 4 2 2" xfId="6362"/>
    <cellStyle name="Normal 57 4 3" xfId="6363"/>
    <cellStyle name="Normal 57 4 3 2" xfId="6364"/>
    <cellStyle name="Normal 57 4 4" xfId="6365"/>
    <cellStyle name="Normal 57 5" xfId="6366"/>
    <cellStyle name="Normal 57 5 2" xfId="6367"/>
    <cellStyle name="Normal 57 6" xfId="6368"/>
    <cellStyle name="Normal 57 6 2" xfId="6369"/>
    <cellStyle name="Normal 57 7" xfId="6370"/>
    <cellStyle name="Normal 58" xfId="6371"/>
    <cellStyle name="Normal 58 2" xfId="6372"/>
    <cellStyle name="Normal 58 2 2" xfId="6373"/>
    <cellStyle name="Normal 58 2 2 2" xfId="6374"/>
    <cellStyle name="Normal 58 2 2 2 2" xfId="6375"/>
    <cellStyle name="Normal 58 2 2 2 2 2" xfId="6376"/>
    <cellStyle name="Normal 58 2 2 2 3" xfId="6377"/>
    <cellStyle name="Normal 58 2 2 2 3 2" xfId="6378"/>
    <cellStyle name="Normal 58 2 2 2 4" xfId="6379"/>
    <cellStyle name="Normal 58 2 2 3" xfId="6380"/>
    <cellStyle name="Normal 58 2 2 3 2" xfId="6381"/>
    <cellStyle name="Normal 58 2 2 4" xfId="6382"/>
    <cellStyle name="Normal 58 2 2 4 2" xfId="6383"/>
    <cellStyle name="Normal 58 2 2 5" xfId="6384"/>
    <cellStyle name="Normal 58 2 3" xfId="6385"/>
    <cellStyle name="Normal 58 2 3 2" xfId="6386"/>
    <cellStyle name="Normal 58 2 3 2 2" xfId="6387"/>
    <cellStyle name="Normal 58 2 3 3" xfId="6388"/>
    <cellStyle name="Normal 58 2 3 3 2" xfId="6389"/>
    <cellStyle name="Normal 58 2 3 4" xfId="6390"/>
    <cellStyle name="Normal 58 2 4" xfId="6391"/>
    <cellStyle name="Normal 58 2 4 2" xfId="6392"/>
    <cellStyle name="Normal 58 2 5" xfId="6393"/>
    <cellStyle name="Normal 58 2 5 2" xfId="6394"/>
    <cellStyle name="Normal 58 2 6" xfId="6395"/>
    <cellStyle name="Normal 58 3" xfId="6396"/>
    <cellStyle name="Normal 58 3 2" xfId="6397"/>
    <cellStyle name="Normal 58 3 2 2" xfId="6398"/>
    <cellStyle name="Normal 58 3 2 2 2" xfId="6399"/>
    <cellStyle name="Normal 58 3 2 3" xfId="6400"/>
    <cellStyle name="Normal 58 3 2 3 2" xfId="6401"/>
    <cellStyle name="Normal 58 3 2 4" xfId="6402"/>
    <cellStyle name="Normal 58 3 3" xfId="6403"/>
    <cellStyle name="Normal 58 3 3 2" xfId="6404"/>
    <cellStyle name="Normal 58 3 4" xfId="6405"/>
    <cellStyle name="Normal 58 3 4 2" xfId="6406"/>
    <cellStyle name="Normal 58 3 5" xfId="6407"/>
    <cellStyle name="Normal 58 4" xfId="6408"/>
    <cellStyle name="Normal 58 4 2" xfId="6409"/>
    <cellStyle name="Normal 58 4 2 2" xfId="6410"/>
    <cellStyle name="Normal 58 4 3" xfId="6411"/>
    <cellStyle name="Normal 58 4 3 2" xfId="6412"/>
    <cellStyle name="Normal 58 4 4" xfId="6413"/>
    <cellStyle name="Normal 58 5" xfId="6414"/>
    <cellStyle name="Normal 58 5 2" xfId="6415"/>
    <cellStyle name="Normal 58 6" xfId="6416"/>
    <cellStyle name="Normal 58 6 2" xfId="6417"/>
    <cellStyle name="Normal 58 7" xfId="6418"/>
    <cellStyle name="Normal 59" xfId="6419"/>
    <cellStyle name="Normal 59 2" xfId="6420"/>
    <cellStyle name="Normal 59 2 2" xfId="6421"/>
    <cellStyle name="Normal 59 2 2 2" xfId="6422"/>
    <cellStyle name="Normal 59 2 2 2 2" xfId="6423"/>
    <cellStyle name="Normal 59 2 2 2 2 2" xfId="6424"/>
    <cellStyle name="Normal 59 2 2 2 3" xfId="6425"/>
    <cellStyle name="Normal 59 2 2 2 3 2" xfId="6426"/>
    <cellStyle name="Normal 59 2 2 2 4" xfId="6427"/>
    <cellStyle name="Normal 59 2 2 3" xfId="6428"/>
    <cellStyle name="Normal 59 2 2 3 2" xfId="6429"/>
    <cellStyle name="Normal 59 2 2 4" xfId="6430"/>
    <cellStyle name="Normal 59 2 2 4 2" xfId="6431"/>
    <cellStyle name="Normal 59 2 2 5" xfId="6432"/>
    <cellStyle name="Normal 59 2 3" xfId="6433"/>
    <cellStyle name="Normal 59 2 3 2" xfId="6434"/>
    <cellStyle name="Normal 59 2 3 2 2" xfId="6435"/>
    <cellStyle name="Normal 59 2 3 3" xfId="6436"/>
    <cellStyle name="Normal 59 2 3 3 2" xfId="6437"/>
    <cellStyle name="Normal 59 2 3 4" xfId="6438"/>
    <cellStyle name="Normal 59 2 4" xfId="6439"/>
    <cellStyle name="Normal 59 2 4 2" xfId="6440"/>
    <cellStyle name="Normal 59 2 5" xfId="6441"/>
    <cellStyle name="Normal 59 2 5 2" xfId="6442"/>
    <cellStyle name="Normal 59 2 6" xfId="6443"/>
    <cellStyle name="Normal 59 3" xfId="6444"/>
    <cellStyle name="Normal 59 3 2" xfId="6445"/>
    <cellStyle name="Normal 59 3 2 2" xfId="6446"/>
    <cellStyle name="Normal 59 3 2 2 2" xfId="6447"/>
    <cellStyle name="Normal 59 3 2 3" xfId="6448"/>
    <cellStyle name="Normal 59 3 2 3 2" xfId="6449"/>
    <cellStyle name="Normal 59 3 2 4" xfId="6450"/>
    <cellStyle name="Normal 59 3 3" xfId="6451"/>
    <cellStyle name="Normal 59 3 3 2" xfId="6452"/>
    <cellStyle name="Normal 59 3 4" xfId="6453"/>
    <cellStyle name="Normal 59 3 4 2" xfId="6454"/>
    <cellStyle name="Normal 59 3 5" xfId="6455"/>
    <cellStyle name="Normal 59 4" xfId="6456"/>
    <cellStyle name="Normal 59 4 2" xfId="6457"/>
    <cellStyle name="Normal 59 4 2 2" xfId="6458"/>
    <cellStyle name="Normal 59 4 3" xfId="6459"/>
    <cellStyle name="Normal 59 4 3 2" xfId="6460"/>
    <cellStyle name="Normal 59 4 4" xfId="6461"/>
    <cellStyle name="Normal 59 5" xfId="6462"/>
    <cellStyle name="Normal 59 5 2" xfId="6463"/>
    <cellStyle name="Normal 59 6" xfId="6464"/>
    <cellStyle name="Normal 59 6 2" xfId="6465"/>
    <cellStyle name="Normal 59 7" xfId="6466"/>
    <cellStyle name="Normal 6" xfId="104"/>
    <cellStyle name="Normal 6 10" xfId="6468"/>
    <cellStyle name="Normal 6 11" xfId="6467"/>
    <cellStyle name="Normal 6 2" xfId="6469"/>
    <cellStyle name="Normal 6 2 2" xfId="6470"/>
    <cellStyle name="Normal 6 2 2 2" xfId="6471"/>
    <cellStyle name="Normal 6 2 2 2 2" xfId="6472"/>
    <cellStyle name="Normal 6 2 2 2 2 2" xfId="6473"/>
    <cellStyle name="Normal 6 2 2 2 2 2 2" xfId="6474"/>
    <cellStyle name="Normal 6 2 2 2 2 2 2 2" xfId="6475"/>
    <cellStyle name="Normal 6 2 2 2 2 2 3" xfId="6476"/>
    <cellStyle name="Normal 6 2 2 2 2 2 3 2" xfId="6477"/>
    <cellStyle name="Normal 6 2 2 2 2 2 4" xfId="6478"/>
    <cellStyle name="Normal 6 2 2 2 2 3" xfId="6479"/>
    <cellStyle name="Normal 6 2 2 2 2 3 2" xfId="6480"/>
    <cellStyle name="Normal 6 2 2 2 2 4" xfId="6481"/>
    <cellStyle name="Normal 6 2 2 2 2 4 2" xfId="6482"/>
    <cellStyle name="Normal 6 2 2 2 2 5" xfId="6483"/>
    <cellStyle name="Normal 6 2 2 2 3" xfId="6484"/>
    <cellStyle name="Normal 6 2 2 2 3 2" xfId="6485"/>
    <cellStyle name="Normal 6 2 2 2 3 2 2" xfId="6486"/>
    <cellStyle name="Normal 6 2 2 2 3 3" xfId="6487"/>
    <cellStyle name="Normal 6 2 2 2 3 3 2" xfId="6488"/>
    <cellStyle name="Normal 6 2 2 2 3 4" xfId="6489"/>
    <cellStyle name="Normal 6 2 2 2 4" xfId="6490"/>
    <cellStyle name="Normal 6 2 2 2 4 2" xfId="6491"/>
    <cellStyle name="Normal 6 2 2 2 5" xfId="6492"/>
    <cellStyle name="Normal 6 2 2 2 5 2" xfId="6493"/>
    <cellStyle name="Normal 6 2 2 2 6" xfId="6494"/>
    <cellStyle name="Normal 6 2 2 3" xfId="6495"/>
    <cellStyle name="Normal 6 2 2 3 2" xfId="6496"/>
    <cellStyle name="Normal 6 2 2 3 2 2" xfId="6497"/>
    <cellStyle name="Normal 6 2 2 3 2 2 2" xfId="6498"/>
    <cellStyle name="Normal 6 2 2 3 2 3" xfId="6499"/>
    <cellStyle name="Normal 6 2 2 3 2 3 2" xfId="6500"/>
    <cellStyle name="Normal 6 2 2 3 2 4" xfId="6501"/>
    <cellStyle name="Normal 6 2 2 3 3" xfId="6502"/>
    <cellStyle name="Normal 6 2 2 3 3 2" xfId="6503"/>
    <cellStyle name="Normal 6 2 2 3 4" xfId="6504"/>
    <cellStyle name="Normal 6 2 2 3 4 2" xfId="6505"/>
    <cellStyle name="Normal 6 2 2 3 5" xfId="6506"/>
    <cellStyle name="Normal 6 2 2 4" xfId="6507"/>
    <cellStyle name="Normal 6 2 2 4 2" xfId="6508"/>
    <cellStyle name="Normal 6 2 2 4 2 2" xfId="6509"/>
    <cellStyle name="Normal 6 2 2 4 3" xfId="6510"/>
    <cellStyle name="Normal 6 2 2 4 3 2" xfId="6511"/>
    <cellStyle name="Normal 6 2 2 4 4" xfId="6512"/>
    <cellStyle name="Normal 6 2 2 5" xfId="6513"/>
    <cellStyle name="Normal 6 2 2 5 2" xfId="6514"/>
    <cellStyle name="Normal 6 2 2 6" xfId="6515"/>
    <cellStyle name="Normal 6 2 2 6 2" xfId="6516"/>
    <cellStyle name="Normal 6 2 2 7" xfId="6517"/>
    <cellStyle name="Normal 6 2 3" xfId="6518"/>
    <cellStyle name="Normal 6 2 3 2" xfId="6519"/>
    <cellStyle name="Normal 6 2 3 2 2" xfId="6520"/>
    <cellStyle name="Normal 6 2 3 2 2 2" xfId="6521"/>
    <cellStyle name="Normal 6 2 3 2 2 2 2" xfId="6522"/>
    <cellStyle name="Normal 6 2 3 2 2 3" xfId="6523"/>
    <cellStyle name="Normal 6 2 3 2 2 3 2" xfId="6524"/>
    <cellStyle name="Normal 6 2 3 2 2 4" xfId="6525"/>
    <cellStyle name="Normal 6 2 3 2 3" xfId="6526"/>
    <cellStyle name="Normal 6 2 3 2 3 2" xfId="6527"/>
    <cellStyle name="Normal 6 2 3 2 4" xfId="6528"/>
    <cellStyle name="Normal 6 2 3 2 4 2" xfId="6529"/>
    <cellStyle name="Normal 6 2 3 2 5" xfId="6530"/>
    <cellStyle name="Normal 6 2 3 3" xfId="6531"/>
    <cellStyle name="Normal 6 2 3 3 2" xfId="6532"/>
    <cellStyle name="Normal 6 2 3 3 2 2" xfId="6533"/>
    <cellStyle name="Normal 6 2 3 3 3" xfId="6534"/>
    <cellStyle name="Normal 6 2 3 3 3 2" xfId="6535"/>
    <cellStyle name="Normal 6 2 3 3 4" xfId="6536"/>
    <cellStyle name="Normal 6 2 3 4" xfId="6537"/>
    <cellStyle name="Normal 6 2 3 4 2" xfId="6538"/>
    <cellStyle name="Normal 6 2 3 5" xfId="6539"/>
    <cellStyle name="Normal 6 2 3 5 2" xfId="6540"/>
    <cellStyle name="Normal 6 2 3 6" xfId="6541"/>
    <cellStyle name="Normal 6 2 4" xfId="6542"/>
    <cellStyle name="Normal 6 2 4 2" xfId="6543"/>
    <cellStyle name="Normal 6 2 4 2 2" xfId="6544"/>
    <cellStyle name="Normal 6 2 4 2 2 2" xfId="6545"/>
    <cellStyle name="Normal 6 2 4 2 3" xfId="6546"/>
    <cellStyle name="Normal 6 2 4 2 3 2" xfId="6547"/>
    <cellStyle name="Normal 6 2 4 2 4" xfId="6548"/>
    <cellStyle name="Normal 6 2 4 3" xfId="6549"/>
    <cellStyle name="Normal 6 2 4 3 2" xfId="6550"/>
    <cellStyle name="Normal 6 2 4 4" xfId="6551"/>
    <cellStyle name="Normal 6 2 4 4 2" xfId="6552"/>
    <cellStyle name="Normal 6 2 4 5" xfId="6553"/>
    <cellStyle name="Normal 6 2 5" xfId="6554"/>
    <cellStyle name="Normal 6 2 5 2" xfId="6555"/>
    <cellStyle name="Normal 6 2 5 2 2" xfId="6556"/>
    <cellStyle name="Normal 6 2 5 3" xfId="6557"/>
    <cellStyle name="Normal 6 2 5 3 2" xfId="6558"/>
    <cellStyle name="Normal 6 2 5 4" xfId="6559"/>
    <cellStyle name="Normal 6 2 6" xfId="6560"/>
    <cellStyle name="Normal 6 2 6 2" xfId="6561"/>
    <cellStyle name="Normal 6 2 7" xfId="6562"/>
    <cellStyle name="Normal 6 2 7 2" xfId="6563"/>
    <cellStyle name="Normal 6 2 8" xfId="6564"/>
    <cellStyle name="Normal 6 3" xfId="6565"/>
    <cellStyle name="Normal 6 3 2" xfId="6566"/>
    <cellStyle name="Normal 6 3 2 2" xfId="6567"/>
    <cellStyle name="Normal 6 3 2 2 2" xfId="6568"/>
    <cellStyle name="Normal 6 3 2 2 2 2" xfId="6569"/>
    <cellStyle name="Normal 6 3 2 2 2 2 2" xfId="6570"/>
    <cellStyle name="Normal 6 3 2 2 2 3" xfId="6571"/>
    <cellStyle name="Normal 6 3 2 2 2 3 2" xfId="6572"/>
    <cellStyle name="Normal 6 3 2 2 2 4" xfId="6573"/>
    <cellStyle name="Normal 6 3 2 2 3" xfId="6574"/>
    <cellStyle name="Normal 6 3 2 2 3 2" xfId="6575"/>
    <cellStyle name="Normal 6 3 2 2 4" xfId="6576"/>
    <cellStyle name="Normal 6 3 2 2 4 2" xfId="6577"/>
    <cellStyle name="Normal 6 3 2 2 5" xfId="6578"/>
    <cellStyle name="Normal 6 3 2 3" xfId="6579"/>
    <cellStyle name="Normal 6 3 2 3 2" xfId="6580"/>
    <cellStyle name="Normal 6 3 2 3 2 2" xfId="6581"/>
    <cellStyle name="Normal 6 3 2 3 3" xfId="6582"/>
    <cellStyle name="Normal 6 3 2 3 3 2" xfId="6583"/>
    <cellStyle name="Normal 6 3 2 3 4" xfId="6584"/>
    <cellStyle name="Normal 6 3 2 4" xfId="6585"/>
    <cellStyle name="Normal 6 3 2 4 2" xfId="6586"/>
    <cellStyle name="Normal 6 3 2 5" xfId="6587"/>
    <cellStyle name="Normal 6 3 2 5 2" xfId="6588"/>
    <cellStyle name="Normal 6 3 2 6" xfId="6589"/>
    <cellStyle name="Normal 6 3 3" xfId="6590"/>
    <cellStyle name="Normal 6 3 3 2" xfId="6591"/>
    <cellStyle name="Normal 6 3 3 2 2" xfId="6592"/>
    <cellStyle name="Normal 6 3 3 2 2 2" xfId="6593"/>
    <cellStyle name="Normal 6 3 3 2 3" xfId="6594"/>
    <cellStyle name="Normal 6 3 3 2 3 2" xfId="6595"/>
    <cellStyle name="Normal 6 3 3 2 4" xfId="6596"/>
    <cellStyle name="Normal 6 3 3 3" xfId="6597"/>
    <cellStyle name="Normal 6 3 3 3 2" xfId="6598"/>
    <cellStyle name="Normal 6 3 3 4" xfId="6599"/>
    <cellStyle name="Normal 6 3 3 4 2" xfId="6600"/>
    <cellStyle name="Normal 6 3 3 5" xfId="6601"/>
    <cellStyle name="Normal 6 3 4" xfId="6602"/>
    <cellStyle name="Normal 6 3 4 2" xfId="6603"/>
    <cellStyle name="Normal 6 3 4 2 2" xfId="6604"/>
    <cellStyle name="Normal 6 3 4 3" xfId="6605"/>
    <cellStyle name="Normal 6 3 4 3 2" xfId="6606"/>
    <cellStyle name="Normal 6 3 4 4" xfId="6607"/>
    <cellStyle name="Normal 6 3 5" xfId="6608"/>
    <cellStyle name="Normal 6 3 5 2" xfId="6609"/>
    <cellStyle name="Normal 6 3 6" xfId="6610"/>
    <cellStyle name="Normal 6 3 6 2" xfId="6611"/>
    <cellStyle name="Normal 6 3 7" xfId="6612"/>
    <cellStyle name="Normal 6 3 8" xfId="6613"/>
    <cellStyle name="Normal 6 4" xfId="6614"/>
    <cellStyle name="Normal 6 4 2" xfId="6615"/>
    <cellStyle name="Normal 6 4 2 2" xfId="6616"/>
    <cellStyle name="Normal 6 4 2 2 2" xfId="6617"/>
    <cellStyle name="Normal 6 4 2 2 2 2" xfId="6618"/>
    <cellStyle name="Normal 6 4 2 2 2 2 2" xfId="6619"/>
    <cellStyle name="Normal 6 4 2 2 2 3" xfId="6620"/>
    <cellStyle name="Normal 6 4 2 2 2 3 2" xfId="6621"/>
    <cellStyle name="Normal 6 4 2 2 2 4" xfId="6622"/>
    <cellStyle name="Normal 6 4 2 2 3" xfId="6623"/>
    <cellStyle name="Normal 6 4 2 2 3 2" xfId="6624"/>
    <cellStyle name="Normal 6 4 2 2 4" xfId="6625"/>
    <cellStyle name="Normal 6 4 2 2 4 2" xfId="6626"/>
    <cellStyle name="Normal 6 4 2 2 5" xfId="6627"/>
    <cellStyle name="Normal 6 4 2 3" xfId="6628"/>
    <cellStyle name="Normal 6 4 2 3 2" xfId="6629"/>
    <cellStyle name="Normal 6 4 2 3 2 2" xfId="6630"/>
    <cellStyle name="Normal 6 4 2 3 3" xfId="6631"/>
    <cellStyle name="Normal 6 4 2 3 3 2" xfId="6632"/>
    <cellStyle name="Normal 6 4 2 3 4" xfId="6633"/>
    <cellStyle name="Normal 6 4 2 4" xfId="6634"/>
    <cellStyle name="Normal 6 4 2 4 2" xfId="6635"/>
    <cellStyle name="Normal 6 4 2 5" xfId="6636"/>
    <cellStyle name="Normal 6 4 2 5 2" xfId="6637"/>
    <cellStyle name="Normal 6 4 2 6" xfId="6638"/>
    <cellStyle name="Normal 6 4 3" xfId="6639"/>
    <cellStyle name="Normal 6 4 3 2" xfId="6640"/>
    <cellStyle name="Normal 6 4 3 2 2" xfId="6641"/>
    <cellStyle name="Normal 6 4 3 2 2 2" xfId="6642"/>
    <cellStyle name="Normal 6 4 3 2 3" xfId="6643"/>
    <cellStyle name="Normal 6 4 3 2 3 2" xfId="6644"/>
    <cellStyle name="Normal 6 4 3 2 4" xfId="6645"/>
    <cellStyle name="Normal 6 4 3 3" xfId="6646"/>
    <cellStyle name="Normal 6 4 3 3 2" xfId="6647"/>
    <cellStyle name="Normal 6 4 3 4" xfId="6648"/>
    <cellStyle name="Normal 6 4 3 4 2" xfId="6649"/>
    <cellStyle name="Normal 6 4 3 5" xfId="6650"/>
    <cellStyle name="Normal 6 4 4" xfId="6651"/>
    <cellStyle name="Normal 6 4 4 2" xfId="6652"/>
    <cellStyle name="Normal 6 4 4 2 2" xfId="6653"/>
    <cellStyle name="Normal 6 4 4 3" xfId="6654"/>
    <cellStyle name="Normal 6 4 4 3 2" xfId="6655"/>
    <cellStyle name="Normal 6 4 4 4" xfId="6656"/>
    <cellStyle name="Normal 6 4 5" xfId="6657"/>
    <cellStyle name="Normal 6 4 5 2" xfId="6658"/>
    <cellStyle name="Normal 6 4 6" xfId="6659"/>
    <cellStyle name="Normal 6 4 6 2" xfId="6660"/>
    <cellStyle name="Normal 6 4 7" xfId="6661"/>
    <cellStyle name="Normal 6 5" xfId="6662"/>
    <cellStyle name="Normal 6 5 2" xfId="6663"/>
    <cellStyle name="Normal 6 5 2 2" xfId="6664"/>
    <cellStyle name="Normal 6 5 2 2 2" xfId="6665"/>
    <cellStyle name="Normal 6 5 2 2 2 2" xfId="6666"/>
    <cellStyle name="Normal 6 5 2 2 3" xfId="6667"/>
    <cellStyle name="Normal 6 5 2 2 3 2" xfId="6668"/>
    <cellStyle name="Normal 6 5 2 2 4" xfId="6669"/>
    <cellStyle name="Normal 6 5 2 3" xfId="6670"/>
    <cellStyle name="Normal 6 5 2 3 2" xfId="6671"/>
    <cellStyle name="Normal 6 5 2 4" xfId="6672"/>
    <cellStyle name="Normal 6 5 2 4 2" xfId="6673"/>
    <cellStyle name="Normal 6 5 2 5" xfId="6674"/>
    <cellStyle name="Normal 6 5 3" xfId="6675"/>
    <cellStyle name="Normal 6 5 3 2" xfId="6676"/>
    <cellStyle name="Normal 6 5 3 2 2" xfId="6677"/>
    <cellStyle name="Normal 6 5 3 3" xfId="6678"/>
    <cellStyle name="Normal 6 5 3 3 2" xfId="6679"/>
    <cellStyle name="Normal 6 5 3 4" xfId="6680"/>
    <cellStyle name="Normal 6 5 4" xfId="6681"/>
    <cellStyle name="Normal 6 5 4 2" xfId="6682"/>
    <cellStyle name="Normal 6 5 5" xfId="6683"/>
    <cellStyle name="Normal 6 5 5 2" xfId="6684"/>
    <cellStyle name="Normal 6 5 6" xfId="6685"/>
    <cellStyle name="Normal 6 6" xfId="6686"/>
    <cellStyle name="Normal 6 6 2" xfId="6687"/>
    <cellStyle name="Normal 6 6 2 2" xfId="6688"/>
    <cellStyle name="Normal 6 6 2 2 2" xfId="6689"/>
    <cellStyle name="Normal 6 6 2 3" xfId="6690"/>
    <cellStyle name="Normal 6 6 2 3 2" xfId="6691"/>
    <cellStyle name="Normal 6 6 2 4" xfId="6692"/>
    <cellStyle name="Normal 6 6 3" xfId="6693"/>
    <cellStyle name="Normal 6 6 3 2" xfId="6694"/>
    <cellStyle name="Normal 6 6 4" xfId="6695"/>
    <cellStyle name="Normal 6 6 4 2" xfId="6696"/>
    <cellStyle name="Normal 6 6 5" xfId="6697"/>
    <cellStyle name="Normal 6 7" xfId="6698"/>
    <cellStyle name="Normal 6 7 2" xfId="6699"/>
    <cellStyle name="Normal 6 7 2 2" xfId="6700"/>
    <cellStyle name="Normal 6 7 3" xfId="6701"/>
    <cellStyle name="Normal 6 7 3 2" xfId="6702"/>
    <cellStyle name="Normal 6 7 4" xfId="6703"/>
    <cellStyle name="Normal 6 8" xfId="6704"/>
    <cellStyle name="Normal 6 8 2" xfId="6705"/>
    <cellStyle name="Normal 6 9" xfId="6706"/>
    <cellStyle name="Normal 6 9 2" xfId="6707"/>
    <cellStyle name="Normal 6_2180" xfId="6708"/>
    <cellStyle name="Normal 60" xfId="6709"/>
    <cellStyle name="Normal 60 2" xfId="6710"/>
    <cellStyle name="Normal 60 2 2" xfId="6711"/>
    <cellStyle name="Normal 60 2 2 2" xfId="6712"/>
    <cellStyle name="Normal 60 2 2 2 2" xfId="6713"/>
    <cellStyle name="Normal 60 2 2 2 2 2" xfId="6714"/>
    <cellStyle name="Normal 60 2 2 2 3" xfId="6715"/>
    <cellStyle name="Normal 60 2 2 2 3 2" xfId="6716"/>
    <cellStyle name="Normal 60 2 2 2 4" xfId="6717"/>
    <cellStyle name="Normal 60 2 2 3" xfId="6718"/>
    <cellStyle name="Normal 60 2 2 3 2" xfId="6719"/>
    <cellStyle name="Normal 60 2 2 4" xfId="6720"/>
    <cellStyle name="Normal 60 2 2 4 2" xfId="6721"/>
    <cellStyle name="Normal 60 2 2 5" xfId="6722"/>
    <cellStyle name="Normal 60 2 3" xfId="6723"/>
    <cellStyle name="Normal 60 2 3 2" xfId="6724"/>
    <cellStyle name="Normal 60 2 3 2 2" xfId="6725"/>
    <cellStyle name="Normal 60 2 3 3" xfId="6726"/>
    <cellStyle name="Normal 60 2 3 3 2" xfId="6727"/>
    <cellStyle name="Normal 60 2 3 4" xfId="6728"/>
    <cellStyle name="Normal 60 2 4" xfId="6729"/>
    <cellStyle name="Normal 60 2 4 2" xfId="6730"/>
    <cellStyle name="Normal 60 2 5" xfId="6731"/>
    <cellStyle name="Normal 60 2 5 2" xfId="6732"/>
    <cellStyle name="Normal 60 2 6" xfId="6733"/>
    <cellStyle name="Normal 60 3" xfId="6734"/>
    <cellStyle name="Normal 60 3 2" xfId="6735"/>
    <cellStyle name="Normal 60 3 2 2" xfId="6736"/>
    <cellStyle name="Normal 60 3 2 2 2" xfId="6737"/>
    <cellStyle name="Normal 60 3 2 3" xfId="6738"/>
    <cellStyle name="Normal 60 3 2 3 2" xfId="6739"/>
    <cellStyle name="Normal 60 3 2 4" xfId="6740"/>
    <cellStyle name="Normal 60 3 3" xfId="6741"/>
    <cellStyle name="Normal 60 3 3 2" xfId="6742"/>
    <cellStyle name="Normal 60 3 4" xfId="6743"/>
    <cellStyle name="Normal 60 3 4 2" xfId="6744"/>
    <cellStyle name="Normal 60 3 5" xfId="6745"/>
    <cellStyle name="Normal 60 4" xfId="6746"/>
    <cellStyle name="Normal 60 4 2" xfId="6747"/>
    <cellStyle name="Normal 60 4 2 2" xfId="6748"/>
    <cellStyle name="Normal 60 4 3" xfId="6749"/>
    <cellStyle name="Normal 60 4 3 2" xfId="6750"/>
    <cellStyle name="Normal 60 4 4" xfId="6751"/>
    <cellStyle name="Normal 60 5" xfId="6752"/>
    <cellStyle name="Normal 60 5 2" xfId="6753"/>
    <cellStyle name="Normal 60 6" xfId="6754"/>
    <cellStyle name="Normal 60 6 2" xfId="6755"/>
    <cellStyle name="Normal 60 7" xfId="6756"/>
    <cellStyle name="Normal 61" xfId="6757"/>
    <cellStyle name="Normal 61 2" xfId="6758"/>
    <cellStyle name="Normal 61 2 2" xfId="6759"/>
    <cellStyle name="Normal 61 2 2 2" xfId="6760"/>
    <cellStyle name="Normal 61 2 2 2 2" xfId="6761"/>
    <cellStyle name="Normal 61 2 2 2 2 2" xfId="6762"/>
    <cellStyle name="Normal 61 2 2 2 3" xfId="6763"/>
    <cellStyle name="Normal 61 2 2 2 3 2" xfId="6764"/>
    <cellStyle name="Normal 61 2 2 2 4" xfId="6765"/>
    <cellStyle name="Normal 61 2 2 3" xfId="6766"/>
    <cellStyle name="Normal 61 2 2 3 2" xfId="6767"/>
    <cellStyle name="Normal 61 2 2 4" xfId="6768"/>
    <cellStyle name="Normal 61 2 2 4 2" xfId="6769"/>
    <cellStyle name="Normal 61 2 2 5" xfId="6770"/>
    <cellStyle name="Normal 61 2 3" xfId="6771"/>
    <cellStyle name="Normal 61 2 3 2" xfId="6772"/>
    <cellStyle name="Normal 61 2 3 2 2" xfId="6773"/>
    <cellStyle name="Normal 61 2 3 3" xfId="6774"/>
    <cellStyle name="Normal 61 2 3 3 2" xfId="6775"/>
    <cellStyle name="Normal 61 2 3 4" xfId="6776"/>
    <cellStyle name="Normal 61 2 4" xfId="6777"/>
    <cellStyle name="Normal 61 2 4 2" xfId="6778"/>
    <cellStyle name="Normal 61 2 5" xfId="6779"/>
    <cellStyle name="Normal 61 2 5 2" xfId="6780"/>
    <cellStyle name="Normal 61 2 6" xfId="6781"/>
    <cellStyle name="Normal 61 3" xfId="6782"/>
    <cellStyle name="Normal 61 3 2" xfId="6783"/>
    <cellStyle name="Normal 61 3 2 2" xfId="6784"/>
    <cellStyle name="Normal 61 3 2 2 2" xfId="6785"/>
    <cellStyle name="Normal 61 3 2 3" xfId="6786"/>
    <cellStyle name="Normal 61 3 2 3 2" xfId="6787"/>
    <cellStyle name="Normal 61 3 2 4" xfId="6788"/>
    <cellStyle name="Normal 61 3 3" xfId="6789"/>
    <cellStyle name="Normal 61 3 3 2" xfId="6790"/>
    <cellStyle name="Normal 61 3 4" xfId="6791"/>
    <cellStyle name="Normal 61 3 4 2" xfId="6792"/>
    <cellStyle name="Normal 61 3 5" xfId="6793"/>
    <cellStyle name="Normal 61 4" xfId="6794"/>
    <cellStyle name="Normal 61 4 2" xfId="6795"/>
    <cellStyle name="Normal 61 4 2 2" xfId="6796"/>
    <cellStyle name="Normal 61 4 3" xfId="6797"/>
    <cellStyle name="Normal 61 4 3 2" xfId="6798"/>
    <cellStyle name="Normal 61 4 4" xfId="6799"/>
    <cellStyle name="Normal 61 5" xfId="6800"/>
    <cellStyle name="Normal 61 5 2" xfId="6801"/>
    <cellStyle name="Normal 61 6" xfId="6802"/>
    <cellStyle name="Normal 61 6 2" xfId="6803"/>
    <cellStyle name="Normal 61 7" xfId="6804"/>
    <cellStyle name="Normal 62" xfId="6805"/>
    <cellStyle name="Normal 62 2" xfId="6806"/>
    <cellStyle name="Normal 62 2 2" xfId="6807"/>
    <cellStyle name="Normal 62 2 2 2" xfId="6808"/>
    <cellStyle name="Normal 62 2 2 2 2" xfId="6809"/>
    <cellStyle name="Normal 62 2 2 2 2 2" xfId="6810"/>
    <cellStyle name="Normal 62 2 2 2 3" xfId="6811"/>
    <cellStyle name="Normal 62 2 2 2 3 2" xfId="6812"/>
    <cellStyle name="Normal 62 2 2 2 4" xfId="6813"/>
    <cellStyle name="Normal 62 2 2 3" xfId="6814"/>
    <cellStyle name="Normal 62 2 2 3 2" xfId="6815"/>
    <cellStyle name="Normal 62 2 2 4" xfId="6816"/>
    <cellStyle name="Normal 62 2 2 4 2" xfId="6817"/>
    <cellStyle name="Normal 62 2 2 5" xfId="6818"/>
    <cellStyle name="Normal 62 2 3" xfId="6819"/>
    <cellStyle name="Normal 62 2 3 2" xfId="6820"/>
    <cellStyle name="Normal 62 2 3 2 2" xfId="6821"/>
    <cellStyle name="Normal 62 2 3 3" xfId="6822"/>
    <cellStyle name="Normal 62 2 3 3 2" xfId="6823"/>
    <cellStyle name="Normal 62 2 3 4" xfId="6824"/>
    <cellStyle name="Normal 62 2 4" xfId="6825"/>
    <cellStyle name="Normal 62 2 4 2" xfId="6826"/>
    <cellStyle name="Normal 62 2 5" xfId="6827"/>
    <cellStyle name="Normal 62 2 5 2" xfId="6828"/>
    <cellStyle name="Normal 62 2 6" xfId="6829"/>
    <cellStyle name="Normal 62 3" xfId="6830"/>
    <cellStyle name="Normal 62 3 2" xfId="6831"/>
    <cellStyle name="Normal 62 3 2 2" xfId="6832"/>
    <cellStyle name="Normal 62 3 2 2 2" xfId="6833"/>
    <cellStyle name="Normal 62 3 2 3" xfId="6834"/>
    <cellStyle name="Normal 62 3 2 3 2" xfId="6835"/>
    <cellStyle name="Normal 62 3 2 4" xfId="6836"/>
    <cellStyle name="Normal 62 3 3" xfId="6837"/>
    <cellStyle name="Normal 62 3 3 2" xfId="6838"/>
    <cellStyle name="Normal 62 3 4" xfId="6839"/>
    <cellStyle name="Normal 62 3 4 2" xfId="6840"/>
    <cellStyle name="Normal 62 3 5" xfId="6841"/>
    <cellStyle name="Normal 62 4" xfId="6842"/>
    <cellStyle name="Normal 62 4 2" xfId="6843"/>
    <cellStyle name="Normal 62 4 2 2" xfId="6844"/>
    <cellStyle name="Normal 62 4 3" xfId="6845"/>
    <cellStyle name="Normal 62 4 3 2" xfId="6846"/>
    <cellStyle name="Normal 62 4 4" xfId="6847"/>
    <cellStyle name="Normal 62 5" xfId="6848"/>
    <cellStyle name="Normal 62 5 2" xfId="6849"/>
    <cellStyle name="Normal 62 6" xfId="6850"/>
    <cellStyle name="Normal 62 6 2" xfId="6851"/>
    <cellStyle name="Normal 62 7" xfId="6852"/>
    <cellStyle name="Normal 63" xfId="6853"/>
    <cellStyle name="Normal 63 2" xfId="6854"/>
    <cellStyle name="Normal 63 2 2" xfId="6855"/>
    <cellStyle name="Normal 63 2 2 2" xfId="6856"/>
    <cellStyle name="Normal 63 2 2 2 2" xfId="6857"/>
    <cellStyle name="Normal 63 2 2 2 2 2" xfId="6858"/>
    <cellStyle name="Normal 63 2 2 2 3" xfId="6859"/>
    <cellStyle name="Normal 63 2 2 2 3 2" xfId="6860"/>
    <cellStyle name="Normal 63 2 2 2 4" xfId="6861"/>
    <cellStyle name="Normal 63 2 2 3" xfId="6862"/>
    <cellStyle name="Normal 63 2 2 3 2" xfId="6863"/>
    <cellStyle name="Normal 63 2 2 4" xfId="6864"/>
    <cellStyle name="Normal 63 2 2 4 2" xfId="6865"/>
    <cellStyle name="Normal 63 2 2 5" xfId="6866"/>
    <cellStyle name="Normal 63 2 3" xfId="6867"/>
    <cellStyle name="Normal 63 2 3 2" xfId="6868"/>
    <cellStyle name="Normal 63 2 3 2 2" xfId="6869"/>
    <cellStyle name="Normal 63 2 3 3" xfId="6870"/>
    <cellStyle name="Normal 63 2 3 3 2" xfId="6871"/>
    <cellStyle name="Normal 63 2 3 4" xfId="6872"/>
    <cellStyle name="Normal 63 2 4" xfId="6873"/>
    <cellStyle name="Normal 63 2 4 2" xfId="6874"/>
    <cellStyle name="Normal 63 2 5" xfId="6875"/>
    <cellStyle name="Normal 63 2 5 2" xfId="6876"/>
    <cellStyle name="Normal 63 2 6" xfId="6877"/>
    <cellStyle name="Normal 63 3" xfId="6878"/>
    <cellStyle name="Normal 63 3 2" xfId="6879"/>
    <cellStyle name="Normal 63 3 2 2" xfId="6880"/>
    <cellStyle name="Normal 63 3 2 2 2" xfId="6881"/>
    <cellStyle name="Normal 63 3 2 3" xfId="6882"/>
    <cellStyle name="Normal 63 3 2 3 2" xfId="6883"/>
    <cellStyle name="Normal 63 3 2 4" xfId="6884"/>
    <cellStyle name="Normal 63 3 3" xfId="6885"/>
    <cellStyle name="Normal 63 3 3 2" xfId="6886"/>
    <cellStyle name="Normal 63 3 4" xfId="6887"/>
    <cellStyle name="Normal 63 3 4 2" xfId="6888"/>
    <cellStyle name="Normal 63 3 5" xfId="6889"/>
    <cellStyle name="Normal 63 4" xfId="6890"/>
    <cellStyle name="Normal 63 4 2" xfId="6891"/>
    <cellStyle name="Normal 63 4 2 2" xfId="6892"/>
    <cellStyle name="Normal 63 4 3" xfId="6893"/>
    <cellStyle name="Normal 63 4 3 2" xfId="6894"/>
    <cellStyle name="Normal 63 4 4" xfId="6895"/>
    <cellStyle name="Normal 63 5" xfId="6896"/>
    <cellStyle name="Normal 63 5 2" xfId="6897"/>
    <cellStyle name="Normal 63 6" xfId="6898"/>
    <cellStyle name="Normal 63 6 2" xfId="6899"/>
    <cellStyle name="Normal 63 7" xfId="6900"/>
    <cellStyle name="Normal 64" xfId="6901"/>
    <cellStyle name="Normal 64 2" xfId="6902"/>
    <cellStyle name="Normal 64 3" xfId="6903"/>
    <cellStyle name="Normal 65" xfId="6904"/>
    <cellStyle name="Normal 65 2" xfId="6905"/>
    <cellStyle name="Normal 65 2 2" xfId="6906"/>
    <cellStyle name="Normal 65 2 2 2" xfId="6907"/>
    <cellStyle name="Normal 65 2 2 2 2" xfId="6908"/>
    <cellStyle name="Normal 65 2 2 2 2 2" xfId="6909"/>
    <cellStyle name="Normal 65 2 2 2 3" xfId="6910"/>
    <cellStyle name="Normal 65 2 2 2 3 2" xfId="6911"/>
    <cellStyle name="Normal 65 2 2 2 4" xfId="6912"/>
    <cellStyle name="Normal 65 2 2 3" xfId="6913"/>
    <cellStyle name="Normal 65 2 2 3 2" xfId="6914"/>
    <cellStyle name="Normal 65 2 2 4" xfId="6915"/>
    <cellStyle name="Normal 65 2 2 4 2" xfId="6916"/>
    <cellStyle name="Normal 65 2 2 5" xfId="6917"/>
    <cellStyle name="Normal 65 2 3" xfId="6918"/>
    <cellStyle name="Normal 65 2 3 2" xfId="6919"/>
    <cellStyle name="Normal 65 2 3 2 2" xfId="6920"/>
    <cellStyle name="Normal 65 2 3 3" xfId="6921"/>
    <cellStyle name="Normal 65 2 3 3 2" xfId="6922"/>
    <cellStyle name="Normal 65 2 3 4" xfId="6923"/>
    <cellStyle name="Normal 65 2 4" xfId="6924"/>
    <cellStyle name="Normal 65 2 4 2" xfId="6925"/>
    <cellStyle name="Normal 65 2 5" xfId="6926"/>
    <cellStyle name="Normal 65 2 5 2" xfId="6927"/>
    <cellStyle name="Normal 65 2 6" xfId="6928"/>
    <cellStyle name="Normal 65 3" xfId="6929"/>
    <cellStyle name="Normal 65 3 2" xfId="6930"/>
    <cellStyle name="Normal 65 3 2 2" xfId="6931"/>
    <cellStyle name="Normal 65 3 2 2 2" xfId="6932"/>
    <cellStyle name="Normal 65 3 2 3" xfId="6933"/>
    <cellStyle name="Normal 65 3 2 3 2" xfId="6934"/>
    <cellStyle name="Normal 65 3 2 4" xfId="6935"/>
    <cellStyle name="Normal 65 3 3" xfId="6936"/>
    <cellStyle name="Normal 65 3 3 2" xfId="6937"/>
    <cellStyle name="Normal 65 3 4" xfId="6938"/>
    <cellStyle name="Normal 65 3 4 2" xfId="6939"/>
    <cellStyle name="Normal 65 3 5" xfId="6940"/>
    <cellStyle name="Normal 65 4" xfId="6941"/>
    <cellStyle name="Normal 65 4 2" xfId="6942"/>
    <cellStyle name="Normal 65 4 2 2" xfId="6943"/>
    <cellStyle name="Normal 65 4 3" xfId="6944"/>
    <cellStyle name="Normal 65 4 3 2" xfId="6945"/>
    <cellStyle name="Normal 65 4 4" xfId="6946"/>
    <cellStyle name="Normal 65 5" xfId="6947"/>
    <cellStyle name="Normal 65 5 2" xfId="6948"/>
    <cellStyle name="Normal 65 6" xfId="6949"/>
    <cellStyle name="Normal 65 6 2" xfId="6950"/>
    <cellStyle name="Normal 65 7" xfId="6951"/>
    <cellStyle name="Normal 66" xfId="6952"/>
    <cellStyle name="Normal 66 2" xfId="6953"/>
    <cellStyle name="Normal 66 3" xfId="6954"/>
    <cellStyle name="Normal 67" xfId="6955"/>
    <cellStyle name="Normal 67 2" xfId="6956"/>
    <cellStyle name="Normal 67 3" xfId="6957"/>
    <cellStyle name="Normal 68" xfId="6958"/>
    <cellStyle name="Normal 68 2" xfId="6959"/>
    <cellStyle name="Normal 68 3" xfId="6960"/>
    <cellStyle name="Normal 69" xfId="6961"/>
    <cellStyle name="Normal 69 2" xfId="6962"/>
    <cellStyle name="Normal 69 3" xfId="6963"/>
    <cellStyle name="Normal 7" xfId="105"/>
    <cellStyle name="Normal 7 10" xfId="6965"/>
    <cellStyle name="Normal 7 10 2" xfId="6966"/>
    <cellStyle name="Normal 7 11" xfId="6967"/>
    <cellStyle name="Normal 7 12" xfId="6964"/>
    <cellStyle name="Normal 7 2" xfId="6968"/>
    <cellStyle name="Normal 7 2 10" xfId="6969"/>
    <cellStyle name="Normal 7 2 2" xfId="6970"/>
    <cellStyle name="Normal 7 2 2 2" xfId="6971"/>
    <cellStyle name="Normal 7 2 2 2 2" xfId="6972"/>
    <cellStyle name="Normal 7 2 2 2 2 2" xfId="6973"/>
    <cellStyle name="Normal 7 2 2 2 2 2 2" xfId="6974"/>
    <cellStyle name="Normal 7 2 2 2 2 2 2 2" xfId="6975"/>
    <cellStyle name="Normal 7 2 2 2 2 2 2 2 2" xfId="6976"/>
    <cellStyle name="Normal 7 2 2 2 2 2 2 3" xfId="6977"/>
    <cellStyle name="Normal 7 2 2 2 2 2 2 3 2" xfId="6978"/>
    <cellStyle name="Normal 7 2 2 2 2 2 2 4" xfId="6979"/>
    <cellStyle name="Normal 7 2 2 2 2 2 3" xfId="6980"/>
    <cellStyle name="Normal 7 2 2 2 2 2 3 2" xfId="6981"/>
    <cellStyle name="Normal 7 2 2 2 2 2 4" xfId="6982"/>
    <cellStyle name="Normal 7 2 2 2 2 2 4 2" xfId="6983"/>
    <cellStyle name="Normal 7 2 2 2 2 2 5" xfId="6984"/>
    <cellStyle name="Normal 7 2 2 2 2 3" xfId="6985"/>
    <cellStyle name="Normal 7 2 2 2 2 3 2" xfId="6986"/>
    <cellStyle name="Normal 7 2 2 2 2 3 2 2" xfId="6987"/>
    <cellStyle name="Normal 7 2 2 2 2 3 3" xfId="6988"/>
    <cellStyle name="Normal 7 2 2 2 2 3 3 2" xfId="6989"/>
    <cellStyle name="Normal 7 2 2 2 2 3 4" xfId="6990"/>
    <cellStyle name="Normal 7 2 2 2 2 4" xfId="6991"/>
    <cellStyle name="Normal 7 2 2 2 2 4 2" xfId="6992"/>
    <cellStyle name="Normal 7 2 2 2 2 5" xfId="6993"/>
    <cellStyle name="Normal 7 2 2 2 2 5 2" xfId="6994"/>
    <cellStyle name="Normal 7 2 2 2 2 6" xfId="6995"/>
    <cellStyle name="Normal 7 2 2 2 3" xfId="6996"/>
    <cellStyle name="Normal 7 2 2 2 3 2" xfId="6997"/>
    <cellStyle name="Normal 7 2 2 2 3 2 2" xfId="6998"/>
    <cellStyle name="Normal 7 2 2 2 3 2 2 2" xfId="6999"/>
    <cellStyle name="Normal 7 2 2 2 3 2 3" xfId="7000"/>
    <cellStyle name="Normal 7 2 2 2 3 2 3 2" xfId="7001"/>
    <cellStyle name="Normal 7 2 2 2 3 2 4" xfId="7002"/>
    <cellStyle name="Normal 7 2 2 2 3 3" xfId="7003"/>
    <cellStyle name="Normal 7 2 2 2 3 3 2" xfId="7004"/>
    <cellStyle name="Normal 7 2 2 2 3 4" xfId="7005"/>
    <cellStyle name="Normal 7 2 2 2 3 4 2" xfId="7006"/>
    <cellStyle name="Normal 7 2 2 2 3 5" xfId="7007"/>
    <cellStyle name="Normal 7 2 2 2 4" xfId="7008"/>
    <cellStyle name="Normal 7 2 2 2 4 2" xfId="7009"/>
    <cellStyle name="Normal 7 2 2 2 4 2 2" xfId="7010"/>
    <cellStyle name="Normal 7 2 2 2 4 3" xfId="7011"/>
    <cellStyle name="Normal 7 2 2 2 4 3 2" xfId="7012"/>
    <cellStyle name="Normal 7 2 2 2 4 4" xfId="7013"/>
    <cellStyle name="Normal 7 2 2 2 5" xfId="7014"/>
    <cellStyle name="Normal 7 2 2 2 5 2" xfId="7015"/>
    <cellStyle name="Normal 7 2 2 2 6" xfId="7016"/>
    <cellStyle name="Normal 7 2 2 2 6 2" xfId="7017"/>
    <cellStyle name="Normal 7 2 2 2 7" xfId="7018"/>
    <cellStyle name="Normal 7 2 2 3" xfId="7019"/>
    <cellStyle name="Normal 7 2 2 3 2" xfId="7020"/>
    <cellStyle name="Normal 7 2 2 3 2 2" xfId="7021"/>
    <cellStyle name="Normal 7 2 2 3 2 2 2" xfId="7022"/>
    <cellStyle name="Normal 7 2 2 3 2 2 2 2" xfId="7023"/>
    <cellStyle name="Normal 7 2 2 3 2 2 3" xfId="7024"/>
    <cellStyle name="Normal 7 2 2 3 2 2 3 2" xfId="7025"/>
    <cellStyle name="Normal 7 2 2 3 2 2 4" xfId="7026"/>
    <cellStyle name="Normal 7 2 2 3 2 3" xfId="7027"/>
    <cellStyle name="Normal 7 2 2 3 2 3 2" xfId="7028"/>
    <cellStyle name="Normal 7 2 2 3 2 4" xfId="7029"/>
    <cellStyle name="Normal 7 2 2 3 2 4 2" xfId="7030"/>
    <cellStyle name="Normal 7 2 2 3 2 5" xfId="7031"/>
    <cellStyle name="Normal 7 2 2 3 3" xfId="7032"/>
    <cellStyle name="Normal 7 2 2 3 3 2" xfId="7033"/>
    <cellStyle name="Normal 7 2 2 3 3 2 2" xfId="7034"/>
    <cellStyle name="Normal 7 2 2 3 3 3" xfId="7035"/>
    <cellStyle name="Normal 7 2 2 3 3 3 2" xfId="7036"/>
    <cellStyle name="Normal 7 2 2 3 3 4" xfId="7037"/>
    <cellStyle name="Normal 7 2 2 3 4" xfId="7038"/>
    <cellStyle name="Normal 7 2 2 3 4 2" xfId="7039"/>
    <cellStyle name="Normal 7 2 2 3 5" xfId="7040"/>
    <cellStyle name="Normal 7 2 2 3 5 2" xfId="7041"/>
    <cellStyle name="Normal 7 2 2 3 6" xfId="7042"/>
    <cellStyle name="Normal 7 2 2 4" xfId="7043"/>
    <cellStyle name="Normal 7 2 2 4 2" xfId="7044"/>
    <cellStyle name="Normal 7 2 2 4 2 2" xfId="7045"/>
    <cellStyle name="Normal 7 2 2 4 2 2 2" xfId="7046"/>
    <cellStyle name="Normal 7 2 2 4 2 3" xfId="7047"/>
    <cellStyle name="Normal 7 2 2 4 2 3 2" xfId="7048"/>
    <cellStyle name="Normal 7 2 2 4 2 4" xfId="7049"/>
    <cellStyle name="Normal 7 2 2 4 3" xfId="7050"/>
    <cellStyle name="Normal 7 2 2 4 3 2" xfId="7051"/>
    <cellStyle name="Normal 7 2 2 4 4" xfId="7052"/>
    <cellStyle name="Normal 7 2 2 4 4 2" xfId="7053"/>
    <cellStyle name="Normal 7 2 2 4 5" xfId="7054"/>
    <cellStyle name="Normal 7 2 2 5" xfId="7055"/>
    <cellStyle name="Normal 7 2 2 5 2" xfId="7056"/>
    <cellStyle name="Normal 7 2 2 5 2 2" xfId="7057"/>
    <cellStyle name="Normal 7 2 2 5 3" xfId="7058"/>
    <cellStyle name="Normal 7 2 2 5 3 2" xfId="7059"/>
    <cellStyle name="Normal 7 2 2 5 4" xfId="7060"/>
    <cellStyle name="Normal 7 2 2 6" xfId="7061"/>
    <cellStyle name="Normal 7 2 2 6 2" xfId="7062"/>
    <cellStyle name="Normal 7 2 2 7" xfId="7063"/>
    <cellStyle name="Normal 7 2 2 7 2" xfId="7064"/>
    <cellStyle name="Normal 7 2 2 8" xfId="7065"/>
    <cellStyle name="Normal 7 2 3" xfId="7066"/>
    <cellStyle name="Normal 7 2 3 2" xfId="7067"/>
    <cellStyle name="Normal 7 2 3 2 2" xfId="7068"/>
    <cellStyle name="Normal 7 2 3 2 2 2" xfId="7069"/>
    <cellStyle name="Normal 7 2 3 2 2 2 2" xfId="7070"/>
    <cellStyle name="Normal 7 2 3 2 2 2 2 2" xfId="7071"/>
    <cellStyle name="Normal 7 2 3 2 2 2 3" xfId="7072"/>
    <cellStyle name="Normal 7 2 3 2 2 2 3 2" xfId="7073"/>
    <cellStyle name="Normal 7 2 3 2 2 2 4" xfId="7074"/>
    <cellStyle name="Normal 7 2 3 2 2 3" xfId="7075"/>
    <cellStyle name="Normal 7 2 3 2 2 3 2" xfId="7076"/>
    <cellStyle name="Normal 7 2 3 2 2 4" xfId="7077"/>
    <cellStyle name="Normal 7 2 3 2 2 4 2" xfId="7078"/>
    <cellStyle name="Normal 7 2 3 2 2 5" xfId="7079"/>
    <cellStyle name="Normal 7 2 3 2 3" xfId="7080"/>
    <cellStyle name="Normal 7 2 3 2 3 2" xfId="7081"/>
    <cellStyle name="Normal 7 2 3 2 3 2 2" xfId="7082"/>
    <cellStyle name="Normal 7 2 3 2 3 3" xfId="7083"/>
    <cellStyle name="Normal 7 2 3 2 3 3 2" xfId="7084"/>
    <cellStyle name="Normal 7 2 3 2 3 4" xfId="7085"/>
    <cellStyle name="Normal 7 2 3 2 4" xfId="7086"/>
    <cellStyle name="Normal 7 2 3 2 4 2" xfId="7087"/>
    <cellStyle name="Normal 7 2 3 2 5" xfId="7088"/>
    <cellStyle name="Normal 7 2 3 2 5 2" xfId="7089"/>
    <cellStyle name="Normal 7 2 3 2 6" xfId="7090"/>
    <cellStyle name="Normal 7 2 3 3" xfId="7091"/>
    <cellStyle name="Normal 7 2 3 3 2" xfId="7092"/>
    <cellStyle name="Normal 7 2 3 3 2 2" xfId="7093"/>
    <cellStyle name="Normal 7 2 3 3 2 2 2" xfId="7094"/>
    <cellStyle name="Normal 7 2 3 3 2 3" xfId="7095"/>
    <cellStyle name="Normal 7 2 3 3 2 3 2" xfId="7096"/>
    <cellStyle name="Normal 7 2 3 3 2 4" xfId="7097"/>
    <cellStyle name="Normal 7 2 3 3 3" xfId="7098"/>
    <cellStyle name="Normal 7 2 3 3 3 2" xfId="7099"/>
    <cellStyle name="Normal 7 2 3 3 4" xfId="7100"/>
    <cellStyle name="Normal 7 2 3 3 4 2" xfId="7101"/>
    <cellStyle name="Normal 7 2 3 3 5" xfId="7102"/>
    <cellStyle name="Normal 7 2 3 4" xfId="7103"/>
    <cellStyle name="Normal 7 2 3 4 2" xfId="7104"/>
    <cellStyle name="Normal 7 2 3 4 2 2" xfId="7105"/>
    <cellStyle name="Normal 7 2 3 4 3" xfId="7106"/>
    <cellStyle name="Normal 7 2 3 4 3 2" xfId="7107"/>
    <cellStyle name="Normal 7 2 3 4 4" xfId="7108"/>
    <cellStyle name="Normal 7 2 3 5" xfId="7109"/>
    <cellStyle name="Normal 7 2 3 5 2" xfId="7110"/>
    <cellStyle name="Normal 7 2 3 6" xfId="7111"/>
    <cellStyle name="Normal 7 2 3 6 2" xfId="7112"/>
    <cellStyle name="Normal 7 2 3 7" xfId="7113"/>
    <cellStyle name="Normal 7 2 4" xfId="7114"/>
    <cellStyle name="Normal 7 2 4 2" xfId="7115"/>
    <cellStyle name="Normal 7 2 4 2 2" xfId="7116"/>
    <cellStyle name="Normal 7 2 4 2 2 2" xfId="7117"/>
    <cellStyle name="Normal 7 2 4 2 2 2 2" xfId="7118"/>
    <cellStyle name="Normal 7 2 4 2 2 2 2 2" xfId="7119"/>
    <cellStyle name="Normal 7 2 4 2 2 2 3" xfId="7120"/>
    <cellStyle name="Normal 7 2 4 2 2 2 3 2" xfId="7121"/>
    <cellStyle name="Normal 7 2 4 2 2 2 4" xfId="7122"/>
    <cellStyle name="Normal 7 2 4 2 2 3" xfId="7123"/>
    <cellStyle name="Normal 7 2 4 2 2 3 2" xfId="7124"/>
    <cellStyle name="Normal 7 2 4 2 2 4" xfId="7125"/>
    <cellStyle name="Normal 7 2 4 2 2 4 2" xfId="7126"/>
    <cellStyle name="Normal 7 2 4 2 2 5" xfId="7127"/>
    <cellStyle name="Normal 7 2 4 2 3" xfId="7128"/>
    <cellStyle name="Normal 7 2 4 2 3 2" xfId="7129"/>
    <cellStyle name="Normal 7 2 4 2 3 2 2" xfId="7130"/>
    <cellStyle name="Normal 7 2 4 2 3 3" xfId="7131"/>
    <cellStyle name="Normal 7 2 4 2 3 3 2" xfId="7132"/>
    <cellStyle name="Normal 7 2 4 2 3 4" xfId="7133"/>
    <cellStyle name="Normal 7 2 4 2 4" xfId="7134"/>
    <cellStyle name="Normal 7 2 4 2 4 2" xfId="7135"/>
    <cellStyle name="Normal 7 2 4 2 5" xfId="7136"/>
    <cellStyle name="Normal 7 2 4 2 5 2" xfId="7137"/>
    <cellStyle name="Normal 7 2 4 2 6" xfId="7138"/>
    <cellStyle name="Normal 7 2 4 3" xfId="7139"/>
    <cellStyle name="Normal 7 2 4 3 2" xfId="7140"/>
    <cellStyle name="Normal 7 2 4 3 2 2" xfId="7141"/>
    <cellStyle name="Normal 7 2 4 3 2 2 2" xfId="7142"/>
    <cellStyle name="Normal 7 2 4 3 2 3" xfId="7143"/>
    <cellStyle name="Normal 7 2 4 3 2 3 2" xfId="7144"/>
    <cellStyle name="Normal 7 2 4 3 2 4" xfId="7145"/>
    <cellStyle name="Normal 7 2 4 3 3" xfId="7146"/>
    <cellStyle name="Normal 7 2 4 3 3 2" xfId="7147"/>
    <cellStyle name="Normal 7 2 4 3 4" xfId="7148"/>
    <cellStyle name="Normal 7 2 4 3 4 2" xfId="7149"/>
    <cellStyle name="Normal 7 2 4 3 5" xfId="7150"/>
    <cellStyle name="Normal 7 2 4 4" xfId="7151"/>
    <cellStyle name="Normal 7 2 4 4 2" xfId="7152"/>
    <cellStyle name="Normal 7 2 4 4 2 2" xfId="7153"/>
    <cellStyle name="Normal 7 2 4 4 3" xfId="7154"/>
    <cellStyle name="Normal 7 2 4 4 3 2" xfId="7155"/>
    <cellStyle name="Normal 7 2 4 4 4" xfId="7156"/>
    <cellStyle name="Normal 7 2 4 5" xfId="7157"/>
    <cellStyle name="Normal 7 2 4 5 2" xfId="7158"/>
    <cellStyle name="Normal 7 2 4 6" xfId="7159"/>
    <cellStyle name="Normal 7 2 4 6 2" xfId="7160"/>
    <cellStyle name="Normal 7 2 4 7" xfId="7161"/>
    <cellStyle name="Normal 7 2 5" xfId="7162"/>
    <cellStyle name="Normal 7 2 5 2" xfId="7163"/>
    <cellStyle name="Normal 7 2 5 2 2" xfId="7164"/>
    <cellStyle name="Normal 7 2 5 2 2 2" xfId="7165"/>
    <cellStyle name="Normal 7 2 5 2 2 2 2" xfId="7166"/>
    <cellStyle name="Normal 7 2 5 2 2 3" xfId="7167"/>
    <cellStyle name="Normal 7 2 5 2 2 3 2" xfId="7168"/>
    <cellStyle name="Normal 7 2 5 2 2 4" xfId="7169"/>
    <cellStyle name="Normal 7 2 5 2 3" xfId="7170"/>
    <cellStyle name="Normal 7 2 5 2 3 2" xfId="7171"/>
    <cellStyle name="Normal 7 2 5 2 4" xfId="7172"/>
    <cellStyle name="Normal 7 2 5 2 4 2" xfId="7173"/>
    <cellStyle name="Normal 7 2 5 2 5" xfId="7174"/>
    <cellStyle name="Normal 7 2 5 3" xfId="7175"/>
    <cellStyle name="Normal 7 2 5 3 2" xfId="7176"/>
    <cellStyle name="Normal 7 2 5 3 2 2" xfId="7177"/>
    <cellStyle name="Normal 7 2 5 3 3" xfId="7178"/>
    <cellStyle name="Normal 7 2 5 3 3 2" xfId="7179"/>
    <cellStyle name="Normal 7 2 5 3 4" xfId="7180"/>
    <cellStyle name="Normal 7 2 5 4" xfId="7181"/>
    <cellStyle name="Normal 7 2 5 4 2" xfId="7182"/>
    <cellStyle name="Normal 7 2 5 5" xfId="7183"/>
    <cellStyle name="Normal 7 2 5 5 2" xfId="7184"/>
    <cellStyle name="Normal 7 2 5 6" xfId="7185"/>
    <cellStyle name="Normal 7 2 6" xfId="7186"/>
    <cellStyle name="Normal 7 2 6 2" xfId="7187"/>
    <cellStyle name="Normal 7 2 6 2 2" xfId="7188"/>
    <cellStyle name="Normal 7 2 6 2 2 2" xfId="7189"/>
    <cellStyle name="Normal 7 2 6 2 3" xfId="7190"/>
    <cellStyle name="Normal 7 2 6 2 3 2" xfId="7191"/>
    <cellStyle name="Normal 7 2 6 2 4" xfId="7192"/>
    <cellStyle name="Normal 7 2 6 3" xfId="7193"/>
    <cellStyle name="Normal 7 2 6 3 2" xfId="7194"/>
    <cellStyle name="Normal 7 2 6 4" xfId="7195"/>
    <cellStyle name="Normal 7 2 6 4 2" xfId="7196"/>
    <cellStyle name="Normal 7 2 6 5" xfId="7197"/>
    <cellStyle name="Normal 7 2 7" xfId="7198"/>
    <cellStyle name="Normal 7 2 7 2" xfId="7199"/>
    <cellStyle name="Normal 7 2 7 2 2" xfId="7200"/>
    <cellStyle name="Normal 7 2 7 3" xfId="7201"/>
    <cellStyle name="Normal 7 2 7 3 2" xfId="7202"/>
    <cellStyle name="Normal 7 2 7 4" xfId="7203"/>
    <cellStyle name="Normal 7 2 8" xfId="7204"/>
    <cellStyle name="Normal 7 2 8 2" xfId="7205"/>
    <cellStyle name="Normal 7 2 9" xfId="7206"/>
    <cellStyle name="Normal 7 2 9 2" xfId="7207"/>
    <cellStyle name="Normal 7 3" xfId="7208"/>
    <cellStyle name="Normal 7 3 2" xfId="7209"/>
    <cellStyle name="Normal 7 3 2 2" xfId="7210"/>
    <cellStyle name="Normal 7 3 2 2 2" xfId="7211"/>
    <cellStyle name="Normal 7 3 2 2 2 2" xfId="7212"/>
    <cellStyle name="Normal 7 3 2 2 2 2 2" xfId="7213"/>
    <cellStyle name="Normal 7 3 2 2 2 2 2 2" xfId="7214"/>
    <cellStyle name="Normal 7 3 2 2 2 2 3" xfId="7215"/>
    <cellStyle name="Normal 7 3 2 2 2 2 3 2" xfId="7216"/>
    <cellStyle name="Normal 7 3 2 2 2 2 4" xfId="7217"/>
    <cellStyle name="Normal 7 3 2 2 2 3" xfId="7218"/>
    <cellStyle name="Normal 7 3 2 2 2 3 2" xfId="7219"/>
    <cellStyle name="Normal 7 3 2 2 2 4" xfId="7220"/>
    <cellStyle name="Normal 7 3 2 2 2 4 2" xfId="7221"/>
    <cellStyle name="Normal 7 3 2 2 2 5" xfId="7222"/>
    <cellStyle name="Normal 7 3 2 2 3" xfId="7223"/>
    <cellStyle name="Normal 7 3 2 2 3 2" xfId="7224"/>
    <cellStyle name="Normal 7 3 2 2 3 2 2" xfId="7225"/>
    <cellStyle name="Normal 7 3 2 2 3 3" xfId="7226"/>
    <cellStyle name="Normal 7 3 2 2 3 3 2" xfId="7227"/>
    <cellStyle name="Normal 7 3 2 2 3 4" xfId="7228"/>
    <cellStyle name="Normal 7 3 2 2 4" xfId="7229"/>
    <cellStyle name="Normal 7 3 2 2 4 2" xfId="7230"/>
    <cellStyle name="Normal 7 3 2 2 5" xfId="7231"/>
    <cellStyle name="Normal 7 3 2 2 5 2" xfId="7232"/>
    <cellStyle name="Normal 7 3 2 2 6" xfId="7233"/>
    <cellStyle name="Normal 7 3 2 3" xfId="7234"/>
    <cellStyle name="Normal 7 3 2 3 2" xfId="7235"/>
    <cellStyle name="Normal 7 3 2 3 2 2" xfId="7236"/>
    <cellStyle name="Normal 7 3 2 3 2 2 2" xfId="7237"/>
    <cellStyle name="Normal 7 3 2 3 2 3" xfId="7238"/>
    <cellStyle name="Normal 7 3 2 3 2 3 2" xfId="7239"/>
    <cellStyle name="Normal 7 3 2 3 2 4" xfId="7240"/>
    <cellStyle name="Normal 7 3 2 3 3" xfId="7241"/>
    <cellStyle name="Normal 7 3 2 3 3 2" xfId="7242"/>
    <cellStyle name="Normal 7 3 2 3 4" xfId="7243"/>
    <cellStyle name="Normal 7 3 2 3 4 2" xfId="7244"/>
    <cellStyle name="Normal 7 3 2 3 5" xfId="7245"/>
    <cellStyle name="Normal 7 3 2 4" xfId="7246"/>
    <cellStyle name="Normal 7 3 2 4 2" xfId="7247"/>
    <cellStyle name="Normal 7 3 2 4 2 2" xfId="7248"/>
    <cellStyle name="Normal 7 3 2 4 3" xfId="7249"/>
    <cellStyle name="Normal 7 3 2 4 3 2" xfId="7250"/>
    <cellStyle name="Normal 7 3 2 4 4" xfId="7251"/>
    <cellStyle name="Normal 7 3 2 5" xfId="7252"/>
    <cellStyle name="Normal 7 3 2 5 2" xfId="7253"/>
    <cellStyle name="Normal 7 3 2 6" xfId="7254"/>
    <cellStyle name="Normal 7 3 2 6 2" xfId="7255"/>
    <cellStyle name="Normal 7 3 2 7" xfId="7256"/>
    <cellStyle name="Normal 7 3 3" xfId="7257"/>
    <cellStyle name="Normal 7 3 3 2" xfId="7258"/>
    <cellStyle name="Normal 7 3 3 2 2" xfId="7259"/>
    <cellStyle name="Normal 7 3 3 2 2 2" xfId="7260"/>
    <cellStyle name="Normal 7 3 3 2 2 2 2" xfId="7261"/>
    <cellStyle name="Normal 7 3 3 2 2 3" xfId="7262"/>
    <cellStyle name="Normal 7 3 3 2 2 3 2" xfId="7263"/>
    <cellStyle name="Normal 7 3 3 2 2 4" xfId="7264"/>
    <cellStyle name="Normal 7 3 3 2 3" xfId="7265"/>
    <cellStyle name="Normal 7 3 3 2 3 2" xfId="7266"/>
    <cellStyle name="Normal 7 3 3 2 4" xfId="7267"/>
    <cellStyle name="Normal 7 3 3 2 4 2" xfId="7268"/>
    <cellStyle name="Normal 7 3 3 2 5" xfId="7269"/>
    <cellStyle name="Normal 7 3 3 3" xfId="7270"/>
    <cellStyle name="Normal 7 3 3 3 2" xfId="7271"/>
    <cellStyle name="Normal 7 3 3 3 2 2" xfId="7272"/>
    <cellStyle name="Normal 7 3 3 3 3" xfId="7273"/>
    <cellStyle name="Normal 7 3 3 3 3 2" xfId="7274"/>
    <cellStyle name="Normal 7 3 3 3 4" xfId="7275"/>
    <cellStyle name="Normal 7 3 3 4" xfId="7276"/>
    <cellStyle name="Normal 7 3 3 4 2" xfId="7277"/>
    <cellStyle name="Normal 7 3 3 5" xfId="7278"/>
    <cellStyle name="Normal 7 3 3 5 2" xfId="7279"/>
    <cellStyle name="Normal 7 3 3 6" xfId="7280"/>
    <cellStyle name="Normal 7 3 4" xfId="7281"/>
    <cellStyle name="Normal 7 3 4 2" xfId="7282"/>
    <cellStyle name="Normal 7 3 4 2 2" xfId="7283"/>
    <cellStyle name="Normal 7 3 4 2 2 2" xfId="7284"/>
    <cellStyle name="Normal 7 3 4 2 3" xfId="7285"/>
    <cellStyle name="Normal 7 3 4 2 3 2" xfId="7286"/>
    <cellStyle name="Normal 7 3 4 2 4" xfId="7287"/>
    <cellStyle name="Normal 7 3 4 3" xfId="7288"/>
    <cellStyle name="Normal 7 3 4 3 2" xfId="7289"/>
    <cellStyle name="Normal 7 3 4 4" xfId="7290"/>
    <cellStyle name="Normal 7 3 4 4 2" xfId="7291"/>
    <cellStyle name="Normal 7 3 4 5" xfId="7292"/>
    <cellStyle name="Normal 7 3 5" xfId="7293"/>
    <cellStyle name="Normal 7 3 5 2" xfId="7294"/>
    <cellStyle name="Normal 7 3 5 2 2" xfId="7295"/>
    <cellStyle name="Normal 7 3 5 3" xfId="7296"/>
    <cellStyle name="Normal 7 3 5 3 2" xfId="7297"/>
    <cellStyle name="Normal 7 3 5 4" xfId="7298"/>
    <cellStyle name="Normal 7 3 6" xfId="7299"/>
    <cellStyle name="Normal 7 3 6 2" xfId="7300"/>
    <cellStyle name="Normal 7 3 7" xfId="7301"/>
    <cellStyle name="Normal 7 3 7 2" xfId="7302"/>
    <cellStyle name="Normal 7 3 8" xfId="7303"/>
    <cellStyle name="Normal 7 3 9" xfId="7304"/>
    <cellStyle name="Normal 7 4" xfId="7305"/>
    <cellStyle name="Normal 7 4 2" xfId="7306"/>
    <cellStyle name="Normal 7 4 2 2" xfId="7307"/>
    <cellStyle name="Normal 7 4 2 2 2" xfId="7308"/>
    <cellStyle name="Normal 7 4 2 2 2 2" xfId="7309"/>
    <cellStyle name="Normal 7 4 2 2 2 2 2" xfId="7310"/>
    <cellStyle name="Normal 7 4 2 2 2 3" xfId="7311"/>
    <cellStyle name="Normal 7 4 2 2 2 3 2" xfId="7312"/>
    <cellStyle name="Normal 7 4 2 2 2 4" xfId="7313"/>
    <cellStyle name="Normal 7 4 2 2 3" xfId="7314"/>
    <cellStyle name="Normal 7 4 2 2 3 2" xfId="7315"/>
    <cellStyle name="Normal 7 4 2 2 4" xfId="7316"/>
    <cellStyle name="Normal 7 4 2 2 4 2" xfId="7317"/>
    <cellStyle name="Normal 7 4 2 2 5" xfId="7318"/>
    <cellStyle name="Normal 7 4 2 3" xfId="7319"/>
    <cellStyle name="Normal 7 4 2 3 2" xfId="7320"/>
    <cellStyle name="Normal 7 4 2 3 2 2" xfId="7321"/>
    <cellStyle name="Normal 7 4 2 3 3" xfId="7322"/>
    <cellStyle name="Normal 7 4 2 3 3 2" xfId="7323"/>
    <cellStyle name="Normal 7 4 2 3 4" xfId="7324"/>
    <cellStyle name="Normal 7 4 2 4" xfId="7325"/>
    <cellStyle name="Normal 7 4 2 4 2" xfId="7326"/>
    <cellStyle name="Normal 7 4 2 5" xfId="7327"/>
    <cellStyle name="Normal 7 4 2 5 2" xfId="7328"/>
    <cellStyle name="Normal 7 4 2 6" xfId="7329"/>
    <cellStyle name="Normal 7 4 3" xfId="7330"/>
    <cellStyle name="Normal 7 4 3 2" xfId="7331"/>
    <cellStyle name="Normal 7 4 3 2 2" xfId="7332"/>
    <cellStyle name="Normal 7 4 3 2 2 2" xfId="7333"/>
    <cellStyle name="Normal 7 4 3 2 3" xfId="7334"/>
    <cellStyle name="Normal 7 4 3 2 3 2" xfId="7335"/>
    <cellStyle name="Normal 7 4 3 2 4" xfId="7336"/>
    <cellStyle name="Normal 7 4 3 3" xfId="7337"/>
    <cellStyle name="Normal 7 4 3 3 2" xfId="7338"/>
    <cellStyle name="Normal 7 4 3 4" xfId="7339"/>
    <cellStyle name="Normal 7 4 3 4 2" xfId="7340"/>
    <cellStyle name="Normal 7 4 3 5" xfId="7341"/>
    <cellStyle name="Normal 7 4 4" xfId="7342"/>
    <cellStyle name="Normal 7 4 4 2" xfId="7343"/>
    <cellStyle name="Normal 7 4 4 2 2" xfId="7344"/>
    <cellStyle name="Normal 7 4 4 3" xfId="7345"/>
    <cellStyle name="Normal 7 4 4 3 2" xfId="7346"/>
    <cellStyle name="Normal 7 4 4 4" xfId="7347"/>
    <cellStyle name="Normal 7 4 5" xfId="7348"/>
    <cellStyle name="Normal 7 4 5 2" xfId="7349"/>
    <cellStyle name="Normal 7 4 6" xfId="7350"/>
    <cellStyle name="Normal 7 4 6 2" xfId="7351"/>
    <cellStyle name="Normal 7 4 7" xfId="7352"/>
    <cellStyle name="Normal 7 5" xfId="7353"/>
    <cellStyle name="Normal 7 5 2" xfId="7354"/>
    <cellStyle name="Normal 7 5 2 2" xfId="7355"/>
    <cellStyle name="Normal 7 5 2 2 2" xfId="7356"/>
    <cellStyle name="Normal 7 5 2 2 2 2" xfId="7357"/>
    <cellStyle name="Normal 7 5 2 2 2 2 2" xfId="7358"/>
    <cellStyle name="Normal 7 5 2 2 2 3" xfId="7359"/>
    <cellStyle name="Normal 7 5 2 2 2 3 2" xfId="7360"/>
    <cellStyle name="Normal 7 5 2 2 2 4" xfId="7361"/>
    <cellStyle name="Normal 7 5 2 2 3" xfId="7362"/>
    <cellStyle name="Normal 7 5 2 2 3 2" xfId="7363"/>
    <cellStyle name="Normal 7 5 2 2 4" xfId="7364"/>
    <cellStyle name="Normal 7 5 2 2 4 2" xfId="7365"/>
    <cellStyle name="Normal 7 5 2 2 5" xfId="7366"/>
    <cellStyle name="Normal 7 5 2 3" xfId="7367"/>
    <cellStyle name="Normal 7 5 2 3 2" xfId="7368"/>
    <cellStyle name="Normal 7 5 2 3 2 2" xfId="7369"/>
    <cellStyle name="Normal 7 5 2 3 3" xfId="7370"/>
    <cellStyle name="Normal 7 5 2 3 3 2" xfId="7371"/>
    <cellStyle name="Normal 7 5 2 3 4" xfId="7372"/>
    <cellStyle name="Normal 7 5 2 4" xfId="7373"/>
    <cellStyle name="Normal 7 5 2 4 2" xfId="7374"/>
    <cellStyle name="Normal 7 5 2 5" xfId="7375"/>
    <cellStyle name="Normal 7 5 2 5 2" xfId="7376"/>
    <cellStyle name="Normal 7 5 2 6" xfId="7377"/>
    <cellStyle name="Normal 7 5 3" xfId="7378"/>
    <cellStyle name="Normal 7 5 3 2" xfId="7379"/>
    <cellStyle name="Normal 7 5 3 2 2" xfId="7380"/>
    <cellStyle name="Normal 7 5 3 2 2 2" xfId="7381"/>
    <cellStyle name="Normal 7 5 3 2 3" xfId="7382"/>
    <cellStyle name="Normal 7 5 3 2 3 2" xfId="7383"/>
    <cellStyle name="Normal 7 5 3 2 4" xfId="7384"/>
    <cellStyle name="Normal 7 5 3 3" xfId="7385"/>
    <cellStyle name="Normal 7 5 3 3 2" xfId="7386"/>
    <cellStyle name="Normal 7 5 3 4" xfId="7387"/>
    <cellStyle name="Normal 7 5 3 4 2" xfId="7388"/>
    <cellStyle name="Normal 7 5 3 5" xfId="7389"/>
    <cellStyle name="Normal 7 5 4" xfId="7390"/>
    <cellStyle name="Normal 7 5 4 2" xfId="7391"/>
    <cellStyle name="Normal 7 5 4 2 2" xfId="7392"/>
    <cellStyle name="Normal 7 5 4 3" xfId="7393"/>
    <cellStyle name="Normal 7 5 4 3 2" xfId="7394"/>
    <cellStyle name="Normal 7 5 4 4" xfId="7395"/>
    <cellStyle name="Normal 7 5 5" xfId="7396"/>
    <cellStyle name="Normal 7 5 5 2" xfId="7397"/>
    <cellStyle name="Normal 7 5 6" xfId="7398"/>
    <cellStyle name="Normal 7 5 6 2" xfId="7399"/>
    <cellStyle name="Normal 7 5 7" xfId="7400"/>
    <cellStyle name="Normal 7 6" xfId="7401"/>
    <cellStyle name="Normal 7 6 2" xfId="7402"/>
    <cellStyle name="Normal 7 6 2 2" xfId="7403"/>
    <cellStyle name="Normal 7 6 2 2 2" xfId="7404"/>
    <cellStyle name="Normal 7 6 2 2 2 2" xfId="7405"/>
    <cellStyle name="Normal 7 6 2 2 3" xfId="7406"/>
    <cellStyle name="Normal 7 6 2 2 3 2" xfId="7407"/>
    <cellStyle name="Normal 7 6 2 2 4" xfId="7408"/>
    <cellStyle name="Normal 7 6 2 3" xfId="7409"/>
    <cellStyle name="Normal 7 6 2 3 2" xfId="7410"/>
    <cellStyle name="Normal 7 6 2 4" xfId="7411"/>
    <cellStyle name="Normal 7 6 2 4 2" xfId="7412"/>
    <cellStyle name="Normal 7 6 2 5" xfId="7413"/>
    <cellStyle name="Normal 7 6 3" xfId="7414"/>
    <cellStyle name="Normal 7 6 3 2" xfId="7415"/>
    <cellStyle name="Normal 7 6 3 2 2" xfId="7416"/>
    <cellStyle name="Normal 7 6 3 3" xfId="7417"/>
    <cellStyle name="Normal 7 6 3 3 2" xfId="7418"/>
    <cellStyle name="Normal 7 6 3 4" xfId="7419"/>
    <cellStyle name="Normal 7 6 4" xfId="7420"/>
    <cellStyle name="Normal 7 6 4 2" xfId="7421"/>
    <cellStyle name="Normal 7 6 5" xfId="7422"/>
    <cellStyle name="Normal 7 6 5 2" xfId="7423"/>
    <cellStyle name="Normal 7 6 6" xfId="7424"/>
    <cellStyle name="Normal 7 7" xfId="7425"/>
    <cellStyle name="Normal 7 7 2" xfId="7426"/>
    <cellStyle name="Normal 7 7 2 2" xfId="7427"/>
    <cellStyle name="Normal 7 7 2 2 2" xfId="7428"/>
    <cellStyle name="Normal 7 7 2 3" xfId="7429"/>
    <cellStyle name="Normal 7 7 2 3 2" xfId="7430"/>
    <cellStyle name="Normal 7 7 2 4" xfId="7431"/>
    <cellStyle name="Normal 7 7 3" xfId="7432"/>
    <cellStyle name="Normal 7 7 3 2" xfId="7433"/>
    <cellStyle name="Normal 7 7 4" xfId="7434"/>
    <cellStyle name="Normal 7 7 4 2" xfId="7435"/>
    <cellStyle name="Normal 7 7 5" xfId="7436"/>
    <cellStyle name="Normal 7 8" xfId="7437"/>
    <cellStyle name="Normal 7 8 2" xfId="7438"/>
    <cellStyle name="Normal 7 8 2 2" xfId="7439"/>
    <cellStyle name="Normal 7 8 3" xfId="7440"/>
    <cellStyle name="Normal 7 8 3 2" xfId="7441"/>
    <cellStyle name="Normal 7 8 4" xfId="7442"/>
    <cellStyle name="Normal 7 9" xfId="7443"/>
    <cellStyle name="Normal 7 9 2" xfId="7444"/>
    <cellStyle name="Normal 7_2180" xfId="7445"/>
    <cellStyle name="Normal 70" xfId="7446"/>
    <cellStyle name="Normal 70 2" xfId="7447"/>
    <cellStyle name="Normal 70 3" xfId="7448"/>
    <cellStyle name="Normal 71" xfId="7449"/>
    <cellStyle name="Normal 72" xfId="7450"/>
    <cellStyle name="Normal 72 2" xfId="7451"/>
    <cellStyle name="Normal 72 2 2" xfId="7452"/>
    <cellStyle name="Normal 72 2 2 2" xfId="7453"/>
    <cellStyle name="Normal 72 2 2 2 2" xfId="7454"/>
    <cellStyle name="Normal 72 2 2 3" xfId="7455"/>
    <cellStyle name="Normal 72 2 2 3 2" xfId="7456"/>
    <cellStyle name="Normal 72 2 2 4" xfId="7457"/>
    <cellStyle name="Normal 72 2 3" xfId="7458"/>
    <cellStyle name="Normal 72 2 3 2" xfId="7459"/>
    <cellStyle name="Normal 72 2 4" xfId="7460"/>
    <cellStyle name="Normal 72 2 4 2" xfId="7461"/>
    <cellStyle name="Normal 72 2 5" xfId="7462"/>
    <cellStyle name="Normal 72 3" xfId="7463"/>
    <cellStyle name="Normal 72 3 2" xfId="7464"/>
    <cellStyle name="Normal 72 3 2 2" xfId="7465"/>
    <cellStyle name="Normal 72 3 3" xfId="7466"/>
    <cellStyle name="Normal 72 3 3 2" xfId="7467"/>
    <cellStyle name="Normal 72 3 4" xfId="7468"/>
    <cellStyle name="Normal 72 4" xfId="7469"/>
    <cellStyle name="Normal 72 4 2" xfId="7470"/>
    <cellStyle name="Normal 72 5" xfId="7471"/>
    <cellStyle name="Normal 72 5 2" xfId="7472"/>
    <cellStyle name="Normal 72 6" xfId="7473"/>
    <cellStyle name="Normal 73" xfId="7474"/>
    <cellStyle name="Normal 73 2" xfId="7475"/>
    <cellStyle name="Normal 74" xfId="7476"/>
    <cellStyle name="Normal 75" xfId="7477"/>
    <cellStyle name="Normal 76" xfId="7478"/>
    <cellStyle name="Normal 77" xfId="7479"/>
    <cellStyle name="Normal 78" xfId="7480"/>
    <cellStyle name="Normal 79" xfId="7481"/>
    <cellStyle name="Normal 8" xfId="106"/>
    <cellStyle name="Normal 8 10" xfId="7483"/>
    <cellStyle name="Normal 8 11" xfId="7482"/>
    <cellStyle name="Normal 8 2" xfId="7484"/>
    <cellStyle name="Normal 8 2 2" xfId="7485"/>
    <cellStyle name="Normal 8 2 2 2" xfId="7486"/>
    <cellStyle name="Normal 8 2 2 2 2" xfId="7487"/>
    <cellStyle name="Normal 8 2 2 2 2 2" xfId="7488"/>
    <cellStyle name="Normal 8 2 2 2 2 2 2" xfId="7489"/>
    <cellStyle name="Normal 8 2 2 2 2 2 2 2" xfId="7490"/>
    <cellStyle name="Normal 8 2 2 2 2 2 3" xfId="7491"/>
    <cellStyle name="Normal 8 2 2 2 2 2 3 2" xfId="7492"/>
    <cellStyle name="Normal 8 2 2 2 2 2 4" xfId="7493"/>
    <cellStyle name="Normal 8 2 2 2 2 3" xfId="7494"/>
    <cellStyle name="Normal 8 2 2 2 2 3 2" xfId="7495"/>
    <cellStyle name="Normal 8 2 2 2 2 4" xfId="7496"/>
    <cellStyle name="Normal 8 2 2 2 2 4 2" xfId="7497"/>
    <cellStyle name="Normal 8 2 2 2 2 5" xfId="7498"/>
    <cellStyle name="Normal 8 2 2 2 3" xfId="7499"/>
    <cellStyle name="Normal 8 2 2 2 3 2" xfId="7500"/>
    <cellStyle name="Normal 8 2 2 2 3 2 2" xfId="7501"/>
    <cellStyle name="Normal 8 2 2 2 3 3" xfId="7502"/>
    <cellStyle name="Normal 8 2 2 2 3 3 2" xfId="7503"/>
    <cellStyle name="Normal 8 2 2 2 3 4" xfId="7504"/>
    <cellStyle name="Normal 8 2 2 2 4" xfId="7505"/>
    <cellStyle name="Normal 8 2 2 2 4 2" xfId="7506"/>
    <cellStyle name="Normal 8 2 2 2 5" xfId="7507"/>
    <cellStyle name="Normal 8 2 2 2 5 2" xfId="7508"/>
    <cellStyle name="Normal 8 2 2 2 6" xfId="7509"/>
    <cellStyle name="Normal 8 2 2 3" xfId="7510"/>
    <cellStyle name="Normal 8 2 2 3 2" xfId="7511"/>
    <cellStyle name="Normal 8 2 2 3 2 2" xfId="7512"/>
    <cellStyle name="Normal 8 2 2 3 2 2 2" xfId="7513"/>
    <cellStyle name="Normal 8 2 2 3 2 3" xfId="7514"/>
    <cellStyle name="Normal 8 2 2 3 2 3 2" xfId="7515"/>
    <cellStyle name="Normal 8 2 2 3 2 4" xfId="7516"/>
    <cellStyle name="Normal 8 2 2 3 3" xfId="7517"/>
    <cellStyle name="Normal 8 2 2 3 3 2" xfId="7518"/>
    <cellStyle name="Normal 8 2 2 3 4" xfId="7519"/>
    <cellStyle name="Normal 8 2 2 3 4 2" xfId="7520"/>
    <cellStyle name="Normal 8 2 2 3 5" xfId="7521"/>
    <cellStyle name="Normal 8 2 2 4" xfId="7522"/>
    <cellStyle name="Normal 8 2 2 4 2" xfId="7523"/>
    <cellStyle name="Normal 8 2 2 4 2 2" xfId="7524"/>
    <cellStyle name="Normal 8 2 2 4 3" xfId="7525"/>
    <cellStyle name="Normal 8 2 2 4 3 2" xfId="7526"/>
    <cellStyle name="Normal 8 2 2 4 4" xfId="7527"/>
    <cellStyle name="Normal 8 2 2 5" xfId="7528"/>
    <cellStyle name="Normal 8 2 2 5 2" xfId="7529"/>
    <cellStyle name="Normal 8 2 2 6" xfId="7530"/>
    <cellStyle name="Normal 8 2 2 6 2" xfId="7531"/>
    <cellStyle name="Normal 8 2 2 7" xfId="7532"/>
    <cellStyle name="Normal 8 2 3" xfId="7533"/>
    <cellStyle name="Normal 8 2 3 2" xfId="7534"/>
    <cellStyle name="Normal 8 2 3 2 2" xfId="7535"/>
    <cellStyle name="Normal 8 2 3 2 2 2" xfId="7536"/>
    <cellStyle name="Normal 8 2 3 2 2 2 2" xfId="7537"/>
    <cellStyle name="Normal 8 2 3 2 2 3" xfId="7538"/>
    <cellStyle name="Normal 8 2 3 2 2 3 2" xfId="7539"/>
    <cellStyle name="Normal 8 2 3 2 2 4" xfId="7540"/>
    <cellStyle name="Normal 8 2 3 2 3" xfId="7541"/>
    <cellStyle name="Normal 8 2 3 2 3 2" xfId="7542"/>
    <cellStyle name="Normal 8 2 3 2 4" xfId="7543"/>
    <cellStyle name="Normal 8 2 3 2 4 2" xfId="7544"/>
    <cellStyle name="Normal 8 2 3 2 5" xfId="7545"/>
    <cellStyle name="Normal 8 2 3 3" xfId="7546"/>
    <cellStyle name="Normal 8 2 3 3 2" xfId="7547"/>
    <cellStyle name="Normal 8 2 3 3 2 2" xfId="7548"/>
    <cellStyle name="Normal 8 2 3 3 3" xfId="7549"/>
    <cellStyle name="Normal 8 2 3 3 3 2" xfId="7550"/>
    <cellStyle name="Normal 8 2 3 3 4" xfId="7551"/>
    <cellStyle name="Normal 8 2 3 4" xfId="7552"/>
    <cellStyle name="Normal 8 2 3 4 2" xfId="7553"/>
    <cellStyle name="Normal 8 2 3 5" xfId="7554"/>
    <cellStyle name="Normal 8 2 3 5 2" xfId="7555"/>
    <cellStyle name="Normal 8 2 3 6" xfId="7556"/>
    <cellStyle name="Normal 8 2 4" xfId="7557"/>
    <cellStyle name="Normal 8 2 4 2" xfId="7558"/>
    <cellStyle name="Normal 8 2 4 2 2" xfId="7559"/>
    <cellStyle name="Normal 8 2 4 2 2 2" xfId="7560"/>
    <cellStyle name="Normal 8 2 4 2 3" xfId="7561"/>
    <cellStyle name="Normal 8 2 4 2 3 2" xfId="7562"/>
    <cellStyle name="Normal 8 2 4 2 4" xfId="7563"/>
    <cellStyle name="Normal 8 2 4 3" xfId="7564"/>
    <cellStyle name="Normal 8 2 4 3 2" xfId="7565"/>
    <cellStyle name="Normal 8 2 4 4" xfId="7566"/>
    <cellStyle name="Normal 8 2 4 4 2" xfId="7567"/>
    <cellStyle name="Normal 8 2 4 5" xfId="7568"/>
    <cellStyle name="Normal 8 2 5" xfId="7569"/>
    <cellStyle name="Normal 8 2 5 2" xfId="7570"/>
    <cellStyle name="Normal 8 2 5 2 2" xfId="7571"/>
    <cellStyle name="Normal 8 2 5 3" xfId="7572"/>
    <cellStyle name="Normal 8 2 5 3 2" xfId="7573"/>
    <cellStyle name="Normal 8 2 5 4" xfId="7574"/>
    <cellStyle name="Normal 8 2 6" xfId="7575"/>
    <cellStyle name="Normal 8 2 6 2" xfId="7576"/>
    <cellStyle name="Normal 8 2 7" xfId="7577"/>
    <cellStyle name="Normal 8 2 7 2" xfId="7578"/>
    <cellStyle name="Normal 8 2 8" xfId="7579"/>
    <cellStyle name="Normal 8 2 9" xfId="7580"/>
    <cellStyle name="Normal 8 3" xfId="7581"/>
    <cellStyle name="Normal 8 3 2" xfId="7582"/>
    <cellStyle name="Normal 8 3 2 2" xfId="7583"/>
    <cellStyle name="Normal 8 3 2 2 2" xfId="7584"/>
    <cellStyle name="Normal 8 3 2 2 2 2" xfId="7585"/>
    <cellStyle name="Normal 8 3 2 2 2 2 2" xfId="7586"/>
    <cellStyle name="Normal 8 3 2 2 2 3" xfId="7587"/>
    <cellStyle name="Normal 8 3 2 2 2 3 2" xfId="7588"/>
    <cellStyle name="Normal 8 3 2 2 2 4" xfId="7589"/>
    <cellStyle name="Normal 8 3 2 2 3" xfId="7590"/>
    <cellStyle name="Normal 8 3 2 2 3 2" xfId="7591"/>
    <cellStyle name="Normal 8 3 2 2 4" xfId="7592"/>
    <cellStyle name="Normal 8 3 2 2 4 2" xfId="7593"/>
    <cellStyle name="Normal 8 3 2 2 5" xfId="7594"/>
    <cellStyle name="Normal 8 3 2 3" xfId="7595"/>
    <cellStyle name="Normal 8 3 2 3 2" xfId="7596"/>
    <cellStyle name="Normal 8 3 2 3 2 2" xfId="7597"/>
    <cellStyle name="Normal 8 3 2 3 3" xfId="7598"/>
    <cellStyle name="Normal 8 3 2 3 3 2" xfId="7599"/>
    <cellStyle name="Normal 8 3 2 3 4" xfId="7600"/>
    <cellStyle name="Normal 8 3 2 4" xfId="7601"/>
    <cellStyle name="Normal 8 3 2 4 2" xfId="7602"/>
    <cellStyle name="Normal 8 3 2 5" xfId="7603"/>
    <cellStyle name="Normal 8 3 2 5 2" xfId="7604"/>
    <cellStyle name="Normal 8 3 2 6" xfId="7605"/>
    <cellStyle name="Normal 8 3 3" xfId="7606"/>
    <cellStyle name="Normal 8 3 3 2" xfId="7607"/>
    <cellStyle name="Normal 8 3 3 2 2" xfId="7608"/>
    <cellStyle name="Normal 8 3 3 2 2 2" xfId="7609"/>
    <cellStyle name="Normal 8 3 3 2 3" xfId="7610"/>
    <cellStyle name="Normal 8 3 3 2 3 2" xfId="7611"/>
    <cellStyle name="Normal 8 3 3 2 4" xfId="7612"/>
    <cellStyle name="Normal 8 3 3 3" xfId="7613"/>
    <cellStyle name="Normal 8 3 3 3 2" xfId="7614"/>
    <cellStyle name="Normal 8 3 3 4" xfId="7615"/>
    <cellStyle name="Normal 8 3 3 4 2" xfId="7616"/>
    <cellStyle name="Normal 8 3 3 5" xfId="7617"/>
    <cellStyle name="Normal 8 3 4" xfId="7618"/>
    <cellStyle name="Normal 8 3 4 2" xfId="7619"/>
    <cellStyle name="Normal 8 3 4 2 2" xfId="7620"/>
    <cellStyle name="Normal 8 3 4 3" xfId="7621"/>
    <cellStyle name="Normal 8 3 4 3 2" xfId="7622"/>
    <cellStyle name="Normal 8 3 4 4" xfId="7623"/>
    <cellStyle name="Normal 8 3 5" xfId="7624"/>
    <cellStyle name="Normal 8 3 5 2" xfId="7625"/>
    <cellStyle name="Normal 8 3 6" xfId="7626"/>
    <cellStyle name="Normal 8 3 6 2" xfId="7627"/>
    <cellStyle name="Normal 8 3 7" xfId="7628"/>
    <cellStyle name="Normal 8 4" xfId="7629"/>
    <cellStyle name="Normal 8 4 2" xfId="7630"/>
    <cellStyle name="Normal 8 4 2 2" xfId="7631"/>
    <cellStyle name="Normal 8 4 2 2 2" xfId="7632"/>
    <cellStyle name="Normal 8 4 2 2 2 2" xfId="7633"/>
    <cellStyle name="Normal 8 4 2 2 2 2 2" xfId="7634"/>
    <cellStyle name="Normal 8 4 2 2 2 3" xfId="7635"/>
    <cellStyle name="Normal 8 4 2 2 2 3 2" xfId="7636"/>
    <cellStyle name="Normal 8 4 2 2 2 4" xfId="7637"/>
    <cellStyle name="Normal 8 4 2 2 3" xfId="7638"/>
    <cellStyle name="Normal 8 4 2 2 3 2" xfId="7639"/>
    <cellStyle name="Normal 8 4 2 2 4" xfId="7640"/>
    <cellStyle name="Normal 8 4 2 2 4 2" xfId="7641"/>
    <cellStyle name="Normal 8 4 2 2 5" xfId="7642"/>
    <cellStyle name="Normal 8 4 2 3" xfId="7643"/>
    <cellStyle name="Normal 8 4 2 3 2" xfId="7644"/>
    <cellStyle name="Normal 8 4 2 3 2 2" xfId="7645"/>
    <cellStyle name="Normal 8 4 2 3 3" xfId="7646"/>
    <cellStyle name="Normal 8 4 2 3 3 2" xfId="7647"/>
    <cellStyle name="Normal 8 4 2 3 4" xfId="7648"/>
    <cellStyle name="Normal 8 4 2 4" xfId="7649"/>
    <cellStyle name="Normal 8 4 2 4 2" xfId="7650"/>
    <cellStyle name="Normal 8 4 2 5" xfId="7651"/>
    <cellStyle name="Normal 8 4 2 5 2" xfId="7652"/>
    <cellStyle name="Normal 8 4 2 6" xfId="7653"/>
    <cellStyle name="Normal 8 4 3" xfId="7654"/>
    <cellStyle name="Normal 8 4 3 2" xfId="7655"/>
    <cellStyle name="Normal 8 4 3 2 2" xfId="7656"/>
    <cellStyle name="Normal 8 4 3 2 2 2" xfId="7657"/>
    <cellStyle name="Normal 8 4 3 2 3" xfId="7658"/>
    <cellStyle name="Normal 8 4 3 2 3 2" xfId="7659"/>
    <cellStyle name="Normal 8 4 3 2 4" xfId="7660"/>
    <cellStyle name="Normal 8 4 3 3" xfId="7661"/>
    <cellStyle name="Normal 8 4 3 3 2" xfId="7662"/>
    <cellStyle name="Normal 8 4 3 4" xfId="7663"/>
    <cellStyle name="Normal 8 4 3 4 2" xfId="7664"/>
    <cellStyle name="Normal 8 4 3 5" xfId="7665"/>
    <cellStyle name="Normal 8 4 4" xfId="7666"/>
    <cellStyle name="Normal 8 4 4 2" xfId="7667"/>
    <cellStyle name="Normal 8 4 4 2 2" xfId="7668"/>
    <cellStyle name="Normal 8 4 4 3" xfId="7669"/>
    <cellStyle name="Normal 8 4 4 3 2" xfId="7670"/>
    <cellStyle name="Normal 8 4 4 4" xfId="7671"/>
    <cellStyle name="Normal 8 4 5" xfId="7672"/>
    <cellStyle name="Normal 8 4 5 2" xfId="7673"/>
    <cellStyle name="Normal 8 4 6" xfId="7674"/>
    <cellStyle name="Normal 8 4 6 2" xfId="7675"/>
    <cellStyle name="Normal 8 4 7" xfId="7676"/>
    <cellStyle name="Normal 8 5" xfId="7677"/>
    <cellStyle name="Normal 8 5 2" xfId="7678"/>
    <cellStyle name="Normal 8 5 2 2" xfId="7679"/>
    <cellStyle name="Normal 8 5 2 2 2" xfId="7680"/>
    <cellStyle name="Normal 8 5 2 2 2 2" xfId="7681"/>
    <cellStyle name="Normal 8 5 2 2 3" xfId="7682"/>
    <cellStyle name="Normal 8 5 2 2 3 2" xfId="7683"/>
    <cellStyle name="Normal 8 5 2 2 4" xfId="7684"/>
    <cellStyle name="Normal 8 5 2 3" xfId="7685"/>
    <cellStyle name="Normal 8 5 2 3 2" xfId="7686"/>
    <cellStyle name="Normal 8 5 2 4" xfId="7687"/>
    <cellStyle name="Normal 8 5 2 4 2" xfId="7688"/>
    <cellStyle name="Normal 8 5 2 5" xfId="7689"/>
    <cellStyle name="Normal 8 5 3" xfId="7690"/>
    <cellStyle name="Normal 8 5 3 2" xfId="7691"/>
    <cellStyle name="Normal 8 5 3 2 2" xfId="7692"/>
    <cellStyle name="Normal 8 5 3 3" xfId="7693"/>
    <cellStyle name="Normal 8 5 3 3 2" xfId="7694"/>
    <cellStyle name="Normal 8 5 3 4" xfId="7695"/>
    <cellStyle name="Normal 8 5 4" xfId="7696"/>
    <cellStyle name="Normal 8 5 4 2" xfId="7697"/>
    <cellStyle name="Normal 8 5 5" xfId="7698"/>
    <cellStyle name="Normal 8 5 5 2" xfId="7699"/>
    <cellStyle name="Normal 8 5 6" xfId="7700"/>
    <cellStyle name="Normal 8 6" xfId="7701"/>
    <cellStyle name="Normal 8 6 2" xfId="7702"/>
    <cellStyle name="Normal 8 6 2 2" xfId="7703"/>
    <cellStyle name="Normal 8 6 2 2 2" xfId="7704"/>
    <cellStyle name="Normal 8 6 2 3" xfId="7705"/>
    <cellStyle name="Normal 8 6 2 3 2" xfId="7706"/>
    <cellStyle name="Normal 8 6 2 4" xfId="7707"/>
    <cellStyle name="Normal 8 6 3" xfId="7708"/>
    <cellStyle name="Normal 8 6 3 2" xfId="7709"/>
    <cellStyle name="Normal 8 6 4" xfId="7710"/>
    <cellStyle name="Normal 8 6 4 2" xfId="7711"/>
    <cellStyle name="Normal 8 6 5" xfId="7712"/>
    <cellStyle name="Normal 8 7" xfId="7713"/>
    <cellStyle name="Normal 8 7 2" xfId="7714"/>
    <cellStyle name="Normal 8 7 2 2" xfId="7715"/>
    <cellStyle name="Normal 8 7 3" xfId="7716"/>
    <cellStyle name="Normal 8 7 3 2" xfId="7717"/>
    <cellStyle name="Normal 8 7 4" xfId="7718"/>
    <cellStyle name="Normal 8 8" xfId="7719"/>
    <cellStyle name="Normal 8 8 2" xfId="7720"/>
    <cellStyle name="Normal 8 9" xfId="7721"/>
    <cellStyle name="Normal 8 9 2" xfId="7722"/>
    <cellStyle name="Normal 8_2180" xfId="7723"/>
    <cellStyle name="Normal 80" xfId="7724"/>
    <cellStyle name="Normal 81" xfId="7725"/>
    <cellStyle name="Normal 81 2" xfId="7726"/>
    <cellStyle name="Normal 81 2 2" xfId="7727"/>
    <cellStyle name="Normal 81 2 2 2" xfId="7728"/>
    <cellStyle name="Normal 81 2 3" xfId="7729"/>
    <cellStyle name="Normal 81 2 3 2" xfId="7730"/>
    <cellStyle name="Normal 81 2 4" xfId="7731"/>
    <cellStyle name="Normal 81 3" xfId="7732"/>
    <cellStyle name="Normal 81 3 2" xfId="7733"/>
    <cellStyle name="Normal 81 4" xfId="7734"/>
    <cellStyle name="Normal 81 4 2" xfId="7735"/>
    <cellStyle name="Normal 81 5" xfId="7736"/>
    <cellStyle name="Normal 82" xfId="7737"/>
    <cellStyle name="Normal 82 2" xfId="7738"/>
    <cellStyle name="Normal 82 2 2" xfId="7739"/>
    <cellStyle name="Normal 82 2 2 2" xfId="7740"/>
    <cellStyle name="Normal 82 2 3" xfId="7741"/>
    <cellStyle name="Normal 82 2 3 2" xfId="7742"/>
    <cellStyle name="Normal 82 2 4" xfId="7743"/>
    <cellStyle name="Normal 82 3" xfId="7744"/>
    <cellStyle name="Normal 82 3 2" xfId="7745"/>
    <cellStyle name="Normal 82 4" xfId="7746"/>
    <cellStyle name="Normal 82 4 2" xfId="7747"/>
    <cellStyle name="Normal 82 5" xfId="7748"/>
    <cellStyle name="Normal 83" xfId="7749"/>
    <cellStyle name="Normal 84" xfId="7750"/>
    <cellStyle name="Normal 84 2" xfId="7751"/>
    <cellStyle name="Normal 84 2 2" xfId="7752"/>
    <cellStyle name="Normal 84 2 2 2" xfId="7753"/>
    <cellStyle name="Normal 84 2 3" xfId="7754"/>
    <cellStyle name="Normal 84 2 3 2" xfId="7755"/>
    <cellStyle name="Normal 84 2 4" xfId="7756"/>
    <cellStyle name="Normal 84 3" xfId="7757"/>
    <cellStyle name="Normal 84 3 2" xfId="7758"/>
    <cellStyle name="Normal 84 4" xfId="7759"/>
    <cellStyle name="Normal 84 4 2" xfId="7760"/>
    <cellStyle name="Normal 84 5" xfId="7761"/>
    <cellStyle name="Normal 85" xfId="7762"/>
    <cellStyle name="Normal 85 2" xfId="7763"/>
    <cellStyle name="Normal 85 2 2" xfId="7764"/>
    <cellStyle name="Normal 85 3" xfId="7765"/>
    <cellStyle name="Normal 85 3 2" xfId="7766"/>
    <cellStyle name="Normal 85 4" xfId="7767"/>
    <cellStyle name="Normal 86" xfId="7768"/>
    <cellStyle name="Normal 86 2" xfId="7769"/>
    <cellStyle name="Normal 86 3" xfId="7770"/>
    <cellStyle name="Normal 87" xfId="7771"/>
    <cellStyle name="Normal 87 2" xfId="7772"/>
    <cellStyle name="Normal 88" xfId="7773"/>
    <cellStyle name="Normal 88 2" xfId="7774"/>
    <cellStyle name="Normal 89" xfId="7775"/>
    <cellStyle name="Normal 9" xfId="107"/>
    <cellStyle name="Normal 9 10" xfId="7777"/>
    <cellStyle name="Normal 9 11" xfId="7778"/>
    <cellStyle name="Normal 9 12" xfId="7779"/>
    <cellStyle name="Normal 9 13" xfId="7780"/>
    <cellStyle name="Normal 9 14" xfId="7776"/>
    <cellStyle name="Normal 9 2" xfId="7781"/>
    <cellStyle name="Normal 9 2 10" xfId="7782"/>
    <cellStyle name="Normal 9 2 11" xfId="7783"/>
    <cellStyle name="Normal 9 2 12" xfId="7784"/>
    <cellStyle name="Normal 9 2 2" xfId="7785"/>
    <cellStyle name="Normal 9 2 2 2" xfId="7786"/>
    <cellStyle name="Normal 9 2 2 2 2" xfId="7787"/>
    <cellStyle name="Normal 9 2 2 2 2 2" xfId="7788"/>
    <cellStyle name="Normal 9 2 2 2 2 2 2" xfId="7789"/>
    <cellStyle name="Normal 9 2 2 2 2 2 2 2" xfId="7790"/>
    <cellStyle name="Normal 9 2 2 2 2 2 3" xfId="7791"/>
    <cellStyle name="Normal 9 2 2 2 2 2 3 2" xfId="7792"/>
    <cellStyle name="Normal 9 2 2 2 2 2 4" xfId="7793"/>
    <cellStyle name="Normal 9 2 2 2 2 3" xfId="7794"/>
    <cellStyle name="Normal 9 2 2 2 2 3 2" xfId="7795"/>
    <cellStyle name="Normal 9 2 2 2 2 4" xfId="7796"/>
    <cellStyle name="Normal 9 2 2 2 2 4 2" xfId="7797"/>
    <cellStyle name="Normal 9 2 2 2 2 5" xfId="7798"/>
    <cellStyle name="Normal 9 2 2 2 3" xfId="7799"/>
    <cellStyle name="Normal 9 2 2 2 3 2" xfId="7800"/>
    <cellStyle name="Normal 9 2 2 2 3 2 2" xfId="7801"/>
    <cellStyle name="Normal 9 2 2 2 3 3" xfId="7802"/>
    <cellStyle name="Normal 9 2 2 2 3 3 2" xfId="7803"/>
    <cellStyle name="Normal 9 2 2 2 3 4" xfId="7804"/>
    <cellStyle name="Normal 9 2 2 2 4" xfId="7805"/>
    <cellStyle name="Normal 9 2 2 2 4 2" xfId="7806"/>
    <cellStyle name="Normal 9 2 2 2 5" xfId="7807"/>
    <cellStyle name="Normal 9 2 2 2 5 2" xfId="7808"/>
    <cellStyle name="Normal 9 2 2 2 6" xfId="7809"/>
    <cellStyle name="Normal 9 2 2 3" xfId="7810"/>
    <cellStyle name="Normal 9 2 2 3 2" xfId="7811"/>
    <cellStyle name="Normal 9 2 2 3 2 2" xfId="7812"/>
    <cellStyle name="Normal 9 2 2 3 2 2 2" xfId="7813"/>
    <cellStyle name="Normal 9 2 2 3 2 3" xfId="7814"/>
    <cellStyle name="Normal 9 2 2 3 2 3 2" xfId="7815"/>
    <cellStyle name="Normal 9 2 2 3 2 4" xfId="7816"/>
    <cellStyle name="Normal 9 2 2 3 3" xfId="7817"/>
    <cellStyle name="Normal 9 2 2 3 3 2" xfId="7818"/>
    <cellStyle name="Normal 9 2 2 3 4" xfId="7819"/>
    <cellStyle name="Normal 9 2 2 3 4 2" xfId="7820"/>
    <cellStyle name="Normal 9 2 2 3 5" xfId="7821"/>
    <cellStyle name="Normal 9 2 2 4" xfId="7822"/>
    <cellStyle name="Normal 9 2 2 4 2" xfId="7823"/>
    <cellStyle name="Normal 9 2 2 4 2 2" xfId="7824"/>
    <cellStyle name="Normal 9 2 2 4 3" xfId="7825"/>
    <cellStyle name="Normal 9 2 2 4 3 2" xfId="7826"/>
    <cellStyle name="Normal 9 2 2 4 4" xfId="7827"/>
    <cellStyle name="Normal 9 2 2 5" xfId="7828"/>
    <cellStyle name="Normal 9 2 2 5 2" xfId="7829"/>
    <cellStyle name="Normal 9 2 2 6" xfId="7830"/>
    <cellStyle name="Normal 9 2 2 6 2" xfId="7831"/>
    <cellStyle name="Normal 9 2 2 7" xfId="7832"/>
    <cellStyle name="Normal 9 2 3" xfId="7833"/>
    <cellStyle name="Normal 9 2 3 2" xfId="7834"/>
    <cellStyle name="Normal 9 2 3 2 2" xfId="7835"/>
    <cellStyle name="Normal 9 2 3 2 2 2" xfId="7836"/>
    <cellStyle name="Normal 9 2 3 2 2 2 2" xfId="7837"/>
    <cellStyle name="Normal 9 2 3 2 2 3" xfId="7838"/>
    <cellStyle name="Normal 9 2 3 2 2 3 2" xfId="7839"/>
    <cellStyle name="Normal 9 2 3 2 2 4" xfId="7840"/>
    <cellStyle name="Normal 9 2 3 2 3" xfId="7841"/>
    <cellStyle name="Normal 9 2 3 2 3 2" xfId="7842"/>
    <cellStyle name="Normal 9 2 3 2 4" xfId="7843"/>
    <cellStyle name="Normal 9 2 3 2 4 2" xfId="7844"/>
    <cellStyle name="Normal 9 2 3 2 5" xfId="7845"/>
    <cellStyle name="Normal 9 2 3 3" xfId="7846"/>
    <cellStyle name="Normal 9 2 3 3 2" xfId="7847"/>
    <cellStyle name="Normal 9 2 3 3 2 2" xfId="7848"/>
    <cellStyle name="Normal 9 2 3 3 3" xfId="7849"/>
    <cellStyle name="Normal 9 2 3 3 3 2" xfId="7850"/>
    <cellStyle name="Normal 9 2 3 3 4" xfId="7851"/>
    <cellStyle name="Normal 9 2 3 4" xfId="7852"/>
    <cellStyle name="Normal 9 2 3 4 2" xfId="7853"/>
    <cellStyle name="Normal 9 2 3 4 3" xfId="7854"/>
    <cellStyle name="Normal 9 2 3 5" xfId="7855"/>
    <cellStyle name="Normal 9 2 3 5 2" xfId="7856"/>
    <cellStyle name="Normal 9 2 3 6" xfId="7857"/>
    <cellStyle name="Normal 9 2 4" xfId="7858"/>
    <cellStyle name="Normal 9 2 4 2" xfId="7859"/>
    <cellStyle name="Normal 9 2 4 2 2" xfId="7860"/>
    <cellStyle name="Normal 9 2 4 2 2 2" xfId="7861"/>
    <cellStyle name="Normal 9 2 4 2 3" xfId="7862"/>
    <cellStyle name="Normal 9 2 4 2 3 2" xfId="7863"/>
    <cellStyle name="Normal 9 2 4 2 4" xfId="7864"/>
    <cellStyle name="Normal 9 2 4 2 5" xfId="7865"/>
    <cellStyle name="Normal 9 2 4 3" xfId="7866"/>
    <cellStyle name="Normal 9 2 4 3 2" xfId="7867"/>
    <cellStyle name="Normal 9 2 4 3 3" xfId="7868"/>
    <cellStyle name="Normal 9 2 4 4" xfId="7869"/>
    <cellStyle name="Normal 9 2 4 4 2" xfId="7870"/>
    <cellStyle name="Normal 9 2 4 4 3" xfId="7871"/>
    <cellStyle name="Normal 9 2 4 5" xfId="7872"/>
    <cellStyle name="Normal 9 2 4 6" xfId="7873"/>
    <cellStyle name="Normal 9 2 5" xfId="7874"/>
    <cellStyle name="Normal 9 2 5 2" xfId="7875"/>
    <cellStyle name="Normal 9 2 5 2 2" xfId="7876"/>
    <cellStyle name="Normal 9 2 5 2 2 2" xfId="7877"/>
    <cellStyle name="Normal 9 2 5 2 2 3" xfId="7878"/>
    <cellStyle name="Normal 9 2 5 2 2 4" xfId="7879"/>
    <cellStyle name="Normal 9 2 5 2 2 5" xfId="7880"/>
    <cellStyle name="Normal 9 2 5 2 3" xfId="7881"/>
    <cellStyle name="Normal 9 2 5 2 3 2" xfId="7882"/>
    <cellStyle name="Normal 9 2 5 2 3 3" xfId="7883"/>
    <cellStyle name="Normal 9 2 5 2 4" xfId="7884"/>
    <cellStyle name="Normal 9 2 5 2 4 2" xfId="7885"/>
    <cellStyle name="Normal 9 2 5 2 4 3" xfId="7886"/>
    <cellStyle name="Normal 9 2 5 2 5" xfId="7887"/>
    <cellStyle name="Normal 9 2 5 2 6" xfId="7888"/>
    <cellStyle name="Normal 9 2 5 3" xfId="7889"/>
    <cellStyle name="Normal 9 2 5 3 2" xfId="7890"/>
    <cellStyle name="Normal 9 2 5 3 2 2" xfId="7891"/>
    <cellStyle name="Normal 9 2 5 3 2 2 2" xfId="7892"/>
    <cellStyle name="Normal 9 2 5 3 2 2 3" xfId="7893"/>
    <cellStyle name="Normal 9 2 5 3 2 3" xfId="7894"/>
    <cellStyle name="Normal 9 2 5 3 2 3 2" xfId="7895"/>
    <cellStyle name="Normal 9 2 5 3 2 3 3" xfId="7896"/>
    <cellStyle name="Normal 9 2 5 3 2 4" xfId="7897"/>
    <cellStyle name="Normal 9 2 5 3 2 5" xfId="7898"/>
    <cellStyle name="Normal 9 2 5 3 3" xfId="7899"/>
    <cellStyle name="Normal 9 2 5 3 3 2" xfId="7900"/>
    <cellStyle name="Normal 9 2 5 3 3 3" xfId="7901"/>
    <cellStyle name="Normal 9 2 5 3 3 4" xfId="7902"/>
    <cellStyle name="Normal 9 2 5 3 3 5" xfId="7903"/>
    <cellStyle name="Normal 9 2 5 3 4" xfId="7904"/>
    <cellStyle name="Normal 9 2 5 3 4 2" xfId="7905"/>
    <cellStyle name="Normal 9 2 5 3 4 3" xfId="7906"/>
    <cellStyle name="Normal 9 2 5 3 5" xfId="7907"/>
    <cellStyle name="Normal 9 2 5 3 5 2" xfId="7908"/>
    <cellStyle name="Normal 9 2 5 3 5 3" xfId="7909"/>
    <cellStyle name="Normal 9 2 5 3 6" xfId="7910"/>
    <cellStyle name="Normal 9 2 5 3 7" xfId="7911"/>
    <cellStyle name="Normal 9 2 5 4" xfId="7912"/>
    <cellStyle name="Normal 9 2 5 4 2" xfId="7913"/>
    <cellStyle name="Normal 9 2 5 4 2 2" xfId="7914"/>
    <cellStyle name="Normal 9 2 5 4 2 3" xfId="7915"/>
    <cellStyle name="Normal 9 2 5 4 3" xfId="7916"/>
    <cellStyle name="Normal 9 2 5 4 3 2" xfId="7917"/>
    <cellStyle name="Normal 9 2 5 4 3 3" xfId="7918"/>
    <cellStyle name="Normal 9 2 5 4 4" xfId="7919"/>
    <cellStyle name="Normal 9 2 5 4 5" xfId="7920"/>
    <cellStyle name="Normal 9 2 5 5" xfId="7921"/>
    <cellStyle name="Normal 9 2 5 5 2" xfId="7922"/>
    <cellStyle name="Normal 9 2 5 5 3" xfId="7923"/>
    <cellStyle name="Normal 9 2 5 5 4" xfId="7924"/>
    <cellStyle name="Normal 9 2 5 5 5" xfId="7925"/>
    <cellStyle name="Normal 9 2 5 6" xfId="7926"/>
    <cellStyle name="Normal 9 2 5 6 2" xfId="7927"/>
    <cellStyle name="Normal 9 2 5 6 3" xfId="7928"/>
    <cellStyle name="Normal 9 2 5 7" xfId="7929"/>
    <cellStyle name="Normal 9 2 5 7 2" xfId="7930"/>
    <cellStyle name="Normal 9 2 5 7 3" xfId="7931"/>
    <cellStyle name="Normal 9 2 5 8" xfId="7932"/>
    <cellStyle name="Normal 9 2 5 9" xfId="7933"/>
    <cellStyle name="Normal 9 2 5_10070" xfId="7934"/>
    <cellStyle name="Normal 9 2 6" xfId="7935"/>
    <cellStyle name="Normal 9 2 6 2" xfId="7936"/>
    <cellStyle name="Normal 9 2 6 3" xfId="7937"/>
    <cellStyle name="Normal 9 2 6 4" xfId="7938"/>
    <cellStyle name="Normal 9 2 6 5" xfId="7939"/>
    <cellStyle name="Normal 9 2 7" xfId="7940"/>
    <cellStyle name="Normal 9 2 7 2" xfId="7941"/>
    <cellStyle name="Normal 9 2 7 3" xfId="7942"/>
    <cellStyle name="Normal 9 2 8" xfId="7943"/>
    <cellStyle name="Normal 9 2 8 2" xfId="7944"/>
    <cellStyle name="Normal 9 2 8 3" xfId="7945"/>
    <cellStyle name="Normal 9 2 9" xfId="7946"/>
    <cellStyle name="Normal 9 3" xfId="7947"/>
    <cellStyle name="Normal 9 3 2" xfId="7948"/>
    <cellStyle name="Normal 9 3 2 2" xfId="7949"/>
    <cellStyle name="Normal 9 3 2 2 2" xfId="7950"/>
    <cellStyle name="Normal 9 3 2 2 2 2" xfId="7951"/>
    <cellStyle name="Normal 9 3 2 2 2 2 2" xfId="7952"/>
    <cellStyle name="Normal 9 3 2 2 2 3" xfId="7953"/>
    <cellStyle name="Normal 9 3 2 2 2 3 2" xfId="7954"/>
    <cellStyle name="Normal 9 3 2 2 2 4" xfId="7955"/>
    <cellStyle name="Normal 9 3 2 2 3" xfId="7956"/>
    <cellStyle name="Normal 9 3 2 2 3 2" xfId="7957"/>
    <cellStyle name="Normal 9 3 2 2 4" xfId="7958"/>
    <cellStyle name="Normal 9 3 2 2 4 2" xfId="7959"/>
    <cellStyle name="Normal 9 3 2 2 5" xfId="7960"/>
    <cellStyle name="Normal 9 3 2 3" xfId="7961"/>
    <cellStyle name="Normal 9 3 2 3 2" xfId="7962"/>
    <cellStyle name="Normal 9 3 2 3 2 2" xfId="7963"/>
    <cellStyle name="Normal 9 3 2 3 3" xfId="7964"/>
    <cellStyle name="Normal 9 3 2 3 3 2" xfId="7965"/>
    <cellStyle name="Normal 9 3 2 3 4" xfId="7966"/>
    <cellStyle name="Normal 9 3 2 4" xfId="7967"/>
    <cellStyle name="Normal 9 3 2 4 2" xfId="7968"/>
    <cellStyle name="Normal 9 3 2 5" xfId="7969"/>
    <cellStyle name="Normal 9 3 2 5 2" xfId="7970"/>
    <cellStyle name="Normal 9 3 2 6" xfId="7971"/>
    <cellStyle name="Normal 9 3 3" xfId="7972"/>
    <cellStyle name="Normal 9 3 3 2" xfId="7973"/>
    <cellStyle name="Normal 9 3 3 2 2" xfId="7974"/>
    <cellStyle name="Normal 9 3 3 2 2 2" xfId="7975"/>
    <cellStyle name="Normal 9 3 3 2 3" xfId="7976"/>
    <cellStyle name="Normal 9 3 3 2 3 2" xfId="7977"/>
    <cellStyle name="Normal 9 3 3 2 4" xfId="7978"/>
    <cellStyle name="Normal 9 3 3 3" xfId="7979"/>
    <cellStyle name="Normal 9 3 3 3 2" xfId="7980"/>
    <cellStyle name="Normal 9 3 3 4" xfId="7981"/>
    <cellStyle name="Normal 9 3 3 4 2" xfId="7982"/>
    <cellStyle name="Normal 9 3 3 5" xfId="7983"/>
    <cellStyle name="Normal 9 3 4" xfId="7984"/>
    <cellStyle name="Normal 9 3 4 2" xfId="7985"/>
    <cellStyle name="Normal 9 3 4 2 2" xfId="7986"/>
    <cellStyle name="Normal 9 3 4 3" xfId="7987"/>
    <cellStyle name="Normal 9 3 4 3 2" xfId="7988"/>
    <cellStyle name="Normal 9 3 4 4" xfId="7989"/>
    <cellStyle name="Normal 9 3 5" xfId="7990"/>
    <cellStyle name="Normal 9 3 5 2" xfId="7991"/>
    <cellStyle name="Normal 9 3 6" xfId="7992"/>
    <cellStyle name="Normal 9 3 6 2" xfId="7993"/>
    <cellStyle name="Normal 9 3 7" xfId="7994"/>
    <cellStyle name="Normal 9 4" xfId="7995"/>
    <cellStyle name="Normal 9 4 2" xfId="7996"/>
    <cellStyle name="Normal 9 4 2 2" xfId="7997"/>
    <cellStyle name="Normal 9 4 2 2 2" xfId="7998"/>
    <cellStyle name="Normal 9 4 2 2 2 2" xfId="7999"/>
    <cellStyle name="Normal 9 4 2 2 2 2 2" xfId="8000"/>
    <cellStyle name="Normal 9 4 2 2 2 3" xfId="8001"/>
    <cellStyle name="Normal 9 4 2 2 2 3 2" xfId="8002"/>
    <cellStyle name="Normal 9 4 2 2 2 4" xfId="8003"/>
    <cellStyle name="Normal 9 4 2 2 3" xfId="8004"/>
    <cellStyle name="Normal 9 4 2 2 3 2" xfId="8005"/>
    <cellStyle name="Normal 9 4 2 2 4" xfId="8006"/>
    <cellStyle name="Normal 9 4 2 2 4 2" xfId="8007"/>
    <cellStyle name="Normal 9 4 2 2 5" xfId="8008"/>
    <cellStyle name="Normal 9 4 2 3" xfId="8009"/>
    <cellStyle name="Normal 9 4 2 3 2" xfId="8010"/>
    <cellStyle name="Normal 9 4 2 3 2 2" xfId="8011"/>
    <cellStyle name="Normal 9 4 2 3 3" xfId="8012"/>
    <cellStyle name="Normal 9 4 2 3 3 2" xfId="8013"/>
    <cellStyle name="Normal 9 4 2 3 4" xfId="8014"/>
    <cellStyle name="Normal 9 4 2 4" xfId="8015"/>
    <cellStyle name="Normal 9 4 2 4 2" xfId="8016"/>
    <cellStyle name="Normal 9 4 2 5" xfId="8017"/>
    <cellStyle name="Normal 9 4 2 5 2" xfId="8018"/>
    <cellStyle name="Normal 9 4 2 6" xfId="8019"/>
    <cellStyle name="Normal 9 4 3" xfId="8020"/>
    <cellStyle name="Normal 9 4 3 2" xfId="8021"/>
    <cellStyle name="Normal 9 4 3 2 2" xfId="8022"/>
    <cellStyle name="Normal 9 4 3 2 2 2" xfId="8023"/>
    <cellStyle name="Normal 9 4 3 2 3" xfId="8024"/>
    <cellStyle name="Normal 9 4 3 2 3 2" xfId="8025"/>
    <cellStyle name="Normal 9 4 3 2 4" xfId="8026"/>
    <cellStyle name="Normal 9 4 3 3" xfId="8027"/>
    <cellStyle name="Normal 9 4 3 3 2" xfId="8028"/>
    <cellStyle name="Normal 9 4 3 4" xfId="8029"/>
    <cellStyle name="Normal 9 4 3 4 2" xfId="8030"/>
    <cellStyle name="Normal 9 4 3 5" xfId="8031"/>
    <cellStyle name="Normal 9 4 4" xfId="8032"/>
    <cellStyle name="Normal 9 4 4 2" xfId="8033"/>
    <cellStyle name="Normal 9 4 4 2 2" xfId="8034"/>
    <cellStyle name="Normal 9 4 4 3" xfId="8035"/>
    <cellStyle name="Normal 9 4 4 3 2" xfId="8036"/>
    <cellStyle name="Normal 9 4 4 4" xfId="8037"/>
    <cellStyle name="Normal 9 4 5" xfId="8038"/>
    <cellStyle name="Normal 9 4 5 2" xfId="8039"/>
    <cellStyle name="Normal 9 4 6" xfId="8040"/>
    <cellStyle name="Normal 9 4 6 2" xfId="8041"/>
    <cellStyle name="Normal 9 4 7" xfId="8042"/>
    <cellStyle name="Normal 9 5" xfId="8043"/>
    <cellStyle name="Normal 9 5 2" xfId="8044"/>
    <cellStyle name="Normal 9 5 2 2" xfId="8045"/>
    <cellStyle name="Normal 9 5 2 2 2" xfId="8046"/>
    <cellStyle name="Normal 9 5 2 2 2 2" xfId="8047"/>
    <cellStyle name="Normal 9 5 2 2 3" xfId="8048"/>
    <cellStyle name="Normal 9 5 2 2 3 2" xfId="8049"/>
    <cellStyle name="Normal 9 5 2 2 4" xfId="8050"/>
    <cellStyle name="Normal 9 5 2 2 5" xfId="8051"/>
    <cellStyle name="Normal 9 5 2 3" xfId="8052"/>
    <cellStyle name="Normal 9 5 2 3 2" xfId="8053"/>
    <cellStyle name="Normal 9 5 2 3 3" xfId="8054"/>
    <cellStyle name="Normal 9 5 2 4" xfId="8055"/>
    <cellStyle name="Normal 9 5 2 4 2" xfId="8056"/>
    <cellStyle name="Normal 9 5 2 4 3" xfId="8057"/>
    <cellStyle name="Normal 9 5 2 5" xfId="8058"/>
    <cellStyle name="Normal 9 5 2 6" xfId="8059"/>
    <cellStyle name="Normal 9 5 3" xfId="8060"/>
    <cellStyle name="Normal 9 5 3 2" xfId="8061"/>
    <cellStyle name="Normal 9 5 3 2 2" xfId="8062"/>
    <cellStyle name="Normal 9 5 3 2 2 2" xfId="8063"/>
    <cellStyle name="Normal 9 5 3 2 2 3" xfId="8064"/>
    <cellStyle name="Normal 9 5 3 2 3" xfId="8065"/>
    <cellStyle name="Normal 9 5 3 2 3 2" xfId="8066"/>
    <cellStyle name="Normal 9 5 3 2 3 3" xfId="8067"/>
    <cellStyle name="Normal 9 5 3 2 4" xfId="8068"/>
    <cellStyle name="Normal 9 5 3 2 5" xfId="8069"/>
    <cellStyle name="Normal 9 5 3 3" xfId="8070"/>
    <cellStyle name="Normal 9 5 3 3 2" xfId="8071"/>
    <cellStyle name="Normal 9 5 3 3 3" xfId="8072"/>
    <cellStyle name="Normal 9 5 3 3 4" xfId="8073"/>
    <cellStyle name="Normal 9 5 3 3 5" xfId="8074"/>
    <cellStyle name="Normal 9 5 3 4" xfId="8075"/>
    <cellStyle name="Normal 9 5 3 4 2" xfId="8076"/>
    <cellStyle name="Normal 9 5 3 4 3" xfId="8077"/>
    <cellStyle name="Normal 9 5 3 5" xfId="8078"/>
    <cellStyle name="Normal 9 5 3 5 2" xfId="8079"/>
    <cellStyle name="Normal 9 5 3 5 3" xfId="8080"/>
    <cellStyle name="Normal 9 5 3 6" xfId="8081"/>
    <cellStyle name="Normal 9 5 3 7" xfId="8082"/>
    <cellStyle name="Normal 9 5 4" xfId="8083"/>
    <cellStyle name="Normal 9 5 4 2" xfId="8084"/>
    <cellStyle name="Normal 9 5 4 2 2" xfId="8085"/>
    <cellStyle name="Normal 9 5 4 2 3" xfId="8086"/>
    <cellStyle name="Normal 9 5 4 3" xfId="8087"/>
    <cellStyle name="Normal 9 5 4 3 2" xfId="8088"/>
    <cellStyle name="Normal 9 5 4 3 3" xfId="8089"/>
    <cellStyle name="Normal 9 5 4 4" xfId="8090"/>
    <cellStyle name="Normal 9 5 4 5" xfId="8091"/>
    <cellStyle name="Normal 9 5 5" xfId="8092"/>
    <cellStyle name="Normal 9 5 5 2" xfId="8093"/>
    <cellStyle name="Normal 9 5 5 3" xfId="8094"/>
    <cellStyle name="Normal 9 5 5 4" xfId="8095"/>
    <cellStyle name="Normal 9 5 5 5" xfId="8096"/>
    <cellStyle name="Normal 9 5 6" xfId="8097"/>
    <cellStyle name="Normal 9 5 6 2" xfId="8098"/>
    <cellStyle name="Normal 9 5 6 3" xfId="8099"/>
    <cellStyle name="Normal 9 5 7" xfId="8100"/>
    <cellStyle name="Normal 9 5 7 2" xfId="8101"/>
    <cellStyle name="Normal 9 5 7 3" xfId="8102"/>
    <cellStyle name="Normal 9 5 8" xfId="8103"/>
    <cellStyle name="Normal 9 5 9" xfId="8104"/>
    <cellStyle name="Normal 9 5_10070" xfId="8105"/>
    <cellStyle name="Normal 9 6" xfId="8106"/>
    <cellStyle name="Normal 9 6 2" xfId="8107"/>
    <cellStyle name="Normal 9 6 2 2" xfId="8108"/>
    <cellStyle name="Normal 9 6 2 2 2" xfId="8109"/>
    <cellStyle name="Normal 9 6 2 3" xfId="8110"/>
    <cellStyle name="Normal 9 6 2 3 2" xfId="8111"/>
    <cellStyle name="Normal 9 6 2 4" xfId="8112"/>
    <cellStyle name="Normal 9 6 3" xfId="8113"/>
    <cellStyle name="Normal 9 6 3 2" xfId="8114"/>
    <cellStyle name="Normal 9 6 3 3" xfId="8115"/>
    <cellStyle name="Normal 9 6 4" xfId="8116"/>
    <cellStyle name="Normal 9 6 4 2" xfId="8117"/>
    <cellStyle name="Normal 9 6 5" xfId="8118"/>
    <cellStyle name="Normal 9 7" xfId="8119"/>
    <cellStyle name="Normal 9 7 2" xfId="8120"/>
    <cellStyle name="Normal 9 7 2 2" xfId="8121"/>
    <cellStyle name="Normal 9 7 3" xfId="8122"/>
    <cellStyle name="Normal 9 7 3 2" xfId="8123"/>
    <cellStyle name="Normal 9 7 4" xfId="8124"/>
    <cellStyle name="Normal 9 7 5" xfId="8125"/>
    <cellStyle name="Normal 9 8" xfId="8126"/>
    <cellStyle name="Normal 9 8 2" xfId="8127"/>
    <cellStyle name="Normal 9 8 3" xfId="8128"/>
    <cellStyle name="Normal 9 9" xfId="8129"/>
    <cellStyle name="Normal 9 9 2" xfId="8130"/>
    <cellStyle name="Normal 9 9 3" xfId="8131"/>
    <cellStyle name="Normal 9_2180" xfId="8132"/>
    <cellStyle name="Normal 90" xfId="8133"/>
    <cellStyle name="Normal 90 2" xfId="8134"/>
    <cellStyle name="Normal 91" xfId="8135"/>
    <cellStyle name="Normal 92" xfId="8136"/>
    <cellStyle name="Normal 92 2" xfId="8137"/>
    <cellStyle name="Normal 92 2 2" xfId="8138"/>
    <cellStyle name="Normal 93" xfId="8139"/>
    <cellStyle name="Normal 93 2" xfId="8140"/>
    <cellStyle name="Normal 93 3" xfId="8141"/>
    <cellStyle name="Normal 94" xfId="8142"/>
    <cellStyle name="Normal 94 2" xfId="8143"/>
    <cellStyle name="Normal 94 3" xfId="8144"/>
    <cellStyle name="Normal 95" xfId="8145"/>
    <cellStyle name="Normal 95 2" xfId="8146"/>
    <cellStyle name="Normal 95 3" xfId="8147"/>
    <cellStyle name="Normal 96" xfId="8148"/>
    <cellStyle name="Normal 96 2" xfId="8149"/>
    <cellStyle name="Normal 96 3" xfId="8150"/>
    <cellStyle name="Normal 97" xfId="8151"/>
    <cellStyle name="Normal 97 2" xfId="8152"/>
    <cellStyle name="Normal 97 3" xfId="8153"/>
    <cellStyle name="Normal 98" xfId="8154"/>
    <cellStyle name="Normal 98 2" xfId="8155"/>
    <cellStyle name="Normal 98 2 2" xfId="8156"/>
    <cellStyle name="Normal 99" xfId="8157"/>
    <cellStyle name="Normal 99 2" xfId="8158"/>
    <cellStyle name="Normal 99 3" xfId="8159"/>
    <cellStyle name="Normal 99 4" xfId="8160"/>
    <cellStyle name="Normal_Depr 2132  12-31-10" xfId="3"/>
    <cellStyle name="Normal_Depr 2132 9-30-12" xfId="4"/>
    <cellStyle name="Note 2" xfId="108"/>
    <cellStyle name="Note 2 2" xfId="8162"/>
    <cellStyle name="Note 2 2 2" xfId="8163"/>
    <cellStyle name="Note 2 2 2 2" xfId="8164"/>
    <cellStyle name="Note 2 2 2 3" xfId="8165"/>
    <cellStyle name="Note 2 2 2 4" xfId="8166"/>
    <cellStyle name="Note 2 2 2 5" xfId="8167"/>
    <cellStyle name="Note 2 2 3" xfId="8168"/>
    <cellStyle name="Note 2 2 3 2" xfId="8169"/>
    <cellStyle name="Note 2 2 3 3" xfId="8170"/>
    <cellStyle name="Note 2 2 3 4" xfId="8171"/>
    <cellStyle name="Note 2 2 3 5" xfId="8172"/>
    <cellStyle name="Note 2 3" xfId="8173"/>
    <cellStyle name="Note 2 3 2" xfId="8174"/>
    <cellStyle name="Note 2 3 2 2" xfId="8175"/>
    <cellStyle name="Note 2 3 2 3" xfId="8176"/>
    <cellStyle name="Note 2 3 2 4" xfId="8177"/>
    <cellStyle name="Note 2 3 2 5" xfId="8178"/>
    <cellStyle name="Note 2 3 3" xfId="8179"/>
    <cellStyle name="Note 2 4" xfId="8180"/>
    <cellStyle name="Note 2 4 2" xfId="8181"/>
    <cellStyle name="Note 2 4 2 2" xfId="8182"/>
    <cellStyle name="Note 2 4 2 3" xfId="8183"/>
    <cellStyle name="Note 2 4 2 4" xfId="8184"/>
    <cellStyle name="Note 2 4 2 5" xfId="8185"/>
    <cellStyle name="Note 2 4 3" xfId="8186"/>
    <cellStyle name="Note 2 5" xfId="8187"/>
    <cellStyle name="Note 2 5 2" xfId="8188"/>
    <cellStyle name="Note 2 5 3" xfId="8189"/>
    <cellStyle name="Note 2 5 4" xfId="8190"/>
    <cellStyle name="Note 2 5 5" xfId="8191"/>
    <cellStyle name="Note 2 6" xfId="8192"/>
    <cellStyle name="Note 2 7" xfId="8161"/>
    <cellStyle name="Note 3" xfId="8193"/>
    <cellStyle name="Note 3 2" xfId="8194"/>
    <cellStyle name="Note 3 2 2" xfId="8195"/>
    <cellStyle name="Note 3 2 2 2" xfId="8196"/>
    <cellStyle name="Note 3 2 2 3" xfId="8197"/>
    <cellStyle name="Note 3 2 2 4" xfId="8198"/>
    <cellStyle name="Note 3 2 2 5" xfId="8199"/>
    <cellStyle name="Note 3 2 3" xfId="8200"/>
    <cellStyle name="Note 3 2 3 2" xfId="8201"/>
    <cellStyle name="Note 3 2 3 3" xfId="8202"/>
    <cellStyle name="Note 3 2 3 4" xfId="8203"/>
    <cellStyle name="Note 3 2 3 5" xfId="8204"/>
    <cellStyle name="Note 3 3" xfId="8205"/>
    <cellStyle name="Note 3 3 2" xfId="8206"/>
    <cellStyle name="Note 3 3 2 2" xfId="8207"/>
    <cellStyle name="Note 3 3 2 3" xfId="8208"/>
    <cellStyle name="Note 3 3 2 4" xfId="8209"/>
    <cellStyle name="Note 3 3 2 5" xfId="8210"/>
    <cellStyle name="Note 3 3 3" xfId="8211"/>
    <cellStyle name="Note 3 4" xfId="8212"/>
    <cellStyle name="Note 3 4 2" xfId="8213"/>
    <cellStyle name="Note 3 4 2 2" xfId="8214"/>
    <cellStyle name="Note 3 4 2 3" xfId="8215"/>
    <cellStyle name="Note 3 4 2 4" xfId="8216"/>
    <cellStyle name="Note 3 4 2 5" xfId="8217"/>
    <cellStyle name="Note 3 4 3" xfId="8218"/>
    <cellStyle name="Note 3 5" xfId="8219"/>
    <cellStyle name="Note 3 5 2" xfId="8220"/>
    <cellStyle name="Note 3 5 3" xfId="8221"/>
    <cellStyle name="Note 3 5 4" xfId="8222"/>
    <cellStyle name="Note 3 5 5" xfId="8223"/>
    <cellStyle name="Note 3 6" xfId="8224"/>
    <cellStyle name="Note 4" xfId="8225"/>
    <cellStyle name="Note 4 2" xfId="8226"/>
    <cellStyle name="Note 4 3" xfId="8227"/>
    <cellStyle name="Note 4 3 2" xfId="8228"/>
    <cellStyle name="Note 4 3 3" xfId="8229"/>
    <cellStyle name="Note 4 3 4" xfId="8230"/>
    <cellStyle name="Note 4 3 5" xfId="8231"/>
    <cellStyle name="Note 4 4" xfId="8232"/>
    <cellStyle name="Note 4 5" xfId="8233"/>
    <cellStyle name="Note 5" xfId="8234"/>
    <cellStyle name="Note 5 2" xfId="8235"/>
    <cellStyle name="Note 5 2 2" xfId="8236"/>
    <cellStyle name="Note 5 2 3" xfId="8237"/>
    <cellStyle name="Note 5 2 4" xfId="8238"/>
    <cellStyle name="Note 5 2 5" xfId="8239"/>
    <cellStyle name="Note 6" xfId="8240"/>
    <cellStyle name="Notes" xfId="109"/>
    <cellStyle name="Notes 2" xfId="8241"/>
    <cellStyle name="Output 2" xfId="8243"/>
    <cellStyle name="Output 2 2" xfId="8244"/>
    <cellStyle name="Output 2 2 2" xfId="8245"/>
    <cellStyle name="Output 2 2 2 2" xfId="8246"/>
    <cellStyle name="Output 2 2 2 2 2" xfId="8247"/>
    <cellStyle name="Output 2 2 2 2 3" xfId="8248"/>
    <cellStyle name="Output 2 2 2 2 4" xfId="8249"/>
    <cellStyle name="Output 2 2 2 2 5" xfId="8250"/>
    <cellStyle name="Output 2 2 2 3" xfId="8251"/>
    <cellStyle name="Output 2 2 3" xfId="8252"/>
    <cellStyle name="Output 2 2 3 2" xfId="8253"/>
    <cellStyle name="Output 2 2 3 3" xfId="8254"/>
    <cellStyle name="Output 2 2 3 4" xfId="8255"/>
    <cellStyle name="Output 2 2 3 5" xfId="8256"/>
    <cellStyle name="Output 2 2 4" xfId="8257"/>
    <cellStyle name="Output 2 3" xfId="8258"/>
    <cellStyle name="Output 2 3 2" xfId="8259"/>
    <cellStyle name="Output 2 3 2 2" xfId="8260"/>
    <cellStyle name="Output 2 3 2 3" xfId="8261"/>
    <cellStyle name="Output 2 3 2 4" xfId="8262"/>
    <cellStyle name="Output 2 3 2 5" xfId="8263"/>
    <cellStyle name="Output 2 3 3" xfId="8264"/>
    <cellStyle name="Output 2 4" xfId="8265"/>
    <cellStyle name="Output 2 4 2" xfId="8266"/>
    <cellStyle name="Output 2 4 3" xfId="8267"/>
    <cellStyle name="Output 2 4 4" xfId="8268"/>
    <cellStyle name="Output 2 4 5" xfId="8269"/>
    <cellStyle name="Output 2 5" xfId="8270"/>
    <cellStyle name="Output 3" xfId="8271"/>
    <cellStyle name="Output 3 2" xfId="8272"/>
    <cellStyle name="Output 3 2 2" xfId="8273"/>
    <cellStyle name="Output 3 2 2 2" xfId="8274"/>
    <cellStyle name="Output 3 2 2 3" xfId="8275"/>
    <cellStyle name="Output 3 2 2 4" xfId="8276"/>
    <cellStyle name="Output 3 2 2 5" xfId="8277"/>
    <cellStyle name="Output 3 2 3" xfId="8278"/>
    <cellStyle name="Output 3 3" xfId="8279"/>
    <cellStyle name="Output 3 3 2" xfId="8280"/>
    <cellStyle name="Output 3 3 3" xfId="8281"/>
    <cellStyle name="Output 3 3 4" xfId="8282"/>
    <cellStyle name="Output 3 3 5" xfId="8283"/>
    <cellStyle name="Output 3 4" xfId="8284"/>
    <cellStyle name="Output 3 4 2" xfId="8285"/>
    <cellStyle name="Output 3 4 3" xfId="8286"/>
    <cellStyle name="Output 3 4 4" xfId="8287"/>
    <cellStyle name="Output 3 4 5" xfId="8288"/>
    <cellStyle name="Output 3 5" xfId="8289"/>
    <cellStyle name="Output 4" xfId="8290"/>
    <cellStyle name="Output 5" xfId="8242"/>
    <cellStyle name="Percent" xfId="2" builtinId="5"/>
    <cellStyle name="Percent 10" xfId="8291"/>
    <cellStyle name="Percent 10 2" xfId="8292"/>
    <cellStyle name="Percent 10 3" xfId="8293"/>
    <cellStyle name="Percent 10 4" xfId="8294"/>
    <cellStyle name="Percent 11" xfId="8295"/>
    <cellStyle name="Percent 11 2" xfId="8296"/>
    <cellStyle name="Percent 11 2 2" xfId="8297"/>
    <cellStyle name="Percent 11 3" xfId="8298"/>
    <cellStyle name="Percent 11 3 2" xfId="8299"/>
    <cellStyle name="Percent 11 4" xfId="8300"/>
    <cellStyle name="Percent 12" xfId="8301"/>
    <cellStyle name="Percent 13" xfId="8302"/>
    <cellStyle name="Percent 14" xfId="8303"/>
    <cellStyle name="Percent 14 2" xfId="8304"/>
    <cellStyle name="Percent 14 2 2" xfId="8305"/>
    <cellStyle name="Percent 15" xfId="8934"/>
    <cellStyle name="Percent 16 2" xfId="8306"/>
    <cellStyle name="Percent 16 2 2" xfId="8307"/>
    <cellStyle name="Percent 2" xfId="110"/>
    <cellStyle name="Percent 2 2" xfId="111"/>
    <cellStyle name="Percent 2 2 2" xfId="8310"/>
    <cellStyle name="Percent 2 2 3" xfId="8311"/>
    <cellStyle name="Percent 2 2 3 2" xfId="8312"/>
    <cellStyle name="Percent 2 2 4" xfId="8309"/>
    <cellStyle name="Percent 2 3" xfId="8313"/>
    <cellStyle name="Percent 2 3 2" xfId="8314"/>
    <cellStyle name="Percent 2 3 3" xfId="8315"/>
    <cellStyle name="Percent 2 4" xfId="8316"/>
    <cellStyle name="Percent 2 4 2" xfId="8317"/>
    <cellStyle name="Percent 2 4 3" xfId="8318"/>
    <cellStyle name="Percent 2 5" xfId="8319"/>
    <cellStyle name="Percent 2 6" xfId="8320"/>
    <cellStyle name="Percent 2 7" xfId="8308"/>
    <cellStyle name="Percent 3" xfId="112"/>
    <cellStyle name="Percent 3 10" xfId="8322"/>
    <cellStyle name="Percent 3 11" xfId="8321"/>
    <cellStyle name="Percent 3 2" xfId="8323"/>
    <cellStyle name="Percent 3 2 2" xfId="8324"/>
    <cellStyle name="Percent 3 2 2 2" xfId="8325"/>
    <cellStyle name="Percent 3 2 2 2 2" xfId="8326"/>
    <cellStyle name="Percent 3 2 2 2 2 2" xfId="8327"/>
    <cellStyle name="Percent 3 2 2 2 2 2 2" xfId="8328"/>
    <cellStyle name="Percent 3 2 2 2 2 2 2 2" xfId="8329"/>
    <cellStyle name="Percent 3 2 2 2 2 2 3" xfId="8330"/>
    <cellStyle name="Percent 3 2 2 2 2 2 3 2" xfId="8331"/>
    <cellStyle name="Percent 3 2 2 2 2 2 4" xfId="8332"/>
    <cellStyle name="Percent 3 2 2 2 2 3" xfId="8333"/>
    <cellStyle name="Percent 3 2 2 2 2 3 2" xfId="8334"/>
    <cellStyle name="Percent 3 2 2 2 2 4" xfId="8335"/>
    <cellStyle name="Percent 3 2 2 2 2 4 2" xfId="8336"/>
    <cellStyle name="Percent 3 2 2 2 2 5" xfId="8337"/>
    <cellStyle name="Percent 3 2 2 2 3" xfId="8338"/>
    <cellStyle name="Percent 3 2 2 2 3 2" xfId="8339"/>
    <cellStyle name="Percent 3 2 2 2 3 2 2" xfId="8340"/>
    <cellStyle name="Percent 3 2 2 2 3 3" xfId="8341"/>
    <cellStyle name="Percent 3 2 2 2 3 3 2" xfId="8342"/>
    <cellStyle name="Percent 3 2 2 2 3 4" xfId="8343"/>
    <cellStyle name="Percent 3 2 2 2 4" xfId="8344"/>
    <cellStyle name="Percent 3 2 2 2 4 2" xfId="8345"/>
    <cellStyle name="Percent 3 2 2 2 5" xfId="8346"/>
    <cellStyle name="Percent 3 2 2 2 5 2" xfId="8347"/>
    <cellStyle name="Percent 3 2 2 2 6" xfId="8348"/>
    <cellStyle name="Percent 3 2 2 3" xfId="8349"/>
    <cellStyle name="Percent 3 2 2 3 2" xfId="8350"/>
    <cellStyle name="Percent 3 2 2 3 2 2" xfId="8351"/>
    <cellStyle name="Percent 3 2 2 3 2 2 2" xfId="8352"/>
    <cellStyle name="Percent 3 2 2 3 2 3" xfId="8353"/>
    <cellStyle name="Percent 3 2 2 3 2 3 2" xfId="8354"/>
    <cellStyle name="Percent 3 2 2 3 2 4" xfId="8355"/>
    <cellStyle name="Percent 3 2 2 3 3" xfId="8356"/>
    <cellStyle name="Percent 3 2 2 3 3 2" xfId="8357"/>
    <cellStyle name="Percent 3 2 2 3 4" xfId="8358"/>
    <cellStyle name="Percent 3 2 2 3 4 2" xfId="8359"/>
    <cellStyle name="Percent 3 2 2 3 5" xfId="8360"/>
    <cellStyle name="Percent 3 2 2 4" xfId="8361"/>
    <cellStyle name="Percent 3 2 2 4 2" xfId="8362"/>
    <cellStyle name="Percent 3 2 2 4 2 2" xfId="8363"/>
    <cellStyle name="Percent 3 2 2 4 3" xfId="8364"/>
    <cellStyle name="Percent 3 2 2 4 3 2" xfId="8365"/>
    <cellStyle name="Percent 3 2 2 4 4" xfId="8366"/>
    <cellStyle name="Percent 3 2 2 5" xfId="8367"/>
    <cellStyle name="Percent 3 2 2 5 2" xfId="8368"/>
    <cellStyle name="Percent 3 2 2 6" xfId="8369"/>
    <cellStyle name="Percent 3 2 2 6 2" xfId="8370"/>
    <cellStyle name="Percent 3 2 2 7" xfId="8371"/>
    <cellStyle name="Percent 3 2 3" xfId="8372"/>
    <cellStyle name="Percent 3 2 3 2" xfId="8373"/>
    <cellStyle name="Percent 3 2 3 2 2" xfId="8374"/>
    <cellStyle name="Percent 3 2 3 2 2 2" xfId="8375"/>
    <cellStyle name="Percent 3 2 3 2 2 2 2" xfId="8376"/>
    <cellStyle name="Percent 3 2 3 2 2 3" xfId="8377"/>
    <cellStyle name="Percent 3 2 3 2 2 3 2" xfId="8378"/>
    <cellStyle name="Percent 3 2 3 2 2 4" xfId="8379"/>
    <cellStyle name="Percent 3 2 3 2 3" xfId="8380"/>
    <cellStyle name="Percent 3 2 3 2 3 2" xfId="8381"/>
    <cellStyle name="Percent 3 2 3 2 4" xfId="8382"/>
    <cellStyle name="Percent 3 2 3 2 4 2" xfId="8383"/>
    <cellStyle name="Percent 3 2 3 2 5" xfId="8384"/>
    <cellStyle name="Percent 3 2 3 3" xfId="8385"/>
    <cellStyle name="Percent 3 2 3 3 2" xfId="8386"/>
    <cellStyle name="Percent 3 2 3 3 2 2" xfId="8387"/>
    <cellStyle name="Percent 3 2 3 3 3" xfId="8388"/>
    <cellStyle name="Percent 3 2 3 3 3 2" xfId="8389"/>
    <cellStyle name="Percent 3 2 3 3 4" xfId="8390"/>
    <cellStyle name="Percent 3 2 3 4" xfId="8391"/>
    <cellStyle name="Percent 3 2 3 4 2" xfId="8392"/>
    <cellStyle name="Percent 3 2 3 5" xfId="8393"/>
    <cellStyle name="Percent 3 2 3 5 2" xfId="8394"/>
    <cellStyle name="Percent 3 2 3 6" xfId="8395"/>
    <cellStyle name="Percent 3 2 4" xfId="8396"/>
    <cellStyle name="Percent 3 2 4 2" xfId="8397"/>
    <cellStyle name="Percent 3 2 4 2 2" xfId="8398"/>
    <cellStyle name="Percent 3 2 4 2 2 2" xfId="8399"/>
    <cellStyle name="Percent 3 2 4 2 3" xfId="8400"/>
    <cellStyle name="Percent 3 2 4 2 3 2" xfId="8401"/>
    <cellStyle name="Percent 3 2 4 2 4" xfId="8402"/>
    <cellStyle name="Percent 3 2 4 3" xfId="8403"/>
    <cellStyle name="Percent 3 2 4 3 2" xfId="8404"/>
    <cellStyle name="Percent 3 2 4 4" xfId="8405"/>
    <cellStyle name="Percent 3 2 4 4 2" xfId="8406"/>
    <cellStyle name="Percent 3 2 4 5" xfId="8407"/>
    <cellStyle name="Percent 3 2 5" xfId="8408"/>
    <cellStyle name="Percent 3 2 5 2" xfId="8409"/>
    <cellStyle name="Percent 3 2 5 2 2" xfId="8410"/>
    <cellStyle name="Percent 3 2 5 3" xfId="8411"/>
    <cellStyle name="Percent 3 2 5 3 2" xfId="8412"/>
    <cellStyle name="Percent 3 2 5 4" xfId="8413"/>
    <cellStyle name="Percent 3 2 6" xfId="8414"/>
    <cellStyle name="Percent 3 2 6 2" xfId="8415"/>
    <cellStyle name="Percent 3 2 7" xfId="8416"/>
    <cellStyle name="Percent 3 2 7 2" xfId="8417"/>
    <cellStyle name="Percent 3 2 8" xfId="8418"/>
    <cellStyle name="Percent 3 3" xfId="8419"/>
    <cellStyle name="Percent 3 3 2" xfId="8420"/>
    <cellStyle name="Percent 3 3 2 2" xfId="8421"/>
    <cellStyle name="Percent 3 3 2 2 2" xfId="8422"/>
    <cellStyle name="Percent 3 3 2 2 2 2" xfId="8423"/>
    <cellStyle name="Percent 3 3 2 2 2 2 2" xfId="8424"/>
    <cellStyle name="Percent 3 3 2 2 2 3" xfId="8425"/>
    <cellStyle name="Percent 3 3 2 2 2 3 2" xfId="8426"/>
    <cellStyle name="Percent 3 3 2 2 2 4" xfId="8427"/>
    <cellStyle name="Percent 3 3 2 2 3" xfId="8428"/>
    <cellStyle name="Percent 3 3 2 2 3 2" xfId="8429"/>
    <cellStyle name="Percent 3 3 2 2 4" xfId="8430"/>
    <cellStyle name="Percent 3 3 2 2 4 2" xfId="8431"/>
    <cellStyle name="Percent 3 3 2 2 5" xfId="8432"/>
    <cellStyle name="Percent 3 3 2 3" xfId="8433"/>
    <cellStyle name="Percent 3 3 2 3 2" xfId="8434"/>
    <cellStyle name="Percent 3 3 2 3 2 2" xfId="8435"/>
    <cellStyle name="Percent 3 3 2 3 3" xfId="8436"/>
    <cellStyle name="Percent 3 3 2 3 3 2" xfId="8437"/>
    <cellStyle name="Percent 3 3 2 3 4" xfId="8438"/>
    <cellStyle name="Percent 3 3 2 4" xfId="8439"/>
    <cellStyle name="Percent 3 3 2 4 2" xfId="8440"/>
    <cellStyle name="Percent 3 3 2 5" xfId="8441"/>
    <cellStyle name="Percent 3 3 2 5 2" xfId="8442"/>
    <cellStyle name="Percent 3 3 2 6" xfId="8443"/>
    <cellStyle name="Percent 3 3 3" xfId="8444"/>
    <cellStyle name="Percent 3 3 3 2" xfId="8445"/>
    <cellStyle name="Percent 3 3 3 2 2" xfId="8446"/>
    <cellStyle name="Percent 3 3 3 2 2 2" xfId="8447"/>
    <cellStyle name="Percent 3 3 3 2 3" xfId="8448"/>
    <cellStyle name="Percent 3 3 3 2 3 2" xfId="8449"/>
    <cellStyle name="Percent 3 3 3 2 4" xfId="8450"/>
    <cellStyle name="Percent 3 3 3 3" xfId="8451"/>
    <cellStyle name="Percent 3 3 3 3 2" xfId="8452"/>
    <cellStyle name="Percent 3 3 3 4" xfId="8453"/>
    <cellStyle name="Percent 3 3 3 4 2" xfId="8454"/>
    <cellStyle name="Percent 3 3 3 5" xfId="8455"/>
    <cellStyle name="Percent 3 3 4" xfId="8456"/>
    <cellStyle name="Percent 3 3 4 2" xfId="8457"/>
    <cellStyle name="Percent 3 3 4 2 2" xfId="8458"/>
    <cellStyle name="Percent 3 3 4 3" xfId="8459"/>
    <cellStyle name="Percent 3 3 4 3 2" xfId="8460"/>
    <cellStyle name="Percent 3 3 4 4" xfId="8461"/>
    <cellStyle name="Percent 3 3 5" xfId="8462"/>
    <cellStyle name="Percent 3 3 5 2" xfId="8463"/>
    <cellStyle name="Percent 3 3 6" xfId="8464"/>
    <cellStyle name="Percent 3 3 6 2" xfId="8465"/>
    <cellStyle name="Percent 3 3 7" xfId="8466"/>
    <cellStyle name="Percent 3 4" xfId="8467"/>
    <cellStyle name="Percent 3 4 2" xfId="8468"/>
    <cellStyle name="Percent 3 4 2 2" xfId="8469"/>
    <cellStyle name="Percent 3 4 2 2 2" xfId="8470"/>
    <cellStyle name="Percent 3 4 2 2 2 2" xfId="8471"/>
    <cellStyle name="Percent 3 4 2 2 2 2 2" xfId="8472"/>
    <cellStyle name="Percent 3 4 2 2 2 3" xfId="8473"/>
    <cellStyle name="Percent 3 4 2 2 2 3 2" xfId="8474"/>
    <cellStyle name="Percent 3 4 2 2 2 4" xfId="8475"/>
    <cellStyle name="Percent 3 4 2 2 3" xfId="8476"/>
    <cellStyle name="Percent 3 4 2 2 3 2" xfId="8477"/>
    <cellStyle name="Percent 3 4 2 2 4" xfId="8478"/>
    <cellStyle name="Percent 3 4 2 2 4 2" xfId="8479"/>
    <cellStyle name="Percent 3 4 2 2 5" xfId="8480"/>
    <cellStyle name="Percent 3 4 2 3" xfId="8481"/>
    <cellStyle name="Percent 3 4 2 3 2" xfId="8482"/>
    <cellStyle name="Percent 3 4 2 3 2 2" xfId="8483"/>
    <cellStyle name="Percent 3 4 2 3 3" xfId="8484"/>
    <cellStyle name="Percent 3 4 2 3 3 2" xfId="8485"/>
    <cellStyle name="Percent 3 4 2 3 4" xfId="8486"/>
    <cellStyle name="Percent 3 4 2 4" xfId="8487"/>
    <cellStyle name="Percent 3 4 2 4 2" xfId="8488"/>
    <cellStyle name="Percent 3 4 2 5" xfId="8489"/>
    <cellStyle name="Percent 3 4 2 5 2" xfId="8490"/>
    <cellStyle name="Percent 3 4 2 6" xfId="8491"/>
    <cellStyle name="Percent 3 4 3" xfId="8492"/>
    <cellStyle name="Percent 3 4 3 2" xfId="8493"/>
    <cellStyle name="Percent 3 4 3 2 2" xfId="8494"/>
    <cellStyle name="Percent 3 4 3 2 2 2" xfId="8495"/>
    <cellStyle name="Percent 3 4 3 2 3" xfId="8496"/>
    <cellStyle name="Percent 3 4 3 2 3 2" xfId="8497"/>
    <cellStyle name="Percent 3 4 3 2 4" xfId="8498"/>
    <cellStyle name="Percent 3 4 3 3" xfId="8499"/>
    <cellStyle name="Percent 3 4 3 3 2" xfId="8500"/>
    <cellStyle name="Percent 3 4 3 4" xfId="8501"/>
    <cellStyle name="Percent 3 4 3 4 2" xfId="8502"/>
    <cellStyle name="Percent 3 4 3 5" xfId="8503"/>
    <cellStyle name="Percent 3 4 4" xfId="8504"/>
    <cellStyle name="Percent 3 4 4 2" xfId="8505"/>
    <cellStyle name="Percent 3 4 4 2 2" xfId="8506"/>
    <cellStyle name="Percent 3 4 4 3" xfId="8507"/>
    <cellStyle name="Percent 3 4 4 3 2" xfId="8508"/>
    <cellStyle name="Percent 3 4 4 4" xfId="8509"/>
    <cellStyle name="Percent 3 4 5" xfId="8510"/>
    <cellStyle name="Percent 3 4 5 2" xfId="8511"/>
    <cellStyle name="Percent 3 4 6" xfId="8512"/>
    <cellStyle name="Percent 3 4 6 2" xfId="8513"/>
    <cellStyle name="Percent 3 4 7" xfId="8514"/>
    <cellStyle name="Percent 3 5" xfId="8515"/>
    <cellStyle name="Percent 3 5 2" xfId="8516"/>
    <cellStyle name="Percent 3 6" xfId="8517"/>
    <cellStyle name="Percent 3 6 2" xfId="8518"/>
    <cellStyle name="Percent 3 6 2 2" xfId="8519"/>
    <cellStyle name="Percent 3 6 2 2 2" xfId="8520"/>
    <cellStyle name="Percent 3 6 2 3" xfId="8521"/>
    <cellStyle name="Percent 3 6 2 3 2" xfId="8522"/>
    <cellStyle name="Percent 3 6 2 4" xfId="8523"/>
    <cellStyle name="Percent 3 6 3" xfId="8524"/>
    <cellStyle name="Percent 3 6 3 2" xfId="8525"/>
    <cellStyle name="Percent 3 6 4" xfId="8526"/>
    <cellStyle name="Percent 3 6 4 2" xfId="8527"/>
    <cellStyle name="Percent 3 6 5" xfId="8528"/>
    <cellStyle name="Percent 3 7" xfId="8529"/>
    <cellStyle name="Percent 3 7 2" xfId="8530"/>
    <cellStyle name="Percent 3 7 2 2" xfId="8531"/>
    <cellStyle name="Percent 3 7 3" xfId="8532"/>
    <cellStyle name="Percent 3 7 3 2" xfId="8533"/>
    <cellStyle name="Percent 3 7 4" xfId="8534"/>
    <cellStyle name="Percent 3 8" xfId="8535"/>
    <cellStyle name="Percent 3 8 2" xfId="8536"/>
    <cellStyle name="Percent 3 9" xfId="8537"/>
    <cellStyle name="Percent 3 9 2" xfId="8538"/>
    <cellStyle name="Percent 4" xfId="113"/>
    <cellStyle name="Percent 4 2" xfId="114"/>
    <cellStyle name="Percent 4 2 2" xfId="8541"/>
    <cellStyle name="Percent 4 2 3" xfId="8540"/>
    <cellStyle name="Percent 4 3" xfId="8542"/>
    <cellStyle name="Percent 4 3 2" xfId="8543"/>
    <cellStyle name="Percent 4 4" xfId="8544"/>
    <cellStyle name="Percent 4 4 2" xfId="8545"/>
    <cellStyle name="Percent 4 4 2 2" xfId="8546"/>
    <cellStyle name="Percent 4 4 3" xfId="8547"/>
    <cellStyle name="Percent 4 5" xfId="8548"/>
    <cellStyle name="Percent 4 6" xfId="8539"/>
    <cellStyle name="Percent 5" xfId="8549"/>
    <cellStyle name="Percent 5 2" xfId="8550"/>
    <cellStyle name="Percent 5 2 2" xfId="8551"/>
    <cellStyle name="Percent 5 2 2 2" xfId="8552"/>
    <cellStyle name="Percent 5 2 2 2 2" xfId="8553"/>
    <cellStyle name="Percent 5 2 2 2 2 2" xfId="8554"/>
    <cellStyle name="Percent 5 2 2 2 2 2 2" xfId="8555"/>
    <cellStyle name="Percent 5 2 2 2 2 3" xfId="8556"/>
    <cellStyle name="Percent 5 2 2 2 2 3 2" xfId="8557"/>
    <cellStyle name="Percent 5 2 2 2 2 4" xfId="8558"/>
    <cellStyle name="Percent 5 2 2 2 3" xfId="8559"/>
    <cellStyle name="Percent 5 2 2 2 3 2" xfId="8560"/>
    <cellStyle name="Percent 5 2 2 2 4" xfId="8561"/>
    <cellStyle name="Percent 5 2 2 2 4 2" xfId="8562"/>
    <cellStyle name="Percent 5 2 2 2 5" xfId="8563"/>
    <cellStyle name="Percent 5 2 2 3" xfId="8564"/>
    <cellStyle name="Percent 5 2 2 3 2" xfId="8565"/>
    <cellStyle name="Percent 5 2 2 3 2 2" xfId="8566"/>
    <cellStyle name="Percent 5 2 2 3 3" xfId="8567"/>
    <cellStyle name="Percent 5 2 2 3 3 2" xfId="8568"/>
    <cellStyle name="Percent 5 2 2 3 4" xfId="8569"/>
    <cellStyle name="Percent 5 2 2 4" xfId="8570"/>
    <cellStyle name="Percent 5 2 2 4 2" xfId="8571"/>
    <cellStyle name="Percent 5 2 2 5" xfId="8572"/>
    <cellStyle name="Percent 5 2 2 5 2" xfId="8573"/>
    <cellStyle name="Percent 5 2 2 6" xfId="8574"/>
    <cellStyle name="Percent 5 2 3" xfId="8575"/>
    <cellStyle name="Percent 5 2 3 2" xfId="8576"/>
    <cellStyle name="Percent 5 2 3 2 2" xfId="8577"/>
    <cellStyle name="Percent 5 2 3 2 2 2" xfId="8578"/>
    <cellStyle name="Percent 5 2 3 2 3" xfId="8579"/>
    <cellStyle name="Percent 5 2 3 2 3 2" xfId="8580"/>
    <cellStyle name="Percent 5 2 3 2 4" xfId="8581"/>
    <cellStyle name="Percent 5 2 3 3" xfId="8582"/>
    <cellStyle name="Percent 5 2 3 3 2" xfId="8583"/>
    <cellStyle name="Percent 5 2 3 4" xfId="8584"/>
    <cellStyle name="Percent 5 2 3 4 2" xfId="8585"/>
    <cellStyle name="Percent 5 2 3 5" xfId="8586"/>
    <cellStyle name="Percent 5 2 4" xfId="8587"/>
    <cellStyle name="Percent 5 2 4 2" xfId="8588"/>
    <cellStyle name="Percent 5 2 4 2 2" xfId="8589"/>
    <cellStyle name="Percent 5 2 4 3" xfId="8590"/>
    <cellStyle name="Percent 5 2 4 3 2" xfId="8591"/>
    <cellStyle name="Percent 5 2 4 4" xfId="8592"/>
    <cellStyle name="Percent 5 2 5" xfId="8593"/>
    <cellStyle name="Percent 5 2 5 2" xfId="8594"/>
    <cellStyle name="Percent 5 2 6" xfId="8595"/>
    <cellStyle name="Percent 5 2 6 2" xfId="8596"/>
    <cellStyle name="Percent 5 2 7" xfId="8597"/>
    <cellStyle name="Percent 5 3" xfId="8598"/>
    <cellStyle name="Percent 5 3 2" xfId="8599"/>
    <cellStyle name="Percent 5 3 2 2" xfId="8600"/>
    <cellStyle name="Percent 5 3 2 2 2" xfId="8601"/>
    <cellStyle name="Percent 5 3 2 2 2 2" xfId="8602"/>
    <cellStyle name="Percent 5 3 2 2 3" xfId="8603"/>
    <cellStyle name="Percent 5 3 2 2 3 2" xfId="8604"/>
    <cellStyle name="Percent 5 3 2 2 4" xfId="8605"/>
    <cellStyle name="Percent 5 3 2 3" xfId="8606"/>
    <cellStyle name="Percent 5 3 2 3 2" xfId="8607"/>
    <cellStyle name="Percent 5 3 2 4" xfId="8608"/>
    <cellStyle name="Percent 5 3 2 4 2" xfId="8609"/>
    <cellStyle name="Percent 5 3 2 5" xfId="8610"/>
    <cellStyle name="Percent 5 3 3" xfId="8611"/>
    <cellStyle name="Percent 5 3 3 2" xfId="8612"/>
    <cellStyle name="Percent 5 3 3 2 2" xfId="8613"/>
    <cellStyle name="Percent 5 3 3 3" xfId="8614"/>
    <cellStyle name="Percent 5 3 3 3 2" xfId="8615"/>
    <cellStyle name="Percent 5 3 3 4" xfId="8616"/>
    <cellStyle name="Percent 5 3 4" xfId="8617"/>
    <cellStyle name="Percent 5 3 4 2" xfId="8618"/>
    <cellStyle name="Percent 5 3 5" xfId="8619"/>
    <cellStyle name="Percent 5 3 5 2" xfId="8620"/>
    <cellStyle name="Percent 5 3 6" xfId="8621"/>
    <cellStyle name="Percent 5 4" xfId="8622"/>
    <cellStyle name="Percent 5 4 2" xfId="8623"/>
    <cellStyle name="Percent 5 4 2 2" xfId="8624"/>
    <cellStyle name="Percent 5 4 2 2 2" xfId="8625"/>
    <cellStyle name="Percent 5 4 2 3" xfId="8626"/>
    <cellStyle name="Percent 5 4 2 3 2" xfId="8627"/>
    <cellStyle name="Percent 5 4 2 4" xfId="8628"/>
    <cellStyle name="Percent 5 4 3" xfId="8629"/>
    <cellStyle name="Percent 5 4 3 2" xfId="8630"/>
    <cellStyle name="Percent 5 4 4" xfId="8631"/>
    <cellStyle name="Percent 5 4 4 2" xfId="8632"/>
    <cellStyle name="Percent 5 4 5" xfId="8633"/>
    <cellStyle name="Percent 5 5" xfId="8634"/>
    <cellStyle name="Percent 5 5 2" xfId="8635"/>
    <cellStyle name="Percent 5 5 2 2" xfId="8636"/>
    <cellStyle name="Percent 5 5 3" xfId="8637"/>
    <cellStyle name="Percent 5 5 3 2" xfId="8638"/>
    <cellStyle name="Percent 5 5 4" xfId="8639"/>
    <cellStyle name="Percent 5 6" xfId="8640"/>
    <cellStyle name="Percent 5 6 2" xfId="8641"/>
    <cellStyle name="Percent 5 7" xfId="8642"/>
    <cellStyle name="Percent 5 7 2" xfId="8643"/>
    <cellStyle name="Percent 5 8" xfId="8644"/>
    <cellStyle name="Percent 6" xfId="8645"/>
    <cellStyle name="Percent 6 2" xfId="8646"/>
    <cellStyle name="Percent 6 2 2" xfId="8647"/>
    <cellStyle name="Percent 6 2 2 2" xfId="8648"/>
    <cellStyle name="Percent 6 2 2 2 2" xfId="8649"/>
    <cellStyle name="Percent 6 2 2 2 2 2" xfId="8650"/>
    <cellStyle name="Percent 6 2 2 2 3" xfId="8651"/>
    <cellStyle name="Percent 6 2 2 2 3 2" xfId="8652"/>
    <cellStyle name="Percent 6 2 2 2 4" xfId="8653"/>
    <cellStyle name="Percent 6 2 2 3" xfId="8654"/>
    <cellStyle name="Percent 6 2 2 3 2" xfId="8655"/>
    <cellStyle name="Percent 6 2 2 4" xfId="8656"/>
    <cellStyle name="Percent 6 2 2 4 2" xfId="8657"/>
    <cellStyle name="Percent 6 2 2 5" xfId="8658"/>
    <cellStyle name="Percent 6 2 3" xfId="8659"/>
    <cellStyle name="Percent 6 2 3 2" xfId="8660"/>
    <cellStyle name="Percent 6 2 3 2 2" xfId="8661"/>
    <cellStyle name="Percent 6 2 3 3" xfId="8662"/>
    <cellStyle name="Percent 6 2 3 3 2" xfId="8663"/>
    <cellStyle name="Percent 6 2 3 4" xfId="8664"/>
    <cellStyle name="Percent 6 2 4" xfId="8665"/>
    <cellStyle name="Percent 6 2 4 2" xfId="8666"/>
    <cellStyle name="Percent 6 2 5" xfId="8667"/>
    <cellStyle name="Percent 6 2 5 2" xfId="8668"/>
    <cellStyle name="Percent 6 2 6" xfId="8669"/>
    <cellStyle name="Percent 6 3" xfId="8670"/>
    <cellStyle name="Percent 6 3 2" xfId="8671"/>
    <cellStyle name="Percent 6 3 2 2" xfId="8672"/>
    <cellStyle name="Percent 6 3 2 2 2" xfId="8673"/>
    <cellStyle name="Percent 6 3 2 3" xfId="8674"/>
    <cellStyle name="Percent 6 3 2 3 2" xfId="8675"/>
    <cellStyle name="Percent 6 3 2 4" xfId="8676"/>
    <cellStyle name="Percent 6 3 3" xfId="8677"/>
    <cellStyle name="Percent 6 3 3 2" xfId="8678"/>
    <cellStyle name="Percent 6 3 4" xfId="8679"/>
    <cellStyle name="Percent 6 3 4 2" xfId="8680"/>
    <cellStyle name="Percent 6 3 5" xfId="8681"/>
    <cellStyle name="Percent 6 4" xfId="8682"/>
    <cellStyle name="Percent 6 4 2" xfId="8683"/>
    <cellStyle name="Percent 6 4 2 2" xfId="8684"/>
    <cellStyle name="Percent 6 4 3" xfId="8685"/>
    <cellStyle name="Percent 6 4 3 2" xfId="8686"/>
    <cellStyle name="Percent 6 4 4" xfId="8687"/>
    <cellStyle name="Percent 6 5" xfId="8688"/>
    <cellStyle name="Percent 6 5 2" xfId="8689"/>
    <cellStyle name="Percent 6 6" xfId="8690"/>
    <cellStyle name="Percent 6 6 2" xfId="8691"/>
    <cellStyle name="Percent 6 7" xfId="8692"/>
    <cellStyle name="Percent 7" xfId="115"/>
    <cellStyle name="Percent 7 2" xfId="8694"/>
    <cellStyle name="Percent 7 2 2" xfId="8695"/>
    <cellStyle name="Percent 7 2 2 2" xfId="8696"/>
    <cellStyle name="Percent 7 2 2 2 2" xfId="8697"/>
    <cellStyle name="Percent 7 2 2 2 2 2" xfId="8698"/>
    <cellStyle name="Percent 7 2 2 2 3" xfId="8699"/>
    <cellStyle name="Percent 7 2 2 2 3 2" xfId="8700"/>
    <cellStyle name="Percent 7 2 2 2 4" xfId="8701"/>
    <cellStyle name="Percent 7 2 2 3" xfId="8702"/>
    <cellStyle name="Percent 7 2 2 3 2" xfId="8703"/>
    <cellStyle name="Percent 7 2 2 4" xfId="8704"/>
    <cellStyle name="Percent 7 2 2 4 2" xfId="8705"/>
    <cellStyle name="Percent 7 2 2 5" xfId="8706"/>
    <cellStyle name="Percent 7 2 3" xfId="8707"/>
    <cellStyle name="Percent 7 2 3 2" xfId="8708"/>
    <cellStyle name="Percent 7 2 3 2 2" xfId="8709"/>
    <cellStyle name="Percent 7 2 3 3" xfId="8710"/>
    <cellStyle name="Percent 7 2 3 3 2" xfId="8711"/>
    <cellStyle name="Percent 7 2 3 4" xfId="8712"/>
    <cellStyle name="Percent 7 2 4" xfId="8713"/>
    <cellStyle name="Percent 7 2 4 2" xfId="8714"/>
    <cellStyle name="Percent 7 2 5" xfId="8715"/>
    <cellStyle name="Percent 7 2 5 2" xfId="8716"/>
    <cellStyle name="Percent 7 2 6" xfId="8717"/>
    <cellStyle name="Percent 7 3" xfId="8718"/>
    <cellStyle name="Percent 7 3 2" xfId="8719"/>
    <cellStyle name="Percent 7 3 2 2" xfId="8720"/>
    <cellStyle name="Percent 7 3 2 2 2" xfId="8721"/>
    <cellStyle name="Percent 7 3 2 3" xfId="8722"/>
    <cellStyle name="Percent 7 3 2 3 2" xfId="8723"/>
    <cellStyle name="Percent 7 3 2 4" xfId="8724"/>
    <cellStyle name="Percent 7 3 3" xfId="8725"/>
    <cellStyle name="Percent 7 3 3 2" xfId="8726"/>
    <cellStyle name="Percent 7 3 4" xfId="8727"/>
    <cellStyle name="Percent 7 3 4 2" xfId="8728"/>
    <cellStyle name="Percent 7 3 5" xfId="8729"/>
    <cellStyle name="Percent 7 4" xfId="8730"/>
    <cellStyle name="Percent 7 4 2" xfId="8731"/>
    <cellStyle name="Percent 7 4 2 2" xfId="8732"/>
    <cellStyle name="Percent 7 4 3" xfId="8733"/>
    <cellStyle name="Percent 7 4 3 2" xfId="8734"/>
    <cellStyle name="Percent 7 4 4" xfId="8735"/>
    <cellStyle name="Percent 7 5" xfId="8736"/>
    <cellStyle name="Percent 7 5 2" xfId="8737"/>
    <cellStyle name="Percent 7 6" xfId="8738"/>
    <cellStyle name="Percent 7 6 2" xfId="8739"/>
    <cellStyle name="Percent 7 7" xfId="8740"/>
    <cellStyle name="Percent 7 8" xfId="8693"/>
    <cellStyle name="Percent 8" xfId="8741"/>
    <cellStyle name="Percent 8 2" xfId="8742"/>
    <cellStyle name="Percent 8 2 2" xfId="8743"/>
    <cellStyle name="Percent 8 2 2 2" xfId="8744"/>
    <cellStyle name="Percent 8 2 2 2 2" xfId="8745"/>
    <cellStyle name="Percent 8 2 2 3" xfId="8746"/>
    <cellStyle name="Percent 8 2 2 3 2" xfId="8747"/>
    <cellStyle name="Percent 8 2 2 4" xfId="8748"/>
    <cellStyle name="Percent 8 2 3" xfId="8749"/>
    <cellStyle name="Percent 8 2 3 2" xfId="8750"/>
    <cellStyle name="Percent 8 2 4" xfId="8751"/>
    <cellStyle name="Percent 8 2 4 2" xfId="8752"/>
    <cellStyle name="Percent 8 2 5" xfId="8753"/>
    <cellStyle name="Percent 8 3" xfId="8754"/>
    <cellStyle name="Percent 8 3 2" xfId="8755"/>
    <cellStyle name="Percent 8 3 2 2" xfId="8756"/>
    <cellStyle name="Percent 8 3 3" xfId="8757"/>
    <cellStyle name="Percent 8 3 3 2" xfId="8758"/>
    <cellStyle name="Percent 8 3 4" xfId="8759"/>
    <cellStyle name="Percent 8 4" xfId="8760"/>
    <cellStyle name="Percent 8 4 2" xfId="8761"/>
    <cellStyle name="Percent 8 5" xfId="8762"/>
    <cellStyle name="Percent 8 5 2" xfId="8763"/>
    <cellStyle name="Percent 8 6" xfId="8764"/>
    <cellStyle name="Percent 8 7" xfId="8765"/>
    <cellStyle name="Percent 9" xfId="8766"/>
    <cellStyle name="Percent 9 2" xfId="8767"/>
    <cellStyle name="Percent 9 3" xfId="8768"/>
    <cellStyle name="Percent 9 4" xfId="8769"/>
    <cellStyle name="Percent(1)" xfId="116"/>
    <cellStyle name="Percent(1) 2" xfId="8770"/>
    <cellStyle name="Percent(2)" xfId="117"/>
    <cellStyle name="Percent(2) 2" xfId="8771"/>
    <cellStyle name="Posting_Period" xfId="8772"/>
    <cellStyle name="PRM" xfId="118"/>
    <cellStyle name="PRM 2" xfId="8774"/>
    <cellStyle name="PRM 3" xfId="8775"/>
    <cellStyle name="PRM 4" xfId="8773"/>
    <cellStyle name="PRM_2011-11" xfId="8776"/>
    <cellStyle name="PS_Comma" xfId="8777"/>
    <cellStyle name="PSChar" xfId="119"/>
    <cellStyle name="PSChar 2" xfId="8778"/>
    <cellStyle name="PSDate" xfId="8779"/>
    <cellStyle name="PSDec" xfId="8780"/>
    <cellStyle name="PSHeading" xfId="120"/>
    <cellStyle name="PSHeading 2" xfId="8782"/>
    <cellStyle name="PSHeading 2 2" xfId="8783"/>
    <cellStyle name="PSHeading 3" xfId="8781"/>
    <cellStyle name="PSInt" xfId="8784"/>
    <cellStyle name="PSSpacer" xfId="8785"/>
    <cellStyle name="Reset  - Style4" xfId="8786"/>
    <cellStyle name="Reset  - Style7" xfId="8787"/>
    <cellStyle name="STYL0 - Style1" xfId="8788"/>
    <cellStyle name="STYL1 - Style2" xfId="8789"/>
    <cellStyle name="STYL2 - Style3" xfId="8790"/>
    <cellStyle name="STYL3 - Style4" xfId="8791"/>
    <cellStyle name="STYL4 - Style5" xfId="8792"/>
    <cellStyle name="STYL5 - Style6" xfId="8793"/>
    <cellStyle name="STYL6 - Style7" xfId="8794"/>
    <cellStyle name="STYL7 - Style8" xfId="8795"/>
    <cellStyle name="Style 1" xfId="121"/>
    <cellStyle name="Style 1 2" xfId="8797"/>
    <cellStyle name="Style 1 2 2" xfId="8798"/>
    <cellStyle name="Style 1 3" xfId="8799"/>
    <cellStyle name="Style 1 4" xfId="8800"/>
    <cellStyle name="Style 1 5" xfId="8796"/>
    <cellStyle name="Style 1_Recycle Center Commodities MRF" xfId="8801"/>
    <cellStyle name="STYLE1" xfId="122"/>
    <cellStyle name="STYLE1 2" xfId="8803"/>
    <cellStyle name="STYLE1 3" xfId="8802"/>
    <cellStyle name="sub heading" xfId="8804"/>
    <cellStyle name="Table  - Style5" xfId="8805"/>
    <cellStyle name="Table  - Style5 2" xfId="8806"/>
    <cellStyle name="Table  - Style5 3" xfId="8807"/>
    <cellStyle name="Table  - Style5 4" xfId="8808"/>
    <cellStyle name="Table  - Style5 5" xfId="8809"/>
    <cellStyle name="Table  - Style6" xfId="8810"/>
    <cellStyle name="Table  - Style6 2" xfId="8811"/>
    <cellStyle name="Table  - Style6 3" xfId="8812"/>
    <cellStyle name="Table  - Style6 4" xfId="8813"/>
    <cellStyle name="Table  - Style6 5" xfId="8814"/>
    <cellStyle name="Tax_Rate" xfId="8815"/>
    <cellStyle name="Title  - Style1" xfId="8817"/>
    <cellStyle name="Title  - Style6" xfId="8818"/>
    <cellStyle name="Title 10" xfId="8819"/>
    <cellStyle name="Title 11" xfId="8820"/>
    <cellStyle name="Title 12" xfId="8821"/>
    <cellStyle name="Title 13" xfId="8816"/>
    <cellStyle name="Title 14" xfId="9423"/>
    <cellStyle name="Title 15" xfId="8936"/>
    <cellStyle name="Title 16" xfId="9424"/>
    <cellStyle name="Title 17" xfId="8937"/>
    <cellStyle name="Title 18" xfId="9501"/>
    <cellStyle name="Title 19" xfId="196"/>
    <cellStyle name="Title 2" xfId="8822"/>
    <cellStyle name="Title 2 2" xfId="8823"/>
    <cellStyle name="Title 2 2 2" xfId="8824"/>
    <cellStyle name="Title 2 3" xfId="8825"/>
    <cellStyle name="Title 20" xfId="9500"/>
    <cellStyle name="Title 21" xfId="9508"/>
    <cellStyle name="Title 22" xfId="9510"/>
    <cellStyle name="Title 23" xfId="9507"/>
    <cellStyle name="Title 24" xfId="9518"/>
    <cellStyle name="Title 25" xfId="9506"/>
    <cellStyle name="Title 3" xfId="8826"/>
    <cellStyle name="Title 3 2" xfId="8827"/>
    <cellStyle name="Title 4" xfId="8828"/>
    <cellStyle name="Title 5" xfId="8829"/>
    <cellStyle name="Title 6" xfId="8830"/>
    <cellStyle name="Title 7" xfId="8831"/>
    <cellStyle name="Title 8" xfId="8832"/>
    <cellStyle name="Title 9" xfId="8833"/>
    <cellStyle name="Total 2" xfId="123"/>
    <cellStyle name="Total 2 2" xfId="8836"/>
    <cellStyle name="Total 2 2 2" xfId="8837"/>
    <cellStyle name="Total 2 2 2 2" xfId="8838"/>
    <cellStyle name="Total 2 2 2 3" xfId="8839"/>
    <cellStyle name="Total 2 2 2 4" xfId="8840"/>
    <cellStyle name="Total 2 2 2 5" xfId="8841"/>
    <cellStyle name="Total 2 2 3" xfId="8842"/>
    <cellStyle name="Total 2 2 3 2" xfId="8843"/>
    <cellStyle name="Total 2 2 3 3" xfId="8844"/>
    <cellStyle name="Total 2 2 3 4" xfId="8845"/>
    <cellStyle name="Total 2 2 3 5" xfId="8846"/>
    <cellStyle name="Total 2 3" xfId="8847"/>
    <cellStyle name="Total 2 3 2" xfId="8848"/>
    <cellStyle name="Total 2 3 2 2" xfId="8849"/>
    <cellStyle name="Total 2 3 2 3" xfId="8850"/>
    <cellStyle name="Total 2 3 2 4" xfId="8851"/>
    <cellStyle name="Total 2 3 2 5" xfId="8852"/>
    <cellStyle name="Total 2 3 3" xfId="8853"/>
    <cellStyle name="Total 2 3 4" xfId="8854"/>
    <cellStyle name="Total 2 3 5" xfId="8855"/>
    <cellStyle name="Total 2 3 6" xfId="8856"/>
    <cellStyle name="Total 2 4" xfId="8857"/>
    <cellStyle name="Total 2 4 2" xfId="8858"/>
    <cellStyle name="Total 2 4 2 2" xfId="8859"/>
    <cellStyle name="Total 2 4 2 3" xfId="8860"/>
    <cellStyle name="Total 2 4 2 4" xfId="8861"/>
    <cellStyle name="Total 2 4 2 5" xfId="8862"/>
    <cellStyle name="Total 2 4 3" xfId="8863"/>
    <cellStyle name="Total 2 4 4" xfId="8864"/>
    <cellStyle name="Total 2 4 5" xfId="8865"/>
    <cellStyle name="Total 2 4 6" xfId="8866"/>
    <cellStyle name="Total 2 5" xfId="8867"/>
    <cellStyle name="Total 2 5 2" xfId="8868"/>
    <cellStyle name="Total 2 5 3" xfId="8869"/>
    <cellStyle name="Total 2 5 4" xfId="8870"/>
    <cellStyle name="Total 2 5 5" xfId="8871"/>
    <cellStyle name="Total 2 6" xfId="8872"/>
    <cellStyle name="Total 2 7" xfId="8835"/>
    <cellStyle name="Total 3" xfId="8873"/>
    <cellStyle name="Total 3 2" xfId="8874"/>
    <cellStyle name="Total 3 2 2" xfId="8875"/>
    <cellStyle name="Total 3 2 2 2" xfId="8876"/>
    <cellStyle name="Total 3 2 2 3" xfId="8877"/>
    <cellStyle name="Total 3 2 2 4" xfId="8878"/>
    <cellStyle name="Total 3 2 2 5" xfId="8879"/>
    <cellStyle name="Total 3 2 3" xfId="8880"/>
    <cellStyle name="Total 3 2 3 2" xfId="8881"/>
    <cellStyle name="Total 3 2 3 3" xfId="8882"/>
    <cellStyle name="Total 3 2 3 4" xfId="8883"/>
    <cellStyle name="Total 3 2 3 5" xfId="8884"/>
    <cellStyle name="Total 3 3" xfId="8885"/>
    <cellStyle name="Total 3 3 2" xfId="8886"/>
    <cellStyle name="Total 3 3 2 2" xfId="8887"/>
    <cellStyle name="Total 3 3 2 3" xfId="8888"/>
    <cellStyle name="Total 3 3 2 4" xfId="8889"/>
    <cellStyle name="Total 3 3 2 5" xfId="8890"/>
    <cellStyle name="Total 3 3 3" xfId="8891"/>
    <cellStyle name="Total 3 3 4" xfId="8892"/>
    <cellStyle name="Total 3 3 5" xfId="8893"/>
    <cellStyle name="Total 3 3 6" xfId="8894"/>
    <cellStyle name="Total 3 4" xfId="8895"/>
    <cellStyle name="Total 3 4 2" xfId="8896"/>
    <cellStyle name="Total 3 4 3" xfId="8897"/>
    <cellStyle name="Total 3 4 4" xfId="8898"/>
    <cellStyle name="Total 3 4 5" xfId="8899"/>
    <cellStyle name="Total 3 5" xfId="8900"/>
    <cellStyle name="Total 3 5 2" xfId="8901"/>
    <cellStyle name="Total 3 5 3" xfId="8902"/>
    <cellStyle name="Total 3 5 4" xfId="8903"/>
    <cellStyle name="Total 3 5 5" xfId="8904"/>
    <cellStyle name="Total 4" xfId="8905"/>
    <cellStyle name="Total 4 2" xfId="8906"/>
    <cellStyle name="Total 4 3" xfId="8907"/>
    <cellStyle name="Total 4 3 2" xfId="8908"/>
    <cellStyle name="Total 4 3 3" xfId="8909"/>
    <cellStyle name="Total 4 3 4" xfId="8910"/>
    <cellStyle name="Total 4 3 5" xfId="8911"/>
    <cellStyle name="Total 4 4" xfId="8912"/>
    <cellStyle name="Total 4 5" xfId="8913"/>
    <cellStyle name="Total 4 6" xfId="8914"/>
    <cellStyle name="Total 4 7" xfId="8915"/>
    <cellStyle name="Total 5" xfId="8834"/>
    <cellStyle name="TotCol - Style5" xfId="8916"/>
    <cellStyle name="TotCol - Style7" xfId="8917"/>
    <cellStyle name="TotRow - Style4" xfId="8918"/>
    <cellStyle name="TotRow - Style4 2" xfId="8919"/>
    <cellStyle name="TotRow - Style4 3" xfId="8920"/>
    <cellStyle name="TotRow - Style4 4" xfId="8921"/>
    <cellStyle name="TotRow - Style4 5" xfId="8922"/>
    <cellStyle name="TotRow - Style8" xfId="8923"/>
    <cellStyle name="TotRow - Style8 2" xfId="8924"/>
    <cellStyle name="TotRow - Style8 3" xfId="8925"/>
    <cellStyle name="TotRow - Style8 4" xfId="8926"/>
    <cellStyle name="TotRow - Style8 5" xfId="8927"/>
    <cellStyle name="Transcript_Date" xfId="8928"/>
    <cellStyle name="Warning Text 2" xfId="8930"/>
    <cellStyle name="Warning Text 3" xfId="8931"/>
    <cellStyle name="Warning Text 4" xfId="8932"/>
    <cellStyle name="Warning Text 5" xfId="8929"/>
    <cellStyle name="WM_STANDARD" xfId="89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view="pageBreakPreview" zoomScale="85" zoomScaleNormal="85" zoomScaleSheetLayoutView="85" workbookViewId="0">
      <selection activeCell="E21" sqref="E21"/>
    </sheetView>
  </sheetViews>
  <sheetFormatPr defaultColWidth="11.42578125" defaultRowHeight="15"/>
  <cols>
    <col min="1" max="1" width="30.85546875" style="3" customWidth="1"/>
    <col min="2" max="2" width="14.85546875" style="3" bestFit="1" customWidth="1"/>
    <col min="3" max="3" width="12.140625" style="3" customWidth="1"/>
    <col min="4" max="4" width="15.5703125" style="3" customWidth="1"/>
    <col min="5" max="5" width="12.28515625" style="3" bestFit="1" customWidth="1"/>
    <col min="6" max="6" width="14.42578125" style="3" bestFit="1" customWidth="1"/>
    <col min="7" max="7" width="14.85546875" style="3" bestFit="1" customWidth="1"/>
    <col min="8" max="8" width="13.28515625" style="3" bestFit="1" customWidth="1"/>
    <col min="9" max="16384" width="11.42578125" style="3"/>
  </cols>
  <sheetData>
    <row r="1" spans="1:8">
      <c r="A1" s="1" t="s">
        <v>0</v>
      </c>
      <c r="B1" s="2"/>
    </row>
    <row r="2" spans="1:8">
      <c r="A2" s="1" t="s">
        <v>1</v>
      </c>
    </row>
    <row r="3" spans="1:8">
      <c r="A3" s="4">
        <v>43373</v>
      </c>
    </row>
    <row r="4" spans="1:8">
      <c r="F4" s="5" t="s">
        <v>2</v>
      </c>
      <c r="G4" s="5" t="s">
        <v>3</v>
      </c>
      <c r="H4" s="5" t="s">
        <v>4</v>
      </c>
    </row>
    <row r="5" spans="1:8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10</v>
      </c>
      <c r="H5" s="5" t="s">
        <v>11</v>
      </c>
    </row>
    <row r="6" spans="1:8">
      <c r="A6" s="5"/>
      <c r="B6" s="5"/>
      <c r="C6" s="5"/>
      <c r="D6" s="5" t="s">
        <v>6</v>
      </c>
      <c r="E6" s="5" t="s">
        <v>8</v>
      </c>
      <c r="F6" s="6">
        <v>43009</v>
      </c>
      <c r="G6" s="6">
        <v>43373</v>
      </c>
      <c r="H6" s="6">
        <f>G6</f>
        <v>43373</v>
      </c>
    </row>
    <row r="7" spans="1:8">
      <c r="A7" s="1" t="s">
        <v>12</v>
      </c>
      <c r="B7" s="7"/>
    </row>
    <row r="8" spans="1:8">
      <c r="A8" s="3" t="s">
        <v>13</v>
      </c>
      <c r="B8" s="8">
        <f>'2132 Trks'!M22</f>
        <v>402834.39</v>
      </c>
      <c r="C8" s="8">
        <f>B8-D8</f>
        <v>0</v>
      </c>
      <c r="D8" s="8">
        <f>'2132 Trks'!N22</f>
        <v>402834.39</v>
      </c>
      <c r="E8" s="8">
        <f>'2132 Trks'!Q22</f>
        <v>54249.411523809526</v>
      </c>
      <c r="F8" s="8">
        <f>'2132 Trks'!S22</f>
        <v>334884.92419047619</v>
      </c>
      <c r="G8" s="8">
        <f>'2132 Trks'!T22</f>
        <v>389134.33571428573</v>
      </c>
      <c r="H8" s="8">
        <f>'2132 Trks'!U22</f>
        <v>40824.760047619027</v>
      </c>
    </row>
    <row r="9" spans="1:8">
      <c r="B9" s="8"/>
      <c r="C9" s="8"/>
      <c r="D9" s="8"/>
      <c r="E9" s="8"/>
      <c r="F9" s="8"/>
      <c r="G9" s="8"/>
      <c r="H9" s="8"/>
    </row>
    <row r="10" spans="1:8">
      <c r="A10" s="3" t="s">
        <v>14</v>
      </c>
      <c r="B10" s="8">
        <f>'2132 Trks'!M32</f>
        <v>131442.53</v>
      </c>
      <c r="C10" s="8">
        <f>B10-D10</f>
        <v>0</v>
      </c>
      <c r="D10" s="8">
        <f>'2132 Trks'!N32</f>
        <v>131442.53</v>
      </c>
      <c r="E10" s="8">
        <f>'2132 Trks'!Q32</f>
        <v>8084.0806666666676</v>
      </c>
      <c r="F10" s="8">
        <f>'2132 Trks'!S32</f>
        <v>107190.288</v>
      </c>
      <c r="G10" s="8">
        <f>'2132 Trks'!T32</f>
        <v>115274.36866666668</v>
      </c>
      <c r="H10" s="8">
        <f>'2132 Trks'!U32</f>
        <v>20210.201666666668</v>
      </c>
    </row>
    <row r="11" spans="1:8">
      <c r="B11" s="8"/>
      <c r="C11" s="8"/>
      <c r="D11" s="8"/>
      <c r="E11" s="8"/>
      <c r="F11" s="8"/>
      <c r="G11" s="8"/>
      <c r="H11" s="8"/>
    </row>
    <row r="12" spans="1:8">
      <c r="A12" s="3" t="s">
        <v>15</v>
      </c>
      <c r="B12" s="8">
        <v>0</v>
      </c>
      <c r="C12" s="8">
        <f>B12-D12</f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>
      <c r="B13" s="8"/>
      <c r="C13" s="8"/>
      <c r="D13" s="8"/>
      <c r="E13" s="8"/>
      <c r="F13" s="8"/>
      <c r="G13" s="8"/>
      <c r="H13" s="8"/>
    </row>
    <row r="14" spans="1:8" ht="15.75" thickBot="1">
      <c r="A14" s="9" t="s">
        <v>16</v>
      </c>
      <c r="B14" s="10">
        <f t="shared" ref="B14:H14" si="0">SUM(B8:B13)</f>
        <v>534276.92000000004</v>
      </c>
      <c r="C14" s="10">
        <f t="shared" si="0"/>
        <v>0</v>
      </c>
      <c r="D14" s="10">
        <f t="shared" si="0"/>
        <v>534276.92000000004</v>
      </c>
      <c r="E14" s="10">
        <f t="shared" si="0"/>
        <v>62333.492190476194</v>
      </c>
      <c r="F14" s="10">
        <f t="shared" si="0"/>
        <v>442075.21219047619</v>
      </c>
      <c r="G14" s="10">
        <f t="shared" si="0"/>
        <v>504408.7043809524</v>
      </c>
      <c r="H14" s="10">
        <f t="shared" si="0"/>
        <v>61034.961714285695</v>
      </c>
    </row>
    <row r="15" spans="1:8">
      <c r="B15" s="8" t="s">
        <v>17</v>
      </c>
      <c r="C15" s="8"/>
      <c r="D15" s="8"/>
      <c r="E15" s="8"/>
      <c r="F15" s="8"/>
      <c r="G15" s="8"/>
      <c r="H15" s="8"/>
    </row>
    <row r="16" spans="1:8">
      <c r="A16" s="1" t="s">
        <v>18</v>
      </c>
      <c r="B16" s="8"/>
      <c r="C16" s="8"/>
      <c r="D16" s="8"/>
      <c r="E16" s="8"/>
      <c r="F16" s="8"/>
      <c r="G16" s="8"/>
      <c r="H16" s="8"/>
    </row>
    <row r="17" spans="1:9">
      <c r="A17" s="3" t="s">
        <v>13</v>
      </c>
      <c r="B17" s="8">
        <f>'2132 Cont, DB'!M32</f>
        <v>83651.789999999994</v>
      </c>
      <c r="C17" s="8">
        <f>B17-D17</f>
        <v>0</v>
      </c>
      <c r="D17" s="8">
        <f>'2132 Cont, DB'!N32</f>
        <v>83651.789999999994</v>
      </c>
      <c r="E17" s="8">
        <f>'2132 Cont, DB'!Q32</f>
        <v>380.12599999999998</v>
      </c>
      <c r="F17" s="8">
        <f>'2132 Cont, DB'!S32</f>
        <v>64420.639999999999</v>
      </c>
      <c r="G17" s="8">
        <f>'2132 Cont, DB'!T32</f>
        <v>64420.639999999999</v>
      </c>
      <c r="H17" s="8">
        <f>'2132 Cont, DB'!U32</f>
        <v>0</v>
      </c>
    </row>
    <row r="18" spans="1:9">
      <c r="B18" s="8"/>
      <c r="C18" s="8"/>
      <c r="D18" s="8"/>
      <c r="E18" s="8"/>
      <c r="F18" s="8"/>
      <c r="G18" s="8"/>
      <c r="H18" s="8"/>
    </row>
    <row r="19" spans="1:9">
      <c r="A19" s="11" t="s">
        <v>19</v>
      </c>
      <c r="B19" s="8">
        <f>'2132 Cont, DB'!M39</f>
        <v>35738.979999999996</v>
      </c>
      <c r="C19" s="8">
        <f>B19-D19</f>
        <v>0</v>
      </c>
      <c r="D19" s="8">
        <f>'2132 Cont, DB'!N39</f>
        <v>35738.979999999996</v>
      </c>
      <c r="E19" s="8">
        <f>'2132 Cont, DB'!Q39</f>
        <v>0</v>
      </c>
      <c r="F19" s="8">
        <f>'2132 Cont, DB'!S39</f>
        <v>35738.979999999996</v>
      </c>
      <c r="G19" s="8">
        <f>'2132 Cont, DB'!T39</f>
        <v>35738.979999999996</v>
      </c>
      <c r="H19" s="8">
        <f>'2132 Cont, DB'!U39</f>
        <v>0</v>
      </c>
    </row>
    <row r="20" spans="1:9">
      <c r="B20" s="8"/>
      <c r="C20" s="8"/>
      <c r="D20" s="8"/>
      <c r="E20" s="8"/>
      <c r="F20" s="8"/>
      <c r="G20" s="8"/>
      <c r="H20" s="8"/>
    </row>
    <row r="21" spans="1:9">
      <c r="A21" s="3" t="s">
        <v>15</v>
      </c>
      <c r="B21" s="8">
        <f>'2132 Cont, DB'!M45</f>
        <v>86916.75</v>
      </c>
      <c r="C21" s="8">
        <f>B21-D21</f>
        <v>0</v>
      </c>
      <c r="D21" s="8">
        <f>'2132 Cont, DB'!N45</f>
        <v>86916.75</v>
      </c>
      <c r="E21" s="8">
        <f>'2132 Cont, DB'!Q45</f>
        <v>12735.399014778326</v>
      </c>
      <c r="F21" s="8">
        <f>'2132 Cont, DB'!S45</f>
        <v>9358.17</v>
      </c>
      <c r="G21" s="8">
        <f>'2132 Cont, DB'!T45</f>
        <v>22093.569014778324</v>
      </c>
      <c r="H21" s="8">
        <f>'2132 Cont, DB'!U45</f>
        <v>71190.880492610828</v>
      </c>
    </row>
    <row r="22" spans="1:9">
      <c r="B22" s="8"/>
      <c r="C22" s="8"/>
      <c r="D22" s="8"/>
      <c r="E22" s="8"/>
      <c r="F22" s="8"/>
      <c r="G22" s="8"/>
      <c r="H22" s="8"/>
    </row>
    <row r="23" spans="1:9" ht="15.75" thickBot="1">
      <c r="A23" s="9" t="s">
        <v>20</v>
      </c>
      <c r="B23" s="10">
        <f t="shared" ref="B23:H23" si="1">SUM(B17:B22)</f>
        <v>206307.52</v>
      </c>
      <c r="C23" s="10">
        <f t="shared" si="1"/>
        <v>0</v>
      </c>
      <c r="D23" s="10">
        <f t="shared" si="1"/>
        <v>206307.52</v>
      </c>
      <c r="E23" s="10">
        <f>SUM(E17:E22)</f>
        <v>13115.525014778326</v>
      </c>
      <c r="F23" s="10">
        <f t="shared" si="1"/>
        <v>109517.79</v>
      </c>
      <c r="G23" s="10">
        <f t="shared" si="1"/>
        <v>122253.18901477833</v>
      </c>
      <c r="H23" s="10">
        <f t="shared" si="1"/>
        <v>71190.880492610828</v>
      </c>
      <c r="I23" s="12"/>
    </row>
    <row r="24" spans="1:9">
      <c r="B24" s="8"/>
      <c r="C24" s="8"/>
      <c r="D24" s="8"/>
      <c r="E24" s="8"/>
      <c r="F24" s="8"/>
      <c r="G24" s="8"/>
      <c r="H24" s="8"/>
    </row>
    <row r="25" spans="1:9">
      <c r="A25" s="3" t="s">
        <v>21</v>
      </c>
      <c r="B25" s="8">
        <v>0</v>
      </c>
      <c r="C25" s="8">
        <f>B25-D25</f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9">
      <c r="B26" s="8"/>
      <c r="C26" s="8"/>
      <c r="D26" s="8"/>
      <c r="E26" s="8"/>
      <c r="F26" s="8"/>
      <c r="G26" s="8"/>
      <c r="H26" s="8"/>
    </row>
    <row r="27" spans="1:9">
      <c r="A27" s="3" t="s">
        <v>22</v>
      </c>
      <c r="B27" s="8">
        <v>0</v>
      </c>
      <c r="C27" s="8">
        <f>B27-D27</f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9">
      <c r="B28" s="8"/>
      <c r="C28" s="8"/>
      <c r="D28" s="8"/>
      <c r="E28" s="8"/>
      <c r="F28" s="8"/>
      <c r="G28" s="8"/>
      <c r="H28" s="8"/>
    </row>
    <row r="29" spans="1:9">
      <c r="A29" s="3" t="s">
        <v>23</v>
      </c>
      <c r="B29" s="8">
        <v>0</v>
      </c>
      <c r="C29" s="8">
        <f>B29-D29</f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9">
      <c r="B30" s="8"/>
      <c r="C30" s="8"/>
      <c r="D30" s="8"/>
      <c r="E30" s="8"/>
      <c r="F30" s="8"/>
      <c r="G30" s="8"/>
      <c r="H30" s="8"/>
    </row>
    <row r="31" spans="1:9">
      <c r="A31" s="3" t="s">
        <v>24</v>
      </c>
      <c r="B31" s="8">
        <f>'2132 Other'!M15</f>
        <v>32113.02</v>
      </c>
      <c r="C31" s="178">
        <f>B31-D31</f>
        <v>0</v>
      </c>
      <c r="D31" s="8">
        <f>'2132 Other'!N15</f>
        <v>32113.02</v>
      </c>
      <c r="E31" s="8">
        <f>'2132 Other'!Q15</f>
        <v>2140.8679999999999</v>
      </c>
      <c r="F31" s="8">
        <f>'2132 Other'!S15</f>
        <v>14986.075999999999</v>
      </c>
      <c r="G31" s="8">
        <f>'2132 Other'!T15</f>
        <v>17126.944</v>
      </c>
      <c r="H31" s="8">
        <f>'2132 Other'!U15</f>
        <v>16056.510000000002</v>
      </c>
    </row>
    <row r="32" spans="1:9">
      <c r="B32" s="8"/>
      <c r="C32" s="8"/>
      <c r="D32" s="8"/>
      <c r="E32" s="8"/>
      <c r="F32" s="8"/>
      <c r="G32" s="8"/>
      <c r="H32" s="8"/>
    </row>
    <row r="33" spans="1:11">
      <c r="A33" s="3" t="s">
        <v>25</v>
      </c>
      <c r="B33" s="8">
        <v>200000</v>
      </c>
      <c r="C33" s="178">
        <f>B33-D33</f>
        <v>0</v>
      </c>
      <c r="D33" s="8">
        <v>200000</v>
      </c>
      <c r="E33" s="8">
        <v>0</v>
      </c>
      <c r="F33" s="8">
        <v>0</v>
      </c>
      <c r="G33" s="8">
        <v>0</v>
      </c>
      <c r="H33" s="8">
        <v>200000</v>
      </c>
    </row>
    <row r="34" spans="1:11">
      <c r="B34" s="8"/>
      <c r="C34" s="8"/>
      <c r="D34" s="8"/>
      <c r="E34" s="8"/>
      <c r="F34" s="8"/>
      <c r="G34" s="8"/>
      <c r="H34" s="8"/>
    </row>
    <row r="35" spans="1:11" ht="15.75" thickBot="1">
      <c r="A35" s="9" t="s">
        <v>26</v>
      </c>
      <c r="B35" s="10">
        <f t="shared" ref="B35:H35" si="2">SUM(B25:B34)</f>
        <v>232113.02</v>
      </c>
      <c r="C35" s="10">
        <f t="shared" si="2"/>
        <v>0</v>
      </c>
      <c r="D35" s="10">
        <f t="shared" si="2"/>
        <v>232113.02</v>
      </c>
      <c r="E35" s="10">
        <f>SUM(E25:E34)</f>
        <v>2140.8679999999999</v>
      </c>
      <c r="F35" s="10">
        <f t="shared" si="2"/>
        <v>14986.075999999999</v>
      </c>
      <c r="G35" s="10">
        <f t="shared" si="2"/>
        <v>17126.944</v>
      </c>
      <c r="H35" s="10">
        <f t="shared" si="2"/>
        <v>216056.51</v>
      </c>
    </row>
    <row r="36" spans="1:11">
      <c r="A36" s="1"/>
      <c r="B36" s="13"/>
      <c r="C36" s="13"/>
      <c r="D36" s="13"/>
      <c r="E36" s="13"/>
      <c r="F36" s="13"/>
      <c r="G36" s="13"/>
      <c r="H36" s="13"/>
    </row>
    <row r="37" spans="1:11">
      <c r="B37" s="8"/>
      <c r="C37" s="8"/>
      <c r="D37" s="8"/>
      <c r="E37" s="8"/>
      <c r="F37" s="8"/>
      <c r="G37" s="8"/>
      <c r="H37" s="8"/>
    </row>
    <row r="38" spans="1:11" ht="15.75" thickBot="1">
      <c r="A38" s="9" t="s">
        <v>27</v>
      </c>
      <c r="B38" s="10">
        <f t="shared" ref="B38:H38" si="3">B14+B23+B35</f>
        <v>972697.46000000008</v>
      </c>
      <c r="C38" s="10">
        <f t="shared" si="3"/>
        <v>0</v>
      </c>
      <c r="D38" s="10">
        <f t="shared" si="3"/>
        <v>972697.46000000008</v>
      </c>
      <c r="E38" s="10">
        <f>E14+E23+E35</f>
        <v>77589.885205254526</v>
      </c>
      <c r="F38" s="10">
        <f t="shared" si="3"/>
        <v>566579.07819047617</v>
      </c>
      <c r="G38" s="10">
        <f t="shared" si="3"/>
        <v>643788.83739573078</v>
      </c>
      <c r="H38" s="10">
        <f t="shared" si="3"/>
        <v>348282.35220689652</v>
      </c>
    </row>
    <row r="41" spans="1:11">
      <c r="A41" s="11"/>
      <c r="B41" s="11"/>
      <c r="C41" s="11"/>
      <c r="D41" s="37"/>
      <c r="E41" s="11"/>
      <c r="F41" s="11"/>
      <c r="G41" s="11"/>
      <c r="H41" s="11"/>
      <c r="I41" s="11"/>
      <c r="J41" s="11"/>
      <c r="K41" s="11"/>
    </row>
    <row r="42" spans="1:1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4" spans="1:11">
      <c r="F44" s="14"/>
    </row>
    <row r="45" spans="1:11">
      <c r="A45" s="15"/>
      <c r="B45" s="15"/>
      <c r="C45" s="16"/>
      <c r="D45" s="16"/>
      <c r="E45" s="17"/>
    </row>
    <row r="46" spans="1:11">
      <c r="A46" s="15"/>
      <c r="B46" s="15"/>
      <c r="C46" s="16"/>
      <c r="D46" s="16"/>
      <c r="E46" s="17"/>
    </row>
    <row r="47" spans="1:11">
      <c r="A47" s="15"/>
      <c r="B47" s="15"/>
      <c r="C47" s="16"/>
      <c r="D47" s="16"/>
      <c r="E47" s="17"/>
    </row>
    <row r="48" spans="1:11">
      <c r="A48" s="15"/>
      <c r="B48" s="15"/>
      <c r="C48" s="16"/>
      <c r="D48" s="16"/>
      <c r="E48" s="17"/>
    </row>
    <row r="49" spans="1:5">
      <c r="A49" s="15"/>
      <c r="B49" s="15"/>
      <c r="C49" s="16"/>
      <c r="D49" s="16"/>
      <c r="E49" s="17"/>
    </row>
    <row r="50" spans="1:5">
      <c r="A50" s="15"/>
      <c r="B50" s="15"/>
      <c r="C50" s="16"/>
      <c r="D50" s="16"/>
      <c r="E50" s="17"/>
    </row>
  </sheetData>
  <pageMargins left="0.75" right="0.75" top="1" bottom="1" header="0.5" footer="0.5"/>
  <pageSetup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N837"/>
  <sheetViews>
    <sheetView showGridLines="0" view="pageBreakPreview" zoomScale="60" zoomScaleNormal="85" workbookViewId="0">
      <pane xSplit="5" ySplit="11" topLeftCell="F12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12.5703125" defaultRowHeight="12.75"/>
  <cols>
    <col min="1" max="1" width="4.28515625" style="48" customWidth="1"/>
    <col min="2" max="2" width="12.140625" style="48" bestFit="1" customWidth="1"/>
    <col min="3" max="3" width="6.42578125" style="48" customWidth="1"/>
    <col min="4" max="4" width="6" style="48" customWidth="1"/>
    <col min="5" max="5" width="35.85546875" style="48" customWidth="1"/>
    <col min="6" max="10" width="9.42578125" style="48" customWidth="1"/>
    <col min="11" max="11" width="8.140625" style="46" customWidth="1"/>
    <col min="12" max="17" width="13.28515625" style="48" customWidth="1"/>
    <col min="18" max="18" width="2.42578125" style="48" customWidth="1"/>
    <col min="19" max="20" width="13.28515625" style="48" customWidth="1"/>
    <col min="21" max="60" width="12.5703125" style="48"/>
    <col min="61" max="62" width="12.7109375" style="48" bestFit="1" customWidth="1"/>
    <col min="63" max="64" width="12.5703125" style="48"/>
    <col min="65" max="65" width="12.7109375" style="48" bestFit="1" customWidth="1"/>
    <col min="66" max="16384" width="12.5703125" style="48"/>
  </cols>
  <sheetData>
    <row r="1" spans="1:66">
      <c r="E1" s="47" t="s">
        <v>0</v>
      </c>
      <c r="G1" s="141" t="s">
        <v>107</v>
      </c>
      <c r="N1" s="45"/>
      <c r="O1" s="45"/>
    </row>
    <row r="2" spans="1:66">
      <c r="E2" s="47" t="s">
        <v>28</v>
      </c>
      <c r="N2" s="44">
        <v>1</v>
      </c>
      <c r="O2" s="43" t="s">
        <v>95</v>
      </c>
      <c r="BJ2" s="48" t="s">
        <v>30</v>
      </c>
    </row>
    <row r="3" spans="1:66">
      <c r="E3" s="42">
        <f>'Depr-Summary'!A3</f>
        <v>43373</v>
      </c>
      <c r="N3" s="41">
        <v>2017</v>
      </c>
      <c r="O3" s="43" t="s">
        <v>96</v>
      </c>
    </row>
    <row r="4" spans="1:66">
      <c r="N4" s="41">
        <v>2018</v>
      </c>
      <c r="O4" s="43" t="s">
        <v>97</v>
      </c>
      <c r="BI4" s="48">
        <v>1</v>
      </c>
      <c r="BJ4" s="48" t="s">
        <v>33</v>
      </c>
      <c r="BM4" s="48">
        <v>12</v>
      </c>
      <c r="BN4" s="48" t="s">
        <v>34</v>
      </c>
    </row>
    <row r="5" spans="1:66">
      <c r="N5" s="111">
        <v>2019</v>
      </c>
      <c r="O5" s="43" t="s">
        <v>98</v>
      </c>
      <c r="BJ5" s="48">
        <v>1993</v>
      </c>
      <c r="BM5" s="48">
        <v>0</v>
      </c>
      <c r="BN5" s="48" t="s">
        <v>36</v>
      </c>
    </row>
    <row r="6" spans="1:66">
      <c r="BM6" s="48">
        <v>93</v>
      </c>
      <c r="BN6" s="48" t="s">
        <v>32</v>
      </c>
    </row>
    <row r="7" spans="1:66">
      <c r="BM7" s="48">
        <v>94</v>
      </c>
      <c r="BN7" s="48" t="s">
        <v>37</v>
      </c>
    </row>
    <row r="8" spans="1:66">
      <c r="D8" s="45"/>
      <c r="E8" s="45"/>
      <c r="F8" s="45"/>
      <c r="G8" s="45"/>
      <c r="H8" s="45"/>
      <c r="I8" s="45"/>
      <c r="J8" s="45"/>
      <c r="K8" s="40"/>
      <c r="S8" s="49" t="s">
        <v>2</v>
      </c>
      <c r="T8" s="49" t="s">
        <v>39</v>
      </c>
    </row>
    <row r="9" spans="1:66">
      <c r="C9" s="50"/>
      <c r="D9" s="50" t="s">
        <v>17</v>
      </c>
      <c r="E9" s="51" t="s">
        <v>40</v>
      </c>
      <c r="F9" s="208" t="s">
        <v>41</v>
      </c>
      <c r="G9" s="208"/>
      <c r="H9" s="52" t="s">
        <v>7</v>
      </c>
      <c r="I9" s="50" t="s">
        <v>17</v>
      </c>
      <c r="J9" s="50"/>
      <c r="K9" s="53" t="s">
        <v>42</v>
      </c>
      <c r="L9" s="50" t="s">
        <v>17</v>
      </c>
      <c r="M9" s="50" t="s">
        <v>17</v>
      </c>
      <c r="N9" s="51" t="s">
        <v>17</v>
      </c>
      <c r="O9" s="51"/>
      <c r="P9" s="50"/>
      <c r="Q9" s="50" t="s">
        <v>38</v>
      </c>
      <c r="R9" s="50"/>
      <c r="S9" s="49" t="s">
        <v>46</v>
      </c>
      <c r="T9" s="49" t="s">
        <v>46</v>
      </c>
      <c r="U9" s="39" t="s">
        <v>4</v>
      </c>
    </row>
    <row r="10" spans="1:66">
      <c r="C10" s="50"/>
      <c r="D10" s="50" t="s">
        <v>48</v>
      </c>
      <c r="E10" s="51"/>
      <c r="F10" s="208" t="s">
        <v>49</v>
      </c>
      <c r="G10" s="208"/>
      <c r="H10" s="52" t="s">
        <v>50</v>
      </c>
      <c r="I10" s="50" t="s">
        <v>51</v>
      </c>
      <c r="J10" s="50" t="s">
        <v>52</v>
      </c>
      <c r="K10" s="53" t="s">
        <v>53</v>
      </c>
      <c r="L10" s="54" t="s">
        <v>93</v>
      </c>
      <c r="M10" s="50" t="s">
        <v>43</v>
      </c>
      <c r="N10" s="50" t="s">
        <v>8</v>
      </c>
      <c r="O10" s="50" t="s">
        <v>54</v>
      </c>
      <c r="P10" s="50" t="s">
        <v>99</v>
      </c>
      <c r="Q10" s="50" t="s">
        <v>55</v>
      </c>
      <c r="R10" s="50"/>
      <c r="S10" s="50" t="s">
        <v>56</v>
      </c>
      <c r="T10" s="50" t="s">
        <v>56</v>
      </c>
      <c r="U10" s="39" t="s">
        <v>11</v>
      </c>
      <c r="BI10" s="48">
        <v>2</v>
      </c>
      <c r="BJ10" s="48" t="s">
        <v>58</v>
      </c>
    </row>
    <row r="11" spans="1:66">
      <c r="B11" s="55" t="s">
        <v>90</v>
      </c>
      <c r="C11" s="55" t="s">
        <v>59</v>
      </c>
      <c r="D11" s="55" t="s">
        <v>60</v>
      </c>
      <c r="E11" s="56" t="s">
        <v>61</v>
      </c>
      <c r="F11" s="55" t="s">
        <v>42</v>
      </c>
      <c r="G11" s="55" t="s">
        <v>62</v>
      </c>
      <c r="H11" s="57" t="s">
        <v>45</v>
      </c>
      <c r="I11" s="55" t="s">
        <v>63</v>
      </c>
      <c r="J11" s="55" t="s">
        <v>64</v>
      </c>
      <c r="K11" s="58" t="s">
        <v>8</v>
      </c>
      <c r="L11" s="59" t="s">
        <v>94</v>
      </c>
      <c r="M11" s="55" t="s">
        <v>6</v>
      </c>
      <c r="N11" s="55" t="s">
        <v>6</v>
      </c>
      <c r="O11" s="55" t="s">
        <v>8</v>
      </c>
      <c r="P11" s="55" t="s">
        <v>100</v>
      </c>
      <c r="Q11" s="50" t="s">
        <v>65</v>
      </c>
      <c r="R11" s="50"/>
      <c r="S11" s="60">
        <f>'Depr-Summary'!F6</f>
        <v>43009</v>
      </c>
      <c r="T11" s="60">
        <f>+E3</f>
        <v>43373</v>
      </c>
      <c r="U11" s="38">
        <f>T11</f>
        <v>43373</v>
      </c>
    </row>
    <row r="12" spans="1:66">
      <c r="E12" s="126" t="s">
        <v>109</v>
      </c>
    </row>
    <row r="14" spans="1:66">
      <c r="B14" s="48">
        <v>70261</v>
      </c>
      <c r="C14" s="49" t="s">
        <v>67</v>
      </c>
      <c r="D14" s="49">
        <v>600</v>
      </c>
      <c r="E14" s="65" t="s">
        <v>68</v>
      </c>
      <c r="F14" s="66">
        <v>2009</v>
      </c>
      <c r="G14" s="66">
        <v>11</v>
      </c>
      <c r="H14" s="67">
        <v>0</v>
      </c>
      <c r="I14" s="49" t="s">
        <v>66</v>
      </c>
      <c r="J14" s="49">
        <v>7</v>
      </c>
      <c r="K14" s="61">
        <f t="shared" ref="K14:K17" si="0">F14+J14</f>
        <v>2016</v>
      </c>
      <c r="L14" s="62">
        <f t="shared" ref="L14:L17" si="1">+K14+(G14/12)</f>
        <v>2016.9166666666667</v>
      </c>
      <c r="M14" s="63">
        <v>151485.62400000001</v>
      </c>
      <c r="N14" s="63">
        <f t="shared" ref="N14:N17" si="2">M14-M14*H14</f>
        <v>151485.62400000001</v>
      </c>
      <c r="O14" s="63">
        <f t="shared" ref="O14:O16" si="3">N14/J14/12</f>
        <v>1803.4002857142859</v>
      </c>
      <c r="P14" s="63">
        <f t="shared" ref="P14:P18" si="4">+O14*12</f>
        <v>21640.803428571431</v>
      </c>
      <c r="Q14" s="63">
        <f t="shared" ref="Q14:Q17" si="5">+IF(L14&lt;=$N$5,0,IF(K14&gt;$N$4,P14,(O14*G14)))</f>
        <v>0</v>
      </c>
      <c r="R14" s="63"/>
      <c r="S14" s="63">
        <f t="shared" ref="S14:S17" si="6">+IF(Q14=0,M14,IF($N$3-F14&lt;1,0,(($N$3-F14)*P14)))</f>
        <v>151485.62400000001</v>
      </c>
      <c r="T14" s="63">
        <f t="shared" ref="T14:T17" si="7">+IF(Q14=0,S14,S14+Q14)</f>
        <v>151485.62400000001</v>
      </c>
      <c r="U14" s="64">
        <f t="shared" ref="U14:U17" si="8">+IF(Q14=0,0,((M14-S14)+(M14-T14))/2)</f>
        <v>0</v>
      </c>
      <c r="BJ14" s="48" t="s">
        <v>69</v>
      </c>
    </row>
    <row r="15" spans="1:66">
      <c r="A15" s="90"/>
      <c r="B15" s="90"/>
      <c r="C15" s="91"/>
      <c r="D15" s="91"/>
      <c r="E15" s="93"/>
      <c r="F15" s="95">
        <v>2017</v>
      </c>
      <c r="G15" s="95">
        <v>10</v>
      </c>
      <c r="H15" s="96">
        <v>0</v>
      </c>
      <c r="I15" s="94" t="s">
        <v>66</v>
      </c>
      <c r="J15" s="94">
        <v>3</v>
      </c>
      <c r="K15" s="86">
        <f t="shared" si="0"/>
        <v>2020</v>
      </c>
      <c r="L15" s="87">
        <f t="shared" si="1"/>
        <v>2020.8333333333333</v>
      </c>
      <c r="M15" s="88">
        <v>37871.405999999988</v>
      </c>
      <c r="N15" s="88">
        <f t="shared" si="2"/>
        <v>37871.405999999988</v>
      </c>
      <c r="O15" s="88">
        <f t="shared" si="3"/>
        <v>1051.9834999999996</v>
      </c>
      <c r="P15" s="88">
        <f t="shared" si="4"/>
        <v>12623.801999999996</v>
      </c>
      <c r="Q15" s="88">
        <f t="shared" si="5"/>
        <v>12623.801999999996</v>
      </c>
      <c r="R15" s="88"/>
      <c r="S15" s="88">
        <f t="shared" si="6"/>
        <v>0</v>
      </c>
      <c r="T15" s="88">
        <f t="shared" si="7"/>
        <v>12623.801999999996</v>
      </c>
      <c r="U15" s="89">
        <f t="shared" si="8"/>
        <v>31559.50499999999</v>
      </c>
    </row>
    <row r="16" spans="1:66">
      <c r="C16" s="49" t="s">
        <v>67</v>
      </c>
      <c r="D16" s="49">
        <v>600</v>
      </c>
      <c r="E16" s="65" t="s">
        <v>70</v>
      </c>
      <c r="F16" s="66">
        <v>2011</v>
      </c>
      <c r="G16" s="66">
        <v>12</v>
      </c>
      <c r="H16" s="67">
        <v>0</v>
      </c>
      <c r="I16" s="49" t="s">
        <v>66</v>
      </c>
      <c r="J16" s="49">
        <v>7</v>
      </c>
      <c r="K16" s="61">
        <f t="shared" si="0"/>
        <v>2018</v>
      </c>
      <c r="L16" s="62">
        <f t="shared" si="1"/>
        <v>2019</v>
      </c>
      <c r="M16" s="63">
        <v>518.29600000000005</v>
      </c>
      <c r="N16" s="63">
        <f t="shared" si="2"/>
        <v>518.29600000000005</v>
      </c>
      <c r="O16" s="63">
        <f t="shared" si="3"/>
        <v>6.1701904761904771</v>
      </c>
      <c r="P16" s="63">
        <f t="shared" si="4"/>
        <v>74.042285714285725</v>
      </c>
      <c r="Q16" s="63">
        <f t="shared" si="5"/>
        <v>0</v>
      </c>
      <c r="R16" s="63"/>
      <c r="S16" s="63">
        <f t="shared" si="6"/>
        <v>518.29600000000005</v>
      </c>
      <c r="T16" s="63">
        <f t="shared" si="7"/>
        <v>518.29600000000005</v>
      </c>
      <c r="U16" s="64">
        <f t="shared" si="8"/>
        <v>0</v>
      </c>
      <c r="BJ16" s="48" t="s">
        <v>69</v>
      </c>
    </row>
    <row r="17" spans="1:62">
      <c r="A17" s="90"/>
      <c r="B17" s="90"/>
      <c r="C17" s="91"/>
      <c r="D17" s="91"/>
      <c r="E17" s="93"/>
      <c r="F17" s="95">
        <v>2017</v>
      </c>
      <c r="G17" s="95">
        <v>10</v>
      </c>
      <c r="H17" s="96">
        <v>0</v>
      </c>
      <c r="I17" s="94" t="s">
        <v>66</v>
      </c>
      <c r="J17" s="94">
        <v>3</v>
      </c>
      <c r="K17" s="86">
        <f t="shared" si="0"/>
        <v>2020</v>
      </c>
      <c r="L17" s="87">
        <f t="shared" si="1"/>
        <v>2020.8333333333333</v>
      </c>
      <c r="M17" s="88">
        <v>129.57399999999996</v>
      </c>
      <c r="N17" s="88">
        <f t="shared" si="2"/>
        <v>129.57399999999996</v>
      </c>
      <c r="O17" s="88">
        <f>N17/J17/12</f>
        <v>3.5992777777777767</v>
      </c>
      <c r="P17" s="88">
        <f t="shared" si="4"/>
        <v>43.191333333333318</v>
      </c>
      <c r="Q17" s="88">
        <f t="shared" si="5"/>
        <v>43.191333333333318</v>
      </c>
      <c r="R17" s="88"/>
      <c r="S17" s="88">
        <f t="shared" si="6"/>
        <v>0</v>
      </c>
      <c r="T17" s="88">
        <f t="shared" si="7"/>
        <v>43.191333333333318</v>
      </c>
      <c r="U17" s="89">
        <f t="shared" si="8"/>
        <v>107.9783333333333</v>
      </c>
    </row>
    <row r="18" spans="1:62">
      <c r="B18" s="48">
        <v>187700</v>
      </c>
      <c r="C18" s="49"/>
      <c r="D18" s="49"/>
      <c r="E18" s="65" t="s">
        <v>101</v>
      </c>
      <c r="F18" s="66">
        <v>2016</v>
      </c>
      <c r="G18" s="66">
        <v>3</v>
      </c>
      <c r="H18" s="67">
        <v>0</v>
      </c>
      <c r="I18" s="49" t="s">
        <v>66</v>
      </c>
      <c r="J18" s="49">
        <v>3</v>
      </c>
      <c r="K18" s="61">
        <f t="shared" ref="K18" si="9">F18+J18</f>
        <v>2019</v>
      </c>
      <c r="L18" s="62">
        <f t="shared" ref="L18" si="10">+K18+(G18/12)</f>
        <v>2019.25</v>
      </c>
      <c r="M18" s="63">
        <v>20149.599999999999</v>
      </c>
      <c r="N18" s="63">
        <f t="shared" ref="N18" si="11">M18-M18*H18</f>
        <v>20149.599999999999</v>
      </c>
      <c r="O18" s="63">
        <f>N18/J18/12</f>
        <v>559.71111111111111</v>
      </c>
      <c r="P18" s="63">
        <f t="shared" si="4"/>
        <v>6716.5333333333328</v>
      </c>
      <c r="Q18" s="63">
        <f t="shared" ref="Q18" si="12">+IF(L18&lt;=$N$5,0,IF(K18&gt;$N$4,P18,(O18*G18)))</f>
        <v>6716.5333333333328</v>
      </c>
      <c r="R18" s="63"/>
      <c r="S18" s="63">
        <f t="shared" ref="S18" si="13">+IF(Q18=0,M18,IF($N$3-F18&lt;1,0,(($N$3-F18)*P18)))</f>
        <v>6716.5333333333328</v>
      </c>
      <c r="T18" s="63">
        <f t="shared" ref="T18" si="14">+IF(Q18=0,S18,S18+Q18)</f>
        <v>13433.066666666666</v>
      </c>
      <c r="U18" s="64">
        <f t="shared" ref="U18" si="15">+IF(Q18=0,0,((M18-S18)+(M18-T18))/2)</f>
        <v>10074.799999999999</v>
      </c>
    </row>
    <row r="19" spans="1:62" s="146" customFormat="1" ht="15">
      <c r="B19" s="145" t="s">
        <v>112</v>
      </c>
      <c r="C19" s="145" t="s">
        <v>67</v>
      </c>
      <c r="D19" s="144">
        <v>623</v>
      </c>
      <c r="E19" s="145" t="s">
        <v>113</v>
      </c>
      <c r="F19" s="143">
        <v>2009</v>
      </c>
      <c r="G19" s="143">
        <v>6</v>
      </c>
      <c r="H19" s="142">
        <v>0</v>
      </c>
      <c r="I19" s="141" t="s">
        <v>66</v>
      </c>
      <c r="J19" s="141">
        <v>7</v>
      </c>
      <c r="K19" s="145">
        <v>2021</v>
      </c>
      <c r="L19" s="140">
        <f t="shared" ref="L19:L20" si="16">+K19+(G19/12)</f>
        <v>2021.5</v>
      </c>
      <c r="M19" s="139">
        <v>154143.91200000001</v>
      </c>
      <c r="N19" s="138">
        <f t="shared" ref="N19:N20" si="17">M19-M19*H19</f>
        <v>154143.91200000001</v>
      </c>
      <c r="O19" s="138">
        <f t="shared" ref="O19:O20" si="18">N19/J19/12</f>
        <v>1835.0465714285717</v>
      </c>
      <c r="P19" s="138">
        <f t="shared" ref="P19:P20" si="19">+O19*12</f>
        <v>22020.55885714286</v>
      </c>
      <c r="Q19" s="138">
        <f t="shared" ref="Q19:Q20" si="20">+IF(L19&lt;=$N$5,0,IF(K19&gt;$N$4,P19,(O19*G19)))</f>
        <v>22020.55885714286</v>
      </c>
      <c r="R19" s="138"/>
      <c r="S19" s="138">
        <f t="shared" ref="S19:S20" si="21">+IF(Q19=0,M19,IF($N$3-F19&lt;1,0,(($N$3-F19)*P19)))</f>
        <v>176164.47085714288</v>
      </c>
      <c r="T19" s="138">
        <f t="shared" ref="T19:T20" si="22">+IF(Q19=0,S19,S19+Q19)</f>
        <v>198185.02971428575</v>
      </c>
      <c r="U19" s="137">
        <f t="shared" ref="U19:U20" si="23">+IF(Q19=0,0,((M19-S19)+(M19-T19))/2)</f>
        <v>-33030.838285714301</v>
      </c>
    </row>
    <row r="20" spans="1:62" s="146" customFormat="1" ht="15.75">
      <c r="B20" s="136"/>
      <c r="C20" s="136"/>
      <c r="D20" s="144">
        <v>623</v>
      </c>
      <c r="E20" s="145" t="s">
        <v>114</v>
      </c>
      <c r="F20" s="143">
        <v>2017</v>
      </c>
      <c r="G20" s="143">
        <v>10</v>
      </c>
      <c r="H20" s="142">
        <v>0</v>
      </c>
      <c r="I20" s="141" t="s">
        <v>66</v>
      </c>
      <c r="J20" s="141">
        <v>3</v>
      </c>
      <c r="K20" s="145">
        <v>2022</v>
      </c>
      <c r="L20" s="140">
        <f t="shared" si="16"/>
        <v>2022.8333333333333</v>
      </c>
      <c r="M20" s="139">
        <v>38535.978000000003</v>
      </c>
      <c r="N20" s="138">
        <f t="shared" si="17"/>
        <v>38535.978000000003</v>
      </c>
      <c r="O20" s="138">
        <f t="shared" si="18"/>
        <v>1070.4438333333335</v>
      </c>
      <c r="P20" s="138">
        <f t="shared" si="19"/>
        <v>12845.326000000001</v>
      </c>
      <c r="Q20" s="138">
        <f t="shared" si="20"/>
        <v>12845.326000000001</v>
      </c>
      <c r="R20" s="138"/>
      <c r="S20" s="138">
        <f t="shared" si="21"/>
        <v>0</v>
      </c>
      <c r="T20" s="138">
        <f t="shared" si="22"/>
        <v>12845.326000000001</v>
      </c>
      <c r="U20" s="137">
        <f t="shared" si="23"/>
        <v>32113.315000000002</v>
      </c>
    </row>
    <row r="21" spans="1:62" s="135" customFormat="1" ht="15.75">
      <c r="C21" s="134"/>
      <c r="D21" s="133"/>
      <c r="E21" s="132"/>
      <c r="F21" s="132"/>
      <c r="G21" s="131"/>
      <c r="H21" s="131"/>
      <c r="I21" s="134"/>
      <c r="J21" s="134"/>
      <c r="K21" s="145"/>
      <c r="L21" s="140"/>
      <c r="M21" s="139"/>
      <c r="N21" s="138"/>
      <c r="O21" s="138"/>
      <c r="P21" s="138"/>
      <c r="Q21" s="138"/>
      <c r="R21" s="138"/>
      <c r="S21" s="138"/>
      <c r="T21" s="138"/>
      <c r="U21" s="137"/>
    </row>
    <row r="22" spans="1:62">
      <c r="C22" s="49"/>
      <c r="D22" s="49"/>
      <c r="E22" s="69" t="s">
        <v>71</v>
      </c>
      <c r="F22" s="70"/>
      <c r="G22" s="70"/>
      <c r="H22" s="71"/>
      <c r="I22" s="72"/>
      <c r="J22" s="72"/>
      <c r="K22" s="73"/>
      <c r="L22" s="74"/>
      <c r="M22" s="75">
        <f t="shared" ref="M22:U22" si="24">SUM(M14:M20)</f>
        <v>402834.39</v>
      </c>
      <c r="N22" s="75">
        <f t="shared" si="24"/>
        <v>402834.39</v>
      </c>
      <c r="O22" s="75">
        <f t="shared" si="24"/>
        <v>6330.3547698412704</v>
      </c>
      <c r="P22" s="75">
        <f t="shared" si="24"/>
        <v>75964.257238095248</v>
      </c>
      <c r="Q22" s="75">
        <f t="shared" si="24"/>
        <v>54249.411523809526</v>
      </c>
      <c r="R22" s="75">
        <f t="shared" si="24"/>
        <v>0</v>
      </c>
      <c r="S22" s="75">
        <f t="shared" si="24"/>
        <v>334884.92419047619</v>
      </c>
      <c r="T22" s="75">
        <f t="shared" si="24"/>
        <v>389134.33571428573</v>
      </c>
      <c r="U22" s="75">
        <f t="shared" si="24"/>
        <v>40824.760047619027</v>
      </c>
    </row>
    <row r="23" spans="1:62">
      <c r="C23" s="49"/>
      <c r="D23" s="49"/>
      <c r="E23" s="51"/>
      <c r="F23" s="66"/>
      <c r="G23" s="66"/>
      <c r="H23" s="67"/>
      <c r="I23" s="49"/>
      <c r="J23" s="49"/>
      <c r="K23" s="68"/>
      <c r="M23" s="76"/>
      <c r="N23" s="76"/>
      <c r="O23" s="76"/>
      <c r="P23" s="76"/>
      <c r="Q23" s="40"/>
      <c r="R23" s="40"/>
      <c r="S23" s="40"/>
      <c r="T23" s="40"/>
    </row>
    <row r="24" spans="1:62">
      <c r="C24" s="49"/>
      <c r="D24" s="49"/>
      <c r="E24" s="51" t="s">
        <v>110</v>
      </c>
      <c r="F24" s="66"/>
      <c r="G24" s="66"/>
      <c r="H24" s="67"/>
      <c r="I24" s="49"/>
      <c r="J24" s="49"/>
      <c r="K24" s="68"/>
      <c r="M24" s="76"/>
      <c r="N24" s="76"/>
      <c r="O24" s="76"/>
      <c r="P24" s="76"/>
      <c r="Q24" s="40"/>
      <c r="R24" s="40"/>
      <c r="S24" s="40"/>
      <c r="T24" s="40"/>
    </row>
    <row r="26" spans="1:62">
      <c r="C26" s="49" t="s">
        <v>17</v>
      </c>
      <c r="D26" s="49" t="s">
        <v>17</v>
      </c>
      <c r="E26" s="65" t="s">
        <v>73</v>
      </c>
      <c r="F26" s="66">
        <v>2008</v>
      </c>
      <c r="G26" s="66">
        <v>1</v>
      </c>
      <c r="H26" s="67">
        <v>0</v>
      </c>
      <c r="I26" s="49" t="s">
        <v>66</v>
      </c>
      <c r="J26" s="49">
        <v>7</v>
      </c>
      <c r="K26" s="68">
        <f>F26+J26</f>
        <v>2015</v>
      </c>
      <c r="L26" s="62">
        <f>+K26+(G26/12)</f>
        <v>2015.0833333333333</v>
      </c>
      <c r="M26" s="63">
        <v>436.34399999999994</v>
      </c>
      <c r="N26" s="63">
        <f>M26-M26*H26</f>
        <v>436.34399999999994</v>
      </c>
      <c r="O26" s="63">
        <f>N26/J26/12</f>
        <v>5.194571428571428</v>
      </c>
      <c r="P26" s="63">
        <f>+O26*12</f>
        <v>62.334857142857132</v>
      </c>
      <c r="Q26" s="63">
        <f>+IF(L26&lt;=$N$5,0,IF(K26&gt;$N$4,P26,(O26*G26)))</f>
        <v>0</v>
      </c>
      <c r="R26" s="63"/>
      <c r="S26" s="63">
        <f>+IF(Q26=0,M26,IF($N$3-F26&lt;1,0,(($N$3-F26)*P26)))</f>
        <v>436.34399999999994</v>
      </c>
      <c r="T26" s="63">
        <f>+IF(Q26=0,S26,S26+Q26)</f>
        <v>436.34399999999994</v>
      </c>
      <c r="U26" s="64">
        <f>+IF(Q26=0,0,((M26-S26)+(M26-T26))/2)</f>
        <v>0</v>
      </c>
      <c r="BJ26" s="48" t="s">
        <v>69</v>
      </c>
    </row>
    <row r="27" spans="1:62">
      <c r="A27" s="90"/>
      <c r="B27" s="90"/>
      <c r="C27" s="91"/>
      <c r="D27" s="91"/>
      <c r="E27" s="93"/>
      <c r="F27" s="95">
        <v>2017</v>
      </c>
      <c r="G27" s="95">
        <v>10</v>
      </c>
      <c r="H27" s="96">
        <v>0</v>
      </c>
      <c r="I27" s="94" t="s">
        <v>66</v>
      </c>
      <c r="J27" s="94">
        <v>3</v>
      </c>
      <c r="K27" s="92">
        <f>F27+J27</f>
        <v>2020</v>
      </c>
      <c r="L27" s="87">
        <f>+K27+(G27/12)</f>
        <v>2020.8333333333333</v>
      </c>
      <c r="M27" s="88">
        <v>109.08600000000001</v>
      </c>
      <c r="N27" s="88">
        <f>M27-M27*H27</f>
        <v>109.08600000000001</v>
      </c>
      <c r="O27" s="88">
        <f>N27/J27/12</f>
        <v>3.0301666666666667</v>
      </c>
      <c r="P27" s="88">
        <f>+O27*12</f>
        <v>36.362000000000002</v>
      </c>
      <c r="Q27" s="88">
        <f>+IF(L27&lt;=$N$5,0,IF(K27&gt;$N$4,P27,(O27*G27)))</f>
        <v>36.362000000000002</v>
      </c>
      <c r="R27" s="88"/>
      <c r="S27" s="88">
        <f>+IF(Q27=0,M27,IF($N$3-F27&lt;1,0,(($N$3-F27)*P27)))</f>
        <v>0</v>
      </c>
      <c r="T27" s="88">
        <f>+IF(Q27=0,S27,S27+Q27)</f>
        <v>36.362000000000002</v>
      </c>
      <c r="U27" s="89">
        <f>+IF(Q27=0,0,((M27-S27)+(M27-T27))/2)</f>
        <v>90.905000000000015</v>
      </c>
    </row>
    <row r="28" spans="1:62" s="146" customFormat="1" ht="15">
      <c r="B28" s="150">
        <v>102175</v>
      </c>
      <c r="C28" s="150" t="s">
        <v>72</v>
      </c>
      <c r="D28" s="149">
        <v>154</v>
      </c>
      <c r="E28" s="149" t="s">
        <v>111</v>
      </c>
      <c r="F28" s="148">
        <v>1997</v>
      </c>
      <c r="G28" s="148">
        <v>8</v>
      </c>
      <c r="H28" s="148">
        <v>0</v>
      </c>
      <c r="I28" s="148" t="s">
        <v>66</v>
      </c>
      <c r="J28" s="148">
        <v>7</v>
      </c>
      <c r="K28" s="130">
        <f t="shared" ref="K28:K30" si="25">F28+J28</f>
        <v>2004</v>
      </c>
      <c r="L28" s="140">
        <f t="shared" ref="L28:L30" si="26">+K28+(G28/12)</f>
        <v>2004.6666666666667</v>
      </c>
      <c r="M28" s="139">
        <v>96572.623999999996</v>
      </c>
      <c r="N28" s="138">
        <f t="shared" ref="N28:N30" si="27">M28-M28*H28</f>
        <v>96572.623999999996</v>
      </c>
      <c r="O28" s="138">
        <f t="shared" ref="O28:O30" si="28">N28/J28/12</f>
        <v>1149.6740952380953</v>
      </c>
      <c r="P28" s="138">
        <f t="shared" ref="P28:P30" si="29">+O28*12</f>
        <v>13796.089142857145</v>
      </c>
      <c r="Q28" s="138">
        <f t="shared" ref="Q28:Q30" si="30">+IF(L28&lt;=$N$5,0,IF(K28&gt;$N$4,P28,(O28*G28)))</f>
        <v>0</v>
      </c>
      <c r="R28" s="138"/>
      <c r="S28" s="138">
        <f t="shared" ref="S28:S30" si="31">+IF(Q28=0,M28,IF($N$3-F28&lt;1,0,(($N$3-F28)*P28)))</f>
        <v>96572.623999999996</v>
      </c>
      <c r="T28" s="138">
        <f t="shared" ref="T28:T30" si="32">+IF(Q28=0,S28,S28+Q28)</f>
        <v>96572.623999999996</v>
      </c>
      <c r="U28" s="137">
        <f t="shared" ref="U28:U30" si="33">+IF(Q28=0,0,((M28-S28)+(M28-T28))/2)</f>
        <v>0</v>
      </c>
    </row>
    <row r="29" spans="1:62" s="146" customFormat="1" ht="15">
      <c r="C29" s="141"/>
      <c r="D29" s="149">
        <v>154</v>
      </c>
      <c r="E29" s="149" t="s">
        <v>115</v>
      </c>
      <c r="F29" s="148">
        <v>2017</v>
      </c>
      <c r="G29" s="148">
        <v>10</v>
      </c>
      <c r="H29" s="148">
        <v>0</v>
      </c>
      <c r="I29" s="148" t="s">
        <v>66</v>
      </c>
      <c r="J29" s="148">
        <v>3</v>
      </c>
      <c r="K29" s="130">
        <f t="shared" si="25"/>
        <v>2020</v>
      </c>
      <c r="L29" s="140">
        <f t="shared" si="26"/>
        <v>2020.8333333333333</v>
      </c>
      <c r="M29" s="139">
        <v>24143.156000000003</v>
      </c>
      <c r="N29" s="138">
        <f t="shared" si="27"/>
        <v>24143.156000000003</v>
      </c>
      <c r="O29" s="138">
        <f t="shared" si="28"/>
        <v>670.64322222222233</v>
      </c>
      <c r="P29" s="138">
        <f t="shared" si="29"/>
        <v>8047.7186666666676</v>
      </c>
      <c r="Q29" s="138">
        <f t="shared" si="30"/>
        <v>8047.7186666666676</v>
      </c>
      <c r="R29" s="138"/>
      <c r="S29" s="138">
        <f t="shared" si="31"/>
        <v>0</v>
      </c>
      <c r="T29" s="138">
        <f t="shared" si="32"/>
        <v>8047.7186666666676</v>
      </c>
      <c r="U29" s="137">
        <f t="shared" si="33"/>
        <v>20119.296666666669</v>
      </c>
    </row>
    <row r="30" spans="1:62" s="146" customFormat="1" ht="15">
      <c r="C30" s="147" t="s">
        <v>72</v>
      </c>
      <c r="D30" s="147">
        <v>154</v>
      </c>
      <c r="E30" s="147" t="s">
        <v>116</v>
      </c>
      <c r="F30" s="148">
        <v>2013</v>
      </c>
      <c r="G30" s="148">
        <v>3</v>
      </c>
      <c r="H30" s="148">
        <v>0</v>
      </c>
      <c r="I30" s="148" t="s">
        <v>66</v>
      </c>
      <c r="J30" s="148">
        <v>3</v>
      </c>
      <c r="K30" s="130">
        <f t="shared" si="25"/>
        <v>2016</v>
      </c>
      <c r="L30" s="140">
        <f t="shared" si="26"/>
        <v>2016.25</v>
      </c>
      <c r="M30" s="139">
        <v>10181.32</v>
      </c>
      <c r="N30" s="138">
        <f t="shared" si="27"/>
        <v>10181.32</v>
      </c>
      <c r="O30" s="138">
        <f t="shared" si="28"/>
        <v>282.8144444444444</v>
      </c>
      <c r="P30" s="138">
        <f t="shared" si="29"/>
        <v>3393.7733333333326</v>
      </c>
      <c r="Q30" s="138">
        <f t="shared" si="30"/>
        <v>0</v>
      </c>
      <c r="R30" s="138"/>
      <c r="S30" s="138">
        <f t="shared" si="31"/>
        <v>10181.32</v>
      </c>
      <c r="T30" s="138">
        <f t="shared" si="32"/>
        <v>10181.32</v>
      </c>
      <c r="U30" s="137">
        <f t="shared" si="33"/>
        <v>0</v>
      </c>
    </row>
    <row r="31" spans="1:62">
      <c r="C31" s="49"/>
      <c r="D31" s="49"/>
      <c r="E31" s="65"/>
      <c r="F31" s="66"/>
      <c r="G31" s="66"/>
      <c r="H31" s="67"/>
      <c r="I31" s="49"/>
      <c r="J31" s="49"/>
      <c r="K31" s="68"/>
      <c r="M31" s="40"/>
      <c r="N31" s="40"/>
      <c r="O31" s="40"/>
      <c r="P31" s="40"/>
      <c r="Q31" s="40"/>
      <c r="R31" s="40"/>
      <c r="S31" s="40"/>
      <c r="T31" s="40"/>
    </row>
    <row r="32" spans="1:62">
      <c r="C32" s="49"/>
      <c r="D32" s="49"/>
      <c r="E32" s="69" t="s">
        <v>74</v>
      </c>
      <c r="F32" s="70"/>
      <c r="G32" s="70"/>
      <c r="H32" s="71"/>
      <c r="I32" s="72"/>
      <c r="J32" s="72"/>
      <c r="K32" s="73"/>
      <c r="L32" s="74"/>
      <c r="M32" s="75">
        <f>SUM(M26:M31)</f>
        <v>131442.53</v>
      </c>
      <c r="N32" s="75">
        <f t="shared" ref="N32:U32" si="34">SUM(N26:N31)</f>
        <v>131442.53</v>
      </c>
      <c r="O32" s="75">
        <f t="shared" si="34"/>
        <v>2111.3564999999999</v>
      </c>
      <c r="P32" s="75">
        <f>SUM(P26:P31)</f>
        <v>25336.277999999998</v>
      </c>
      <c r="Q32" s="75">
        <f>SUM(Q26:Q31)</f>
        <v>8084.0806666666676</v>
      </c>
      <c r="R32" s="75">
        <f t="shared" si="34"/>
        <v>0</v>
      </c>
      <c r="S32" s="75">
        <f t="shared" si="34"/>
        <v>107190.288</v>
      </c>
      <c r="T32" s="75">
        <f t="shared" si="34"/>
        <v>115274.36866666668</v>
      </c>
      <c r="U32" s="75">
        <f t="shared" si="34"/>
        <v>20210.201666666668</v>
      </c>
    </row>
    <row r="33" spans="2:66">
      <c r="C33" s="49"/>
      <c r="D33" s="49"/>
      <c r="E33" s="65"/>
      <c r="F33" s="66"/>
      <c r="G33" s="66"/>
      <c r="H33" s="67"/>
      <c r="I33" s="49"/>
      <c r="J33" s="49"/>
      <c r="K33" s="68"/>
      <c r="M33" s="76"/>
      <c r="N33" s="76"/>
      <c r="O33" s="76"/>
      <c r="P33" s="76"/>
      <c r="Q33" s="40"/>
      <c r="R33" s="40"/>
      <c r="S33" s="40"/>
      <c r="T33" s="40"/>
    </row>
    <row r="34" spans="2:66">
      <c r="C34" s="77"/>
      <c r="D34" s="49"/>
      <c r="E34" s="51" t="s">
        <v>108</v>
      </c>
      <c r="F34" s="66"/>
      <c r="G34" s="66"/>
      <c r="H34" s="78"/>
      <c r="I34" s="49"/>
      <c r="J34" s="49"/>
      <c r="K34" s="68"/>
      <c r="M34" s="40"/>
      <c r="N34" s="46"/>
      <c r="O34" s="46"/>
      <c r="P34" s="46"/>
      <c r="Q34" s="46"/>
      <c r="R34" s="46"/>
      <c r="S34" s="46"/>
      <c r="T34" s="46"/>
    </row>
    <row r="35" spans="2:66" ht="15">
      <c r="B35" s="127">
        <v>102175</v>
      </c>
      <c r="D35" s="127" t="s">
        <v>72</v>
      </c>
      <c r="E35" s="128" t="s">
        <v>111</v>
      </c>
      <c r="F35" s="48">
        <v>1997</v>
      </c>
      <c r="G35" s="48">
        <v>8</v>
      </c>
      <c r="H35" s="48">
        <v>0</v>
      </c>
      <c r="I35" s="49" t="s">
        <v>66</v>
      </c>
      <c r="J35" s="48">
        <v>7</v>
      </c>
      <c r="K35" s="68">
        <f>F35+J35</f>
        <v>2004</v>
      </c>
      <c r="L35" s="62">
        <f>+K35+(G35/12)</f>
        <v>2004.6666666666667</v>
      </c>
      <c r="M35" s="129">
        <v>96572.623999999996</v>
      </c>
      <c r="N35" s="63">
        <f>M35-M35*H35</f>
        <v>96572.623999999996</v>
      </c>
      <c r="O35" s="63">
        <f>N35/J35/12</f>
        <v>1149.6740952380953</v>
      </c>
      <c r="P35" s="63">
        <f>+O35*12</f>
        <v>13796.089142857145</v>
      </c>
      <c r="Q35" s="63">
        <f>+IF(L35&lt;=$N$5,0,IF(K35&gt;$N$4,P35,(O35*G35)))</f>
        <v>0</v>
      </c>
      <c r="R35" s="63"/>
      <c r="S35" s="63">
        <f>+IF(Q35=0,M35,IF($N$3-F35&lt;1,0,(($N$3-F35)*P35)))</f>
        <v>96572.623999999996</v>
      </c>
      <c r="T35" s="63">
        <f>+IF(Q35=0,S35,S35+Q35)</f>
        <v>96572.623999999996</v>
      </c>
      <c r="U35" s="64">
        <f>+IF(Q35=0,0,((M35-S35)+(M35-T35))/2)</f>
        <v>0</v>
      </c>
    </row>
    <row r="37" spans="2:66">
      <c r="I37" s="49"/>
      <c r="J37" s="49"/>
    </row>
    <row r="38" spans="2:66" s="79" customFormat="1">
      <c r="C38" s="80"/>
      <c r="D38" s="80"/>
      <c r="E38" s="69" t="s">
        <v>16</v>
      </c>
      <c r="F38" s="81"/>
      <c r="G38" s="81"/>
      <c r="H38" s="82"/>
      <c r="I38" s="83"/>
      <c r="J38" s="83"/>
      <c r="K38" s="84"/>
      <c r="L38" s="85"/>
      <c r="M38" s="75">
        <f>M22+M32+M35</f>
        <v>630849.54399999999</v>
      </c>
      <c r="N38" s="75">
        <f t="shared" ref="N38:U38" si="35">N22+N32+N35</f>
        <v>630849.54399999999</v>
      </c>
      <c r="O38" s="75">
        <f t="shared" si="35"/>
        <v>9591.3853650793662</v>
      </c>
      <c r="P38" s="75">
        <f t="shared" si="35"/>
        <v>115096.62438095239</v>
      </c>
      <c r="Q38" s="75">
        <f t="shared" si="35"/>
        <v>62333.492190476194</v>
      </c>
      <c r="R38" s="75">
        <f t="shared" si="35"/>
        <v>0</v>
      </c>
      <c r="S38" s="75">
        <f t="shared" si="35"/>
        <v>538647.8361904762</v>
      </c>
      <c r="T38" s="75">
        <f t="shared" si="35"/>
        <v>600981.32838095236</v>
      </c>
      <c r="U38" s="75">
        <f t="shared" si="35"/>
        <v>61034.961714285695</v>
      </c>
    </row>
    <row r="39" spans="2:66">
      <c r="I39" s="49"/>
      <c r="J39" s="49"/>
    </row>
    <row r="40" spans="2:66">
      <c r="I40" s="49"/>
      <c r="J40" s="49"/>
    </row>
    <row r="41" spans="2:66" s="46" customFormat="1">
      <c r="C41" s="48"/>
      <c r="D41" s="48"/>
      <c r="E41" s="48"/>
      <c r="F41" s="48"/>
      <c r="G41" s="48"/>
      <c r="H41" s="48"/>
      <c r="I41" s="49"/>
      <c r="J41" s="49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</row>
    <row r="42" spans="2:66" s="46" customFormat="1">
      <c r="C42" s="48"/>
      <c r="D42" s="48"/>
      <c r="E42" s="48"/>
      <c r="F42" s="48"/>
      <c r="G42" s="48"/>
      <c r="H42" s="48"/>
      <c r="I42" s="49"/>
      <c r="J42" s="49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</row>
    <row r="43" spans="2:66" s="46" customFormat="1" ht="20.25" customHeight="1">
      <c r="C43" s="48"/>
      <c r="D43" s="48"/>
      <c r="E43" s="48"/>
      <c r="F43" s="48"/>
      <c r="G43" s="48"/>
      <c r="H43" s="48"/>
      <c r="I43" s="49"/>
      <c r="J43" s="49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</row>
    <row r="44" spans="2:66" s="46" customFormat="1">
      <c r="C44" s="48"/>
      <c r="D44" s="48"/>
      <c r="E44" s="48"/>
      <c r="F44" s="48"/>
      <c r="G44" s="48"/>
      <c r="H44" s="48"/>
      <c r="I44" s="49"/>
      <c r="J44" s="49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</row>
    <row r="45" spans="2:66" s="46" customFormat="1">
      <c r="C45" s="48"/>
      <c r="D45" s="48"/>
      <c r="E45" s="48"/>
      <c r="F45" s="48"/>
      <c r="G45" s="48"/>
      <c r="H45" s="48"/>
      <c r="I45" s="49"/>
      <c r="J45" s="49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</row>
    <row r="46" spans="2:66" s="46" customFormat="1">
      <c r="C46" s="48"/>
      <c r="D46" s="48"/>
      <c r="E46" s="48"/>
      <c r="F46" s="48"/>
      <c r="G46" s="48"/>
      <c r="H46" s="48"/>
      <c r="I46" s="49"/>
      <c r="J46" s="49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</row>
    <row r="47" spans="2:66" s="46" customFormat="1">
      <c r="C47" s="48"/>
      <c r="D47" s="48"/>
      <c r="E47" s="48"/>
      <c r="F47" s="48"/>
      <c r="G47" s="48"/>
      <c r="H47" s="48"/>
      <c r="I47" s="49"/>
      <c r="J47" s="49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</row>
    <row r="48" spans="2:66" s="46" customFormat="1">
      <c r="C48" s="48"/>
      <c r="D48" s="48"/>
      <c r="E48" s="48"/>
      <c r="F48" s="48"/>
      <c r="G48" s="48"/>
      <c r="H48" s="48"/>
      <c r="I48" s="49"/>
      <c r="J48" s="49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</row>
    <row r="49" spans="3:66" s="46" customFormat="1">
      <c r="C49" s="48"/>
      <c r="D49" s="48"/>
      <c r="E49" s="48"/>
      <c r="F49" s="48"/>
      <c r="G49" s="48"/>
      <c r="H49" s="48"/>
      <c r="I49" s="49"/>
      <c r="J49" s="49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</row>
    <row r="50" spans="3:66" s="46" customFormat="1">
      <c r="C50" s="48"/>
      <c r="D50" s="48"/>
      <c r="E50" s="48"/>
      <c r="F50" s="48"/>
      <c r="G50" s="48"/>
      <c r="H50" s="48"/>
      <c r="I50" s="49"/>
      <c r="J50" s="49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</row>
    <row r="51" spans="3:66" s="46" customFormat="1">
      <c r="C51" s="48"/>
      <c r="D51" s="48"/>
      <c r="E51" s="48"/>
      <c r="F51" s="48"/>
      <c r="G51" s="48"/>
      <c r="H51" s="48"/>
      <c r="I51" s="49"/>
      <c r="J51" s="49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</row>
    <row r="52" spans="3:66" s="46" customFormat="1">
      <c r="C52" s="48"/>
      <c r="D52" s="48"/>
      <c r="E52" s="48"/>
      <c r="F52" s="48"/>
      <c r="G52" s="48"/>
      <c r="H52" s="48"/>
      <c r="I52" s="49"/>
      <c r="J52" s="49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</row>
    <row r="53" spans="3:66" s="46" customFormat="1">
      <c r="C53" s="48"/>
      <c r="D53" s="48"/>
      <c r="E53" s="48"/>
      <c r="F53" s="48"/>
      <c r="G53" s="48"/>
      <c r="H53" s="48"/>
      <c r="I53" s="49"/>
      <c r="J53" s="49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</row>
    <row r="54" spans="3:66" s="46" customFormat="1">
      <c r="C54" s="48"/>
      <c r="D54" s="48"/>
      <c r="E54" s="48"/>
      <c r="F54" s="48"/>
      <c r="G54" s="48"/>
      <c r="H54" s="48"/>
      <c r="I54" s="49"/>
      <c r="J54" s="49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</row>
    <row r="55" spans="3:66" s="46" customFormat="1">
      <c r="C55" s="48"/>
      <c r="D55" s="48"/>
      <c r="E55" s="48"/>
      <c r="F55" s="48"/>
      <c r="G55" s="48"/>
      <c r="H55" s="48"/>
      <c r="I55" s="49"/>
      <c r="J55" s="49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</row>
    <row r="56" spans="3:66" s="46" customFormat="1">
      <c r="C56" s="48"/>
      <c r="D56" s="48"/>
      <c r="E56" s="48"/>
      <c r="F56" s="48"/>
      <c r="G56" s="48"/>
      <c r="H56" s="48"/>
      <c r="I56" s="49"/>
      <c r="J56" s="49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</row>
    <row r="57" spans="3:66" s="46" customFormat="1">
      <c r="C57" s="48"/>
      <c r="D57" s="48"/>
      <c r="E57" s="48"/>
      <c r="F57" s="48"/>
      <c r="G57" s="48"/>
      <c r="H57" s="48"/>
      <c r="I57" s="49"/>
      <c r="J57" s="49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</row>
    <row r="58" spans="3:66" s="46" customFormat="1">
      <c r="C58" s="48"/>
      <c r="D58" s="48"/>
      <c r="E58" s="48"/>
      <c r="F58" s="48"/>
      <c r="G58" s="48"/>
      <c r="H58" s="48"/>
      <c r="I58" s="49"/>
      <c r="J58" s="49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</row>
    <row r="59" spans="3:66" s="46" customFormat="1">
      <c r="C59" s="48"/>
      <c r="D59" s="48"/>
      <c r="E59" s="48"/>
      <c r="F59" s="48"/>
      <c r="G59" s="48"/>
      <c r="H59" s="48"/>
      <c r="I59" s="49"/>
      <c r="J59" s="49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</row>
    <row r="60" spans="3:66" s="46" customFormat="1">
      <c r="C60" s="48"/>
      <c r="D60" s="48"/>
      <c r="E60" s="48"/>
      <c r="F60" s="48"/>
      <c r="G60" s="48"/>
      <c r="H60" s="48"/>
      <c r="I60" s="49"/>
      <c r="J60" s="49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</row>
    <row r="61" spans="3:66" s="46" customFormat="1">
      <c r="C61" s="48"/>
      <c r="D61" s="48"/>
      <c r="E61" s="48"/>
      <c r="F61" s="48"/>
      <c r="G61" s="48"/>
      <c r="H61" s="48"/>
      <c r="I61" s="49"/>
      <c r="J61" s="49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</row>
    <row r="62" spans="3:66" s="46" customFormat="1">
      <c r="C62" s="48"/>
      <c r="D62" s="48"/>
      <c r="E62" s="48"/>
      <c r="F62" s="48"/>
      <c r="G62" s="48"/>
      <c r="H62" s="48"/>
      <c r="I62" s="49"/>
      <c r="J62" s="49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</row>
    <row r="63" spans="3:66" s="46" customFormat="1">
      <c r="C63" s="48"/>
      <c r="D63" s="48"/>
      <c r="E63" s="48"/>
      <c r="F63" s="48"/>
      <c r="G63" s="48"/>
      <c r="H63" s="48"/>
      <c r="I63" s="49"/>
      <c r="J63" s="49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</row>
    <row r="64" spans="3:66" s="46" customFormat="1">
      <c r="C64" s="48"/>
      <c r="D64" s="48"/>
      <c r="E64" s="48"/>
      <c r="F64" s="48"/>
      <c r="G64" s="48"/>
      <c r="H64" s="48"/>
      <c r="I64" s="49"/>
      <c r="J64" s="49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</row>
    <row r="65" spans="3:66" s="46" customFormat="1">
      <c r="C65" s="48"/>
      <c r="D65" s="48"/>
      <c r="E65" s="48"/>
      <c r="F65" s="48"/>
      <c r="G65" s="48"/>
      <c r="H65" s="48"/>
      <c r="I65" s="49"/>
      <c r="J65" s="49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</row>
    <row r="66" spans="3:66" s="46" customFormat="1">
      <c r="C66" s="48"/>
      <c r="D66" s="48"/>
      <c r="E66" s="48"/>
      <c r="F66" s="48"/>
      <c r="G66" s="48"/>
      <c r="H66" s="48"/>
      <c r="I66" s="49"/>
      <c r="J66" s="49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</row>
    <row r="67" spans="3:66" s="46" customFormat="1">
      <c r="C67" s="48"/>
      <c r="D67" s="48"/>
      <c r="E67" s="48"/>
      <c r="F67" s="48"/>
      <c r="G67" s="48"/>
      <c r="H67" s="48"/>
      <c r="I67" s="49"/>
      <c r="J67" s="49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</row>
    <row r="68" spans="3:66" s="46" customFormat="1">
      <c r="C68" s="48"/>
      <c r="D68" s="48"/>
      <c r="E68" s="48"/>
      <c r="F68" s="48"/>
      <c r="G68" s="48"/>
      <c r="H68" s="48"/>
      <c r="I68" s="49"/>
      <c r="J68" s="49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</row>
    <row r="69" spans="3:66" s="46" customFormat="1">
      <c r="C69" s="48"/>
      <c r="D69" s="48"/>
      <c r="E69" s="48"/>
      <c r="F69" s="48"/>
      <c r="G69" s="48"/>
      <c r="H69" s="48"/>
      <c r="I69" s="49"/>
      <c r="J69" s="49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</row>
    <row r="70" spans="3:66" s="46" customFormat="1">
      <c r="C70" s="48"/>
      <c r="D70" s="48"/>
      <c r="E70" s="48"/>
      <c r="F70" s="48"/>
      <c r="G70" s="48"/>
      <c r="H70" s="48"/>
      <c r="I70" s="49"/>
      <c r="J70" s="49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</row>
    <row r="71" spans="3:66" s="46" customFormat="1">
      <c r="C71" s="48"/>
      <c r="D71" s="48"/>
      <c r="E71" s="48"/>
      <c r="F71" s="48"/>
      <c r="G71" s="48"/>
      <c r="H71" s="48"/>
      <c r="I71" s="49"/>
      <c r="J71" s="49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</row>
    <row r="72" spans="3:66" s="46" customFormat="1">
      <c r="C72" s="48"/>
      <c r="D72" s="48"/>
      <c r="E72" s="48"/>
      <c r="F72" s="48"/>
      <c r="G72" s="48"/>
      <c r="H72" s="48"/>
      <c r="I72" s="49"/>
      <c r="J72" s="49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</row>
    <row r="73" spans="3:66" s="46" customFormat="1">
      <c r="C73" s="48"/>
      <c r="D73" s="48"/>
      <c r="E73" s="48"/>
      <c r="F73" s="48"/>
      <c r="G73" s="48"/>
      <c r="H73" s="48"/>
      <c r="I73" s="49"/>
      <c r="J73" s="49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</row>
    <row r="74" spans="3:66" s="46" customFormat="1">
      <c r="C74" s="48"/>
      <c r="D74" s="48"/>
      <c r="E74" s="48"/>
      <c r="F74" s="48"/>
      <c r="G74" s="48"/>
      <c r="H74" s="48"/>
      <c r="I74" s="49"/>
      <c r="J74" s="49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</row>
    <row r="75" spans="3:66" s="46" customFormat="1">
      <c r="C75" s="48"/>
      <c r="D75" s="48"/>
      <c r="E75" s="48"/>
      <c r="F75" s="48"/>
      <c r="G75" s="48"/>
      <c r="H75" s="48"/>
      <c r="I75" s="49"/>
      <c r="J75" s="49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</row>
    <row r="76" spans="3:66" s="46" customFormat="1">
      <c r="C76" s="48"/>
      <c r="D76" s="48"/>
      <c r="E76" s="48"/>
      <c r="F76" s="48"/>
      <c r="G76" s="48"/>
      <c r="H76" s="48"/>
      <c r="I76" s="49"/>
      <c r="J76" s="49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</row>
    <row r="77" spans="3:66" s="46" customFormat="1">
      <c r="C77" s="48"/>
      <c r="D77" s="48"/>
      <c r="E77" s="48"/>
      <c r="F77" s="48"/>
      <c r="G77" s="48"/>
      <c r="H77" s="48"/>
      <c r="I77" s="49"/>
      <c r="J77" s="49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</row>
    <row r="78" spans="3:66" s="46" customFormat="1">
      <c r="C78" s="48"/>
      <c r="D78" s="48"/>
      <c r="E78" s="48"/>
      <c r="F78" s="48"/>
      <c r="G78" s="48"/>
      <c r="H78" s="48"/>
      <c r="I78" s="49"/>
      <c r="J78" s="49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</row>
    <row r="79" spans="3:66" s="46" customFormat="1">
      <c r="C79" s="48"/>
      <c r="D79" s="48"/>
      <c r="E79" s="48"/>
      <c r="F79" s="48"/>
      <c r="G79" s="48"/>
      <c r="H79" s="48"/>
      <c r="I79" s="49"/>
      <c r="J79" s="49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</row>
    <row r="80" spans="3:66" s="46" customFormat="1">
      <c r="C80" s="48"/>
      <c r="D80" s="48"/>
      <c r="E80" s="48"/>
      <c r="F80" s="48"/>
      <c r="G80" s="48"/>
      <c r="H80" s="48"/>
      <c r="I80" s="49"/>
      <c r="J80" s="49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</row>
    <row r="81" spans="3:66" s="46" customFormat="1">
      <c r="C81" s="48"/>
      <c r="D81" s="48"/>
      <c r="E81" s="48"/>
      <c r="F81" s="48"/>
      <c r="G81" s="48"/>
      <c r="H81" s="48"/>
      <c r="I81" s="49"/>
      <c r="J81" s="49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</row>
    <row r="82" spans="3:66" s="46" customFormat="1">
      <c r="C82" s="48"/>
      <c r="D82" s="48"/>
      <c r="E82" s="48"/>
      <c r="F82" s="48"/>
      <c r="G82" s="48"/>
      <c r="H82" s="48"/>
      <c r="I82" s="49"/>
      <c r="J82" s="49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</row>
    <row r="83" spans="3:66" s="46" customFormat="1">
      <c r="C83" s="48"/>
      <c r="D83" s="48"/>
      <c r="E83" s="48"/>
      <c r="F83" s="48"/>
      <c r="G83" s="48"/>
      <c r="H83" s="48"/>
      <c r="I83" s="49"/>
      <c r="J83" s="49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</row>
    <row r="84" spans="3:66" s="46" customFormat="1">
      <c r="C84" s="48"/>
      <c r="D84" s="48"/>
      <c r="E84" s="48"/>
      <c r="F84" s="48"/>
      <c r="G84" s="48"/>
      <c r="H84" s="48"/>
      <c r="I84" s="49"/>
      <c r="J84" s="49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</row>
    <row r="85" spans="3:66" s="46" customFormat="1">
      <c r="C85" s="48"/>
      <c r="D85" s="48"/>
      <c r="E85" s="48"/>
      <c r="F85" s="48"/>
      <c r="G85" s="48"/>
      <c r="H85" s="48"/>
      <c r="I85" s="49"/>
      <c r="J85" s="49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</row>
    <row r="86" spans="3:66" s="46" customFormat="1">
      <c r="C86" s="48"/>
      <c r="D86" s="48"/>
      <c r="E86" s="48"/>
      <c r="F86" s="48"/>
      <c r="G86" s="48"/>
      <c r="H86" s="48"/>
      <c r="I86" s="49"/>
      <c r="J86" s="49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</row>
    <row r="87" spans="3:66" s="46" customFormat="1">
      <c r="C87" s="48"/>
      <c r="D87" s="48"/>
      <c r="E87" s="48"/>
      <c r="F87" s="48"/>
      <c r="G87" s="48"/>
      <c r="H87" s="48"/>
      <c r="I87" s="49"/>
      <c r="J87" s="49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</row>
    <row r="88" spans="3:66" s="46" customFormat="1">
      <c r="C88" s="48"/>
      <c r="D88" s="48"/>
      <c r="E88" s="48"/>
      <c r="F88" s="48"/>
      <c r="G88" s="48"/>
      <c r="H88" s="48"/>
      <c r="I88" s="49"/>
      <c r="J88" s="49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</row>
    <row r="89" spans="3:66" s="46" customFormat="1">
      <c r="C89" s="48"/>
      <c r="D89" s="48"/>
      <c r="E89" s="48"/>
      <c r="F89" s="48"/>
      <c r="G89" s="48"/>
      <c r="H89" s="48"/>
      <c r="I89" s="49"/>
      <c r="J89" s="49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</row>
    <row r="90" spans="3:66" s="46" customFormat="1">
      <c r="C90" s="48"/>
      <c r="D90" s="48"/>
      <c r="E90" s="48"/>
      <c r="F90" s="48"/>
      <c r="G90" s="48"/>
      <c r="H90" s="48"/>
      <c r="I90" s="49"/>
      <c r="J90" s="49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</row>
    <row r="91" spans="3:66" s="46" customFormat="1">
      <c r="C91" s="48"/>
      <c r="D91" s="48"/>
      <c r="E91" s="48"/>
      <c r="F91" s="48"/>
      <c r="G91" s="48"/>
      <c r="H91" s="48"/>
      <c r="I91" s="49"/>
      <c r="J91" s="49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</row>
    <row r="92" spans="3:66" s="46" customFormat="1">
      <c r="C92" s="48"/>
      <c r="D92" s="48"/>
      <c r="E92" s="48"/>
      <c r="F92" s="48"/>
      <c r="G92" s="48"/>
      <c r="H92" s="48"/>
      <c r="I92" s="49"/>
      <c r="J92" s="49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</row>
    <row r="93" spans="3:66" s="46" customFormat="1">
      <c r="C93" s="48"/>
      <c r="D93" s="48"/>
      <c r="E93" s="48"/>
      <c r="F93" s="48"/>
      <c r="G93" s="48"/>
      <c r="H93" s="48"/>
      <c r="I93" s="49"/>
      <c r="J93" s="49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</row>
    <row r="94" spans="3:66" s="46" customFormat="1">
      <c r="C94" s="48"/>
      <c r="D94" s="48"/>
      <c r="E94" s="48"/>
      <c r="F94" s="48"/>
      <c r="G94" s="48"/>
      <c r="H94" s="48"/>
      <c r="I94" s="49"/>
      <c r="J94" s="49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</row>
    <row r="95" spans="3:66" s="46" customFormat="1">
      <c r="C95" s="48"/>
      <c r="D95" s="48"/>
      <c r="E95" s="48"/>
      <c r="F95" s="48"/>
      <c r="G95" s="48"/>
      <c r="H95" s="48"/>
      <c r="I95" s="49"/>
      <c r="J95" s="49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</row>
    <row r="96" spans="3:66" s="46" customFormat="1">
      <c r="C96" s="48"/>
      <c r="D96" s="48"/>
      <c r="E96" s="48"/>
      <c r="F96" s="48"/>
      <c r="G96" s="48"/>
      <c r="H96" s="48"/>
      <c r="I96" s="49"/>
      <c r="J96" s="49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</row>
    <row r="97" spans="3:66" s="46" customFormat="1">
      <c r="C97" s="48"/>
      <c r="D97" s="48"/>
      <c r="E97" s="48"/>
      <c r="F97" s="48"/>
      <c r="G97" s="48"/>
      <c r="H97" s="48"/>
      <c r="I97" s="49"/>
      <c r="J97" s="49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</row>
    <row r="98" spans="3:66" s="46" customFormat="1">
      <c r="C98" s="48"/>
      <c r="D98" s="48"/>
      <c r="E98" s="48"/>
      <c r="F98" s="48"/>
      <c r="G98" s="48"/>
      <c r="H98" s="48"/>
      <c r="I98" s="49"/>
      <c r="J98" s="49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</row>
    <row r="99" spans="3:66" s="46" customFormat="1">
      <c r="C99" s="48"/>
      <c r="D99" s="48"/>
      <c r="E99" s="48"/>
      <c r="F99" s="48"/>
      <c r="G99" s="48"/>
      <c r="H99" s="48"/>
      <c r="I99" s="49"/>
      <c r="J99" s="49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</row>
    <row r="100" spans="3:66" s="46" customFormat="1">
      <c r="C100" s="48"/>
      <c r="D100" s="48"/>
      <c r="E100" s="48"/>
      <c r="F100" s="48"/>
      <c r="G100" s="48"/>
      <c r="H100" s="48"/>
      <c r="I100" s="49"/>
      <c r="J100" s="49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</row>
    <row r="101" spans="3:66" s="46" customFormat="1">
      <c r="C101" s="48"/>
      <c r="D101" s="48"/>
      <c r="E101" s="48"/>
      <c r="F101" s="48"/>
      <c r="G101" s="48"/>
      <c r="H101" s="48"/>
      <c r="I101" s="49"/>
      <c r="J101" s="49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</row>
    <row r="102" spans="3:66" s="46" customFormat="1">
      <c r="C102" s="48"/>
      <c r="D102" s="48"/>
      <c r="E102" s="48"/>
      <c r="F102" s="48"/>
      <c r="G102" s="48"/>
      <c r="H102" s="48"/>
      <c r="I102" s="49"/>
      <c r="J102" s="49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</row>
    <row r="103" spans="3:66" s="46" customFormat="1">
      <c r="C103" s="48"/>
      <c r="D103" s="48"/>
      <c r="E103" s="48"/>
      <c r="F103" s="48"/>
      <c r="G103" s="48"/>
      <c r="H103" s="48"/>
      <c r="I103" s="49"/>
      <c r="J103" s="49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</row>
    <row r="104" spans="3:66" s="46" customFormat="1">
      <c r="C104" s="48"/>
      <c r="D104" s="48"/>
      <c r="E104" s="48"/>
      <c r="F104" s="48"/>
      <c r="G104" s="48"/>
      <c r="H104" s="48"/>
      <c r="I104" s="49"/>
      <c r="J104" s="49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</row>
    <row r="105" spans="3:66" s="46" customFormat="1">
      <c r="C105" s="48"/>
      <c r="D105" s="48"/>
      <c r="E105" s="48"/>
      <c r="F105" s="48"/>
      <c r="G105" s="48"/>
      <c r="H105" s="48"/>
      <c r="I105" s="49"/>
      <c r="J105" s="49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</row>
    <row r="106" spans="3:66" s="46" customFormat="1">
      <c r="C106" s="48"/>
      <c r="D106" s="48"/>
      <c r="E106" s="48"/>
      <c r="F106" s="48"/>
      <c r="G106" s="48"/>
      <c r="H106" s="48"/>
      <c r="I106" s="49"/>
      <c r="J106" s="49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</row>
    <row r="107" spans="3:66" s="46" customFormat="1">
      <c r="C107" s="48"/>
      <c r="D107" s="48"/>
      <c r="E107" s="48"/>
      <c r="F107" s="48"/>
      <c r="G107" s="48"/>
      <c r="H107" s="48"/>
      <c r="I107" s="49"/>
      <c r="J107" s="49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</row>
    <row r="108" spans="3:66" s="46" customFormat="1">
      <c r="C108" s="48"/>
      <c r="D108" s="48"/>
      <c r="E108" s="48"/>
      <c r="F108" s="48"/>
      <c r="G108" s="48"/>
      <c r="H108" s="48"/>
      <c r="I108" s="49"/>
      <c r="J108" s="49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</row>
    <row r="109" spans="3:66" s="46" customFormat="1">
      <c r="C109" s="48"/>
      <c r="D109" s="48"/>
      <c r="E109" s="48"/>
      <c r="F109" s="48"/>
      <c r="G109" s="48"/>
      <c r="H109" s="48"/>
      <c r="I109" s="49"/>
      <c r="J109" s="49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</row>
    <row r="110" spans="3:66" s="46" customFormat="1">
      <c r="C110" s="48"/>
      <c r="D110" s="48"/>
      <c r="E110" s="48"/>
      <c r="F110" s="48"/>
      <c r="G110" s="48"/>
      <c r="H110" s="48"/>
      <c r="I110" s="49"/>
      <c r="J110" s="49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</row>
    <row r="111" spans="3:66" s="46" customFormat="1">
      <c r="C111" s="48"/>
      <c r="D111" s="48"/>
      <c r="E111" s="48"/>
      <c r="F111" s="48"/>
      <c r="G111" s="48"/>
      <c r="H111" s="48"/>
      <c r="I111" s="49"/>
      <c r="J111" s="49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</row>
    <row r="112" spans="3:66" s="46" customFormat="1">
      <c r="C112" s="48"/>
      <c r="D112" s="48"/>
      <c r="E112" s="48"/>
      <c r="F112" s="48"/>
      <c r="G112" s="48"/>
      <c r="H112" s="48"/>
      <c r="I112" s="49"/>
      <c r="J112" s="49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</row>
    <row r="113" spans="3:66" s="46" customFormat="1">
      <c r="C113" s="48"/>
      <c r="D113" s="48"/>
      <c r="E113" s="48"/>
      <c r="F113" s="48"/>
      <c r="G113" s="48"/>
      <c r="H113" s="48"/>
      <c r="I113" s="49"/>
      <c r="J113" s="49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</row>
    <row r="114" spans="3:66" s="46" customFormat="1">
      <c r="C114" s="48"/>
      <c r="D114" s="48"/>
      <c r="E114" s="48"/>
      <c r="F114" s="48"/>
      <c r="G114" s="48"/>
      <c r="H114" s="48"/>
      <c r="I114" s="49"/>
      <c r="J114" s="49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</row>
    <row r="115" spans="3:66" s="46" customFormat="1">
      <c r="C115" s="48"/>
      <c r="D115" s="48"/>
      <c r="E115" s="48"/>
      <c r="F115" s="48"/>
      <c r="G115" s="48"/>
      <c r="H115" s="48"/>
      <c r="I115" s="49"/>
      <c r="J115" s="49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</row>
    <row r="116" spans="3:66" s="46" customFormat="1">
      <c r="C116" s="48"/>
      <c r="D116" s="48"/>
      <c r="E116" s="48"/>
      <c r="F116" s="48"/>
      <c r="G116" s="48"/>
      <c r="H116" s="48"/>
      <c r="I116" s="49"/>
      <c r="J116" s="49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</row>
    <row r="117" spans="3:66" s="46" customFormat="1">
      <c r="C117" s="48"/>
      <c r="D117" s="48"/>
      <c r="E117" s="48"/>
      <c r="F117" s="48"/>
      <c r="G117" s="48"/>
      <c r="H117" s="48"/>
      <c r="I117" s="49"/>
      <c r="J117" s="49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</row>
    <row r="118" spans="3:66" s="46" customFormat="1">
      <c r="C118" s="48"/>
      <c r="D118" s="48"/>
      <c r="E118" s="48"/>
      <c r="F118" s="48"/>
      <c r="G118" s="48"/>
      <c r="H118" s="48"/>
      <c r="I118" s="49"/>
      <c r="J118" s="49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</row>
    <row r="119" spans="3:66" s="46" customFormat="1">
      <c r="C119" s="48"/>
      <c r="D119" s="48"/>
      <c r="E119" s="48"/>
      <c r="F119" s="48"/>
      <c r="G119" s="48"/>
      <c r="H119" s="48"/>
      <c r="I119" s="49"/>
      <c r="J119" s="49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</row>
    <row r="120" spans="3:66" s="46" customFormat="1">
      <c r="C120" s="48"/>
      <c r="D120" s="48"/>
      <c r="E120" s="48"/>
      <c r="F120" s="48"/>
      <c r="G120" s="48"/>
      <c r="H120" s="48"/>
      <c r="I120" s="49"/>
      <c r="J120" s="49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</row>
    <row r="121" spans="3:66" s="46" customFormat="1">
      <c r="C121" s="48"/>
      <c r="D121" s="48"/>
      <c r="E121" s="48"/>
      <c r="F121" s="48"/>
      <c r="G121" s="48"/>
      <c r="H121" s="48"/>
      <c r="I121" s="49"/>
      <c r="J121" s="49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</row>
    <row r="122" spans="3:66" s="46" customFormat="1">
      <c r="C122" s="48"/>
      <c r="D122" s="48"/>
      <c r="E122" s="48"/>
      <c r="F122" s="48"/>
      <c r="G122" s="48"/>
      <c r="H122" s="48"/>
      <c r="I122" s="49"/>
      <c r="J122" s="49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</row>
    <row r="123" spans="3:66" s="46" customFormat="1">
      <c r="C123" s="48"/>
      <c r="D123" s="48"/>
      <c r="E123" s="48"/>
      <c r="F123" s="48"/>
      <c r="G123" s="48"/>
      <c r="H123" s="48"/>
      <c r="I123" s="49"/>
      <c r="J123" s="49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</row>
    <row r="124" spans="3:66" s="46" customFormat="1">
      <c r="C124" s="48"/>
      <c r="D124" s="48"/>
      <c r="E124" s="48"/>
      <c r="F124" s="48"/>
      <c r="G124" s="48"/>
      <c r="H124" s="48"/>
      <c r="I124" s="49"/>
      <c r="J124" s="49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</row>
    <row r="125" spans="3:66" s="46" customFormat="1">
      <c r="C125" s="48"/>
      <c r="D125" s="48"/>
      <c r="E125" s="48"/>
      <c r="F125" s="48"/>
      <c r="G125" s="48"/>
      <c r="H125" s="48"/>
      <c r="I125" s="49"/>
      <c r="J125" s="49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</row>
    <row r="126" spans="3:66" s="46" customFormat="1">
      <c r="C126" s="48"/>
      <c r="D126" s="48"/>
      <c r="E126" s="48"/>
      <c r="F126" s="48"/>
      <c r="G126" s="48"/>
      <c r="H126" s="48"/>
      <c r="I126" s="49"/>
      <c r="J126" s="49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</row>
    <row r="127" spans="3:66" s="46" customFormat="1">
      <c r="C127" s="48"/>
      <c r="D127" s="48"/>
      <c r="E127" s="48"/>
      <c r="F127" s="48"/>
      <c r="G127" s="48"/>
      <c r="H127" s="48"/>
      <c r="I127" s="49"/>
      <c r="J127" s="49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</row>
    <row r="128" spans="3:66" s="46" customFormat="1">
      <c r="C128" s="48"/>
      <c r="D128" s="48"/>
      <c r="E128" s="48"/>
      <c r="F128" s="48"/>
      <c r="G128" s="48"/>
      <c r="H128" s="48"/>
      <c r="I128" s="49"/>
      <c r="J128" s="49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</row>
    <row r="129" spans="3:66" s="46" customFormat="1">
      <c r="C129" s="48"/>
      <c r="D129" s="48"/>
      <c r="E129" s="48"/>
      <c r="F129" s="48"/>
      <c r="G129" s="48"/>
      <c r="H129" s="48"/>
      <c r="I129" s="49"/>
      <c r="J129" s="49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</row>
    <row r="130" spans="3:66" s="46" customFormat="1">
      <c r="C130" s="48"/>
      <c r="D130" s="48"/>
      <c r="E130" s="48"/>
      <c r="F130" s="48"/>
      <c r="G130" s="48"/>
      <c r="H130" s="48"/>
      <c r="I130" s="49"/>
      <c r="J130" s="49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</row>
    <row r="131" spans="3:66" s="46" customFormat="1">
      <c r="C131" s="48"/>
      <c r="D131" s="48"/>
      <c r="E131" s="48"/>
      <c r="F131" s="48"/>
      <c r="G131" s="48"/>
      <c r="H131" s="48"/>
      <c r="I131" s="49"/>
      <c r="J131" s="49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</row>
    <row r="132" spans="3:66" s="46" customFormat="1">
      <c r="C132" s="48"/>
      <c r="D132" s="48"/>
      <c r="E132" s="48"/>
      <c r="F132" s="48"/>
      <c r="G132" s="48"/>
      <c r="H132" s="48"/>
      <c r="I132" s="49"/>
      <c r="J132" s="49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</row>
    <row r="133" spans="3:66" s="46" customFormat="1">
      <c r="C133" s="48"/>
      <c r="D133" s="48"/>
      <c r="E133" s="48"/>
      <c r="F133" s="48"/>
      <c r="G133" s="48"/>
      <c r="H133" s="48"/>
      <c r="I133" s="49"/>
      <c r="J133" s="49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</row>
    <row r="134" spans="3:66" s="46" customFormat="1">
      <c r="C134" s="48"/>
      <c r="D134" s="48"/>
      <c r="E134" s="48"/>
      <c r="F134" s="48"/>
      <c r="G134" s="48"/>
      <c r="H134" s="48"/>
      <c r="I134" s="49"/>
      <c r="J134" s="49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</row>
    <row r="135" spans="3:66" s="46" customFormat="1">
      <c r="C135" s="48"/>
      <c r="D135" s="48"/>
      <c r="E135" s="48"/>
      <c r="F135" s="48"/>
      <c r="G135" s="48"/>
      <c r="H135" s="48"/>
      <c r="I135" s="49"/>
      <c r="J135" s="49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</row>
    <row r="136" spans="3:66" s="46" customFormat="1">
      <c r="C136" s="48"/>
      <c r="D136" s="48"/>
      <c r="E136" s="48"/>
      <c r="F136" s="48"/>
      <c r="G136" s="48"/>
      <c r="H136" s="48"/>
      <c r="I136" s="49"/>
      <c r="J136" s="49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</row>
    <row r="137" spans="3:66" s="46" customFormat="1">
      <c r="C137" s="48"/>
      <c r="D137" s="48"/>
      <c r="E137" s="48"/>
      <c r="F137" s="48"/>
      <c r="G137" s="48"/>
      <c r="H137" s="48"/>
      <c r="I137" s="49"/>
      <c r="J137" s="49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</row>
    <row r="138" spans="3:66" s="46" customFormat="1">
      <c r="C138" s="48"/>
      <c r="D138" s="48"/>
      <c r="E138" s="48"/>
      <c r="F138" s="48"/>
      <c r="G138" s="48"/>
      <c r="H138" s="48"/>
      <c r="I138" s="49"/>
      <c r="J138" s="49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</row>
    <row r="139" spans="3:66" s="46" customFormat="1">
      <c r="C139" s="48"/>
      <c r="D139" s="48"/>
      <c r="E139" s="48"/>
      <c r="F139" s="48"/>
      <c r="G139" s="48"/>
      <c r="H139" s="48"/>
      <c r="I139" s="49"/>
      <c r="J139" s="49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</row>
    <row r="140" spans="3:66" s="46" customFormat="1">
      <c r="C140" s="48"/>
      <c r="D140" s="48"/>
      <c r="E140" s="48"/>
      <c r="F140" s="48"/>
      <c r="G140" s="48"/>
      <c r="H140" s="48"/>
      <c r="I140" s="49"/>
      <c r="J140" s="49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</row>
    <row r="141" spans="3:66" s="46" customFormat="1">
      <c r="C141" s="48"/>
      <c r="D141" s="48"/>
      <c r="E141" s="48"/>
      <c r="F141" s="48"/>
      <c r="G141" s="48"/>
      <c r="H141" s="48"/>
      <c r="I141" s="49"/>
      <c r="J141" s="49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</row>
    <row r="142" spans="3:66" s="46" customFormat="1">
      <c r="C142" s="48"/>
      <c r="D142" s="48"/>
      <c r="E142" s="48"/>
      <c r="F142" s="48"/>
      <c r="G142" s="48"/>
      <c r="H142" s="48"/>
      <c r="I142" s="49"/>
      <c r="J142" s="49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</row>
    <row r="143" spans="3:66" s="46" customFormat="1">
      <c r="C143" s="48"/>
      <c r="D143" s="48"/>
      <c r="E143" s="48"/>
      <c r="F143" s="48"/>
      <c r="G143" s="48"/>
      <c r="H143" s="48"/>
      <c r="I143" s="49"/>
      <c r="J143" s="49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</row>
    <row r="144" spans="3:66" s="46" customFormat="1">
      <c r="C144" s="48"/>
      <c r="D144" s="48"/>
      <c r="E144" s="48"/>
      <c r="F144" s="48"/>
      <c r="G144" s="48"/>
      <c r="H144" s="48"/>
      <c r="I144" s="49"/>
      <c r="J144" s="49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</row>
    <row r="145" spans="3:66" s="46" customFormat="1">
      <c r="C145" s="48"/>
      <c r="D145" s="48"/>
      <c r="E145" s="48"/>
      <c r="F145" s="48"/>
      <c r="G145" s="48"/>
      <c r="H145" s="48"/>
      <c r="I145" s="49"/>
      <c r="J145" s="49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</row>
    <row r="146" spans="3:66" s="46" customFormat="1">
      <c r="C146" s="48"/>
      <c r="D146" s="48"/>
      <c r="E146" s="48"/>
      <c r="F146" s="48"/>
      <c r="G146" s="48"/>
      <c r="H146" s="48"/>
      <c r="I146" s="49"/>
      <c r="J146" s="49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</row>
    <row r="147" spans="3:66" s="46" customFormat="1">
      <c r="C147" s="48"/>
      <c r="D147" s="48"/>
      <c r="E147" s="48"/>
      <c r="F147" s="48"/>
      <c r="G147" s="48"/>
      <c r="H147" s="48"/>
      <c r="I147" s="49"/>
      <c r="J147" s="49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</row>
    <row r="148" spans="3:66" s="46" customFormat="1">
      <c r="C148" s="48"/>
      <c r="D148" s="48"/>
      <c r="E148" s="48"/>
      <c r="F148" s="48"/>
      <c r="G148" s="48"/>
      <c r="H148" s="48"/>
      <c r="I148" s="49"/>
      <c r="J148" s="49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</row>
    <row r="149" spans="3:66" s="46" customFormat="1">
      <c r="C149" s="48"/>
      <c r="D149" s="48"/>
      <c r="E149" s="48"/>
      <c r="F149" s="48"/>
      <c r="G149" s="48"/>
      <c r="H149" s="48"/>
      <c r="I149" s="49"/>
      <c r="J149" s="49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</row>
    <row r="150" spans="3:66" s="46" customFormat="1">
      <c r="C150" s="48"/>
      <c r="D150" s="48"/>
      <c r="E150" s="48"/>
      <c r="F150" s="48"/>
      <c r="G150" s="48"/>
      <c r="H150" s="48"/>
      <c r="I150" s="49"/>
      <c r="J150" s="49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</row>
    <row r="151" spans="3:66" s="46" customFormat="1">
      <c r="C151" s="48"/>
      <c r="D151" s="48"/>
      <c r="E151" s="48"/>
      <c r="F151" s="48"/>
      <c r="G151" s="48"/>
      <c r="H151" s="48"/>
      <c r="I151" s="49"/>
      <c r="J151" s="49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</row>
    <row r="152" spans="3:66" s="46" customFormat="1">
      <c r="C152" s="48"/>
      <c r="D152" s="48"/>
      <c r="E152" s="48"/>
      <c r="F152" s="48"/>
      <c r="G152" s="48"/>
      <c r="H152" s="48"/>
      <c r="I152" s="49"/>
      <c r="J152" s="49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</row>
    <row r="153" spans="3:66" s="46" customFormat="1">
      <c r="C153" s="48"/>
      <c r="D153" s="48"/>
      <c r="E153" s="48"/>
      <c r="F153" s="48"/>
      <c r="G153" s="48"/>
      <c r="H153" s="48"/>
      <c r="I153" s="49"/>
      <c r="J153" s="49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</row>
    <row r="154" spans="3:66" s="46" customFormat="1">
      <c r="C154" s="48"/>
      <c r="D154" s="48"/>
      <c r="E154" s="48"/>
      <c r="F154" s="48"/>
      <c r="G154" s="48"/>
      <c r="H154" s="48"/>
      <c r="I154" s="49"/>
      <c r="J154" s="49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</row>
    <row r="155" spans="3:66" s="46" customFormat="1">
      <c r="C155" s="48"/>
      <c r="D155" s="48"/>
      <c r="E155" s="48"/>
      <c r="F155" s="48"/>
      <c r="G155" s="48"/>
      <c r="H155" s="48"/>
      <c r="I155" s="49"/>
      <c r="J155" s="49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</row>
    <row r="156" spans="3:66" s="46" customFormat="1">
      <c r="C156" s="48"/>
      <c r="D156" s="48"/>
      <c r="E156" s="48"/>
      <c r="F156" s="48"/>
      <c r="G156" s="48"/>
      <c r="H156" s="48"/>
      <c r="I156" s="49"/>
      <c r="J156" s="49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</row>
    <row r="157" spans="3:66" s="46" customFormat="1">
      <c r="C157" s="48"/>
      <c r="D157" s="48"/>
      <c r="E157" s="48"/>
      <c r="F157" s="48"/>
      <c r="G157" s="48"/>
      <c r="H157" s="48"/>
      <c r="I157" s="49"/>
      <c r="J157" s="49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</row>
    <row r="158" spans="3:66" s="46" customFormat="1">
      <c r="C158" s="48"/>
      <c r="D158" s="48"/>
      <c r="E158" s="48"/>
      <c r="F158" s="48"/>
      <c r="G158" s="48"/>
      <c r="H158" s="48"/>
      <c r="I158" s="49"/>
      <c r="J158" s="49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</row>
    <row r="159" spans="3:66" s="46" customFormat="1">
      <c r="C159" s="48"/>
      <c r="D159" s="48"/>
      <c r="E159" s="48"/>
      <c r="F159" s="48"/>
      <c r="G159" s="48"/>
      <c r="H159" s="48"/>
      <c r="I159" s="49"/>
      <c r="J159" s="49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</row>
    <row r="160" spans="3:66" s="46" customFormat="1">
      <c r="C160" s="48"/>
      <c r="D160" s="48"/>
      <c r="E160" s="48"/>
      <c r="F160" s="48"/>
      <c r="G160" s="48"/>
      <c r="H160" s="48"/>
      <c r="I160" s="49"/>
      <c r="J160" s="49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</row>
    <row r="161" spans="3:66" s="46" customFormat="1">
      <c r="C161" s="48"/>
      <c r="D161" s="48"/>
      <c r="E161" s="48"/>
      <c r="F161" s="48"/>
      <c r="G161" s="48"/>
      <c r="H161" s="48"/>
      <c r="I161" s="49"/>
      <c r="J161" s="49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</row>
    <row r="162" spans="3:66" s="46" customFormat="1">
      <c r="C162" s="48"/>
      <c r="D162" s="48"/>
      <c r="E162" s="48"/>
      <c r="F162" s="48"/>
      <c r="G162" s="48"/>
      <c r="H162" s="48"/>
      <c r="I162" s="49"/>
      <c r="J162" s="49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</row>
    <row r="163" spans="3:66" s="46" customFormat="1">
      <c r="C163" s="48"/>
      <c r="D163" s="48"/>
      <c r="E163" s="48"/>
      <c r="F163" s="48"/>
      <c r="G163" s="48"/>
      <c r="H163" s="48"/>
      <c r="I163" s="49"/>
      <c r="J163" s="49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</row>
    <row r="164" spans="3:66" s="46" customFormat="1">
      <c r="C164" s="48"/>
      <c r="D164" s="48"/>
      <c r="E164" s="48"/>
      <c r="F164" s="48"/>
      <c r="G164" s="48"/>
      <c r="H164" s="48"/>
      <c r="I164" s="49"/>
      <c r="J164" s="49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</row>
    <row r="165" spans="3:66" s="46" customFormat="1">
      <c r="C165" s="48"/>
      <c r="D165" s="48"/>
      <c r="E165" s="48"/>
      <c r="F165" s="48"/>
      <c r="G165" s="48"/>
      <c r="H165" s="48"/>
      <c r="I165" s="49"/>
      <c r="J165" s="49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</row>
    <row r="166" spans="3:66" s="46" customFormat="1">
      <c r="C166" s="48"/>
      <c r="D166" s="48"/>
      <c r="E166" s="48"/>
      <c r="F166" s="48"/>
      <c r="G166" s="48"/>
      <c r="H166" s="48"/>
      <c r="I166" s="49"/>
      <c r="J166" s="49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</row>
    <row r="167" spans="3:66" s="46" customFormat="1">
      <c r="C167" s="48"/>
      <c r="D167" s="48"/>
      <c r="E167" s="48"/>
      <c r="F167" s="48"/>
      <c r="G167" s="48"/>
      <c r="H167" s="48"/>
      <c r="I167" s="49"/>
      <c r="J167" s="49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</row>
    <row r="168" spans="3:66" s="46" customFormat="1">
      <c r="C168" s="48"/>
      <c r="D168" s="48"/>
      <c r="E168" s="48"/>
      <c r="F168" s="48"/>
      <c r="G168" s="48"/>
      <c r="H168" s="48"/>
      <c r="I168" s="49"/>
      <c r="J168" s="49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</row>
    <row r="169" spans="3:66" s="46" customFormat="1">
      <c r="C169" s="48"/>
      <c r="D169" s="48"/>
      <c r="E169" s="48"/>
      <c r="F169" s="48"/>
      <c r="G169" s="48"/>
      <c r="H169" s="48"/>
      <c r="I169" s="49"/>
      <c r="J169" s="49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</row>
    <row r="170" spans="3:66" s="46" customFormat="1">
      <c r="C170" s="48"/>
      <c r="D170" s="48"/>
      <c r="E170" s="48"/>
      <c r="F170" s="48"/>
      <c r="G170" s="48"/>
      <c r="H170" s="48"/>
      <c r="I170" s="49"/>
      <c r="J170" s="49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</row>
    <row r="171" spans="3:66" s="46" customFormat="1">
      <c r="C171" s="48"/>
      <c r="D171" s="48"/>
      <c r="E171" s="48"/>
      <c r="F171" s="48"/>
      <c r="G171" s="48"/>
      <c r="H171" s="48"/>
      <c r="I171" s="49"/>
      <c r="J171" s="49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</row>
    <row r="172" spans="3:66" s="46" customFormat="1">
      <c r="C172" s="48"/>
      <c r="D172" s="48"/>
      <c r="E172" s="48"/>
      <c r="F172" s="48"/>
      <c r="G172" s="48"/>
      <c r="H172" s="48"/>
      <c r="I172" s="49"/>
      <c r="J172" s="49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</row>
    <row r="173" spans="3:66" s="46" customFormat="1">
      <c r="C173" s="48"/>
      <c r="D173" s="48"/>
      <c r="E173" s="48"/>
      <c r="F173" s="48"/>
      <c r="G173" s="48"/>
      <c r="H173" s="48"/>
      <c r="I173" s="49"/>
      <c r="J173" s="49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</row>
    <row r="174" spans="3:66" s="46" customFormat="1">
      <c r="C174" s="48"/>
      <c r="D174" s="48"/>
      <c r="E174" s="48"/>
      <c r="F174" s="48"/>
      <c r="G174" s="48"/>
      <c r="H174" s="48"/>
      <c r="I174" s="49"/>
      <c r="J174" s="49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</row>
    <row r="175" spans="3:66" s="46" customFormat="1">
      <c r="C175" s="48"/>
      <c r="D175" s="48"/>
      <c r="E175" s="48"/>
      <c r="F175" s="48"/>
      <c r="G175" s="48"/>
      <c r="H175" s="48"/>
      <c r="I175" s="49"/>
      <c r="J175" s="49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</row>
    <row r="176" spans="3:66" s="46" customFormat="1">
      <c r="C176" s="48"/>
      <c r="D176" s="48"/>
      <c r="E176" s="48"/>
      <c r="F176" s="48"/>
      <c r="G176" s="48"/>
      <c r="H176" s="48"/>
      <c r="I176" s="49"/>
      <c r="J176" s="49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</row>
    <row r="177" spans="3:66" s="46" customFormat="1">
      <c r="C177" s="48"/>
      <c r="D177" s="48"/>
      <c r="E177" s="48"/>
      <c r="F177" s="48"/>
      <c r="G177" s="48"/>
      <c r="H177" s="48"/>
      <c r="I177" s="49"/>
      <c r="J177" s="49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</row>
    <row r="178" spans="3:66" s="46" customFormat="1">
      <c r="C178" s="48"/>
      <c r="D178" s="48"/>
      <c r="E178" s="48"/>
      <c r="F178" s="48"/>
      <c r="G178" s="48"/>
      <c r="H178" s="48"/>
      <c r="I178" s="49"/>
      <c r="J178" s="49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</row>
    <row r="179" spans="3:66" s="46" customFormat="1">
      <c r="C179" s="48"/>
      <c r="D179" s="48"/>
      <c r="E179" s="48"/>
      <c r="F179" s="48"/>
      <c r="G179" s="48"/>
      <c r="H179" s="48"/>
      <c r="I179" s="49"/>
      <c r="J179" s="49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</row>
    <row r="180" spans="3:66" s="46" customFormat="1">
      <c r="C180" s="48"/>
      <c r="D180" s="48"/>
      <c r="E180" s="48"/>
      <c r="F180" s="48"/>
      <c r="G180" s="48"/>
      <c r="H180" s="48"/>
      <c r="I180" s="49"/>
      <c r="J180" s="49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</row>
    <row r="181" spans="3:66" s="46" customFormat="1">
      <c r="C181" s="48"/>
      <c r="D181" s="48"/>
      <c r="E181" s="48"/>
      <c r="F181" s="48"/>
      <c r="G181" s="48"/>
      <c r="H181" s="48"/>
      <c r="I181" s="49"/>
      <c r="J181" s="49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</row>
    <row r="182" spans="3:66" s="46" customFormat="1">
      <c r="C182" s="48"/>
      <c r="D182" s="48"/>
      <c r="E182" s="48"/>
      <c r="F182" s="48"/>
      <c r="G182" s="48"/>
      <c r="H182" s="48"/>
      <c r="I182" s="49"/>
      <c r="J182" s="49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</row>
    <row r="183" spans="3:66" s="46" customFormat="1">
      <c r="C183" s="48"/>
      <c r="D183" s="48"/>
      <c r="E183" s="48"/>
      <c r="F183" s="48"/>
      <c r="G183" s="48"/>
      <c r="H183" s="48"/>
      <c r="I183" s="49"/>
      <c r="J183" s="49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</row>
    <row r="184" spans="3:66" s="46" customFormat="1">
      <c r="C184" s="48"/>
      <c r="D184" s="48"/>
      <c r="E184" s="48"/>
      <c r="F184" s="48"/>
      <c r="G184" s="48"/>
      <c r="H184" s="48"/>
      <c r="I184" s="49"/>
      <c r="J184" s="49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</row>
    <row r="185" spans="3:66" s="46" customFormat="1">
      <c r="C185" s="48"/>
      <c r="D185" s="48"/>
      <c r="E185" s="48"/>
      <c r="F185" s="48"/>
      <c r="G185" s="48"/>
      <c r="H185" s="48"/>
      <c r="I185" s="49"/>
      <c r="J185" s="49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</row>
    <row r="186" spans="3:66" s="46" customFormat="1">
      <c r="C186" s="48"/>
      <c r="D186" s="48"/>
      <c r="E186" s="48"/>
      <c r="F186" s="48"/>
      <c r="G186" s="48"/>
      <c r="H186" s="48"/>
      <c r="I186" s="49"/>
      <c r="J186" s="49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</row>
    <row r="187" spans="3:66" s="46" customFormat="1">
      <c r="C187" s="48"/>
      <c r="D187" s="48"/>
      <c r="E187" s="48"/>
      <c r="F187" s="48"/>
      <c r="G187" s="48"/>
      <c r="H187" s="48"/>
      <c r="I187" s="49"/>
      <c r="J187" s="49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</row>
    <row r="188" spans="3:66" s="46" customFormat="1">
      <c r="C188" s="48"/>
      <c r="D188" s="48"/>
      <c r="E188" s="48"/>
      <c r="F188" s="48"/>
      <c r="G188" s="48"/>
      <c r="H188" s="48"/>
      <c r="I188" s="49"/>
      <c r="J188" s="49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</row>
    <row r="189" spans="3:66" s="46" customFormat="1">
      <c r="C189" s="48"/>
      <c r="D189" s="48"/>
      <c r="E189" s="48"/>
      <c r="F189" s="48"/>
      <c r="G189" s="48"/>
      <c r="H189" s="48"/>
      <c r="I189" s="49"/>
      <c r="J189" s="49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</row>
    <row r="190" spans="3:66" s="46" customFormat="1">
      <c r="C190" s="48"/>
      <c r="D190" s="48"/>
      <c r="E190" s="48"/>
      <c r="F190" s="48"/>
      <c r="G190" s="48"/>
      <c r="H190" s="48"/>
      <c r="I190" s="49"/>
      <c r="J190" s="49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</row>
    <row r="191" spans="3:66" s="46" customFormat="1">
      <c r="C191" s="48"/>
      <c r="D191" s="48"/>
      <c r="E191" s="48"/>
      <c r="F191" s="48"/>
      <c r="G191" s="48"/>
      <c r="H191" s="48"/>
      <c r="I191" s="49"/>
      <c r="J191" s="49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</row>
    <row r="192" spans="3:66" s="46" customFormat="1">
      <c r="C192" s="48"/>
      <c r="D192" s="48"/>
      <c r="E192" s="48"/>
      <c r="F192" s="48"/>
      <c r="G192" s="48"/>
      <c r="H192" s="48"/>
      <c r="I192" s="49"/>
      <c r="J192" s="49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</row>
    <row r="193" spans="3:66" s="46" customFormat="1">
      <c r="C193" s="48"/>
      <c r="D193" s="48"/>
      <c r="E193" s="48"/>
      <c r="F193" s="48"/>
      <c r="G193" s="48"/>
      <c r="H193" s="48"/>
      <c r="I193" s="49"/>
      <c r="J193" s="49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</row>
    <row r="194" spans="3:66" s="46" customFormat="1">
      <c r="C194" s="48"/>
      <c r="D194" s="48"/>
      <c r="E194" s="48"/>
      <c r="F194" s="48"/>
      <c r="G194" s="48"/>
      <c r="H194" s="48"/>
      <c r="I194" s="49"/>
      <c r="J194" s="49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</row>
    <row r="195" spans="3:66" s="46" customFormat="1">
      <c r="C195" s="48"/>
      <c r="D195" s="48"/>
      <c r="E195" s="48"/>
      <c r="F195" s="48"/>
      <c r="G195" s="48"/>
      <c r="H195" s="48"/>
      <c r="I195" s="49"/>
      <c r="J195" s="49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</row>
    <row r="196" spans="3:66" s="46" customFormat="1">
      <c r="C196" s="48"/>
      <c r="D196" s="48"/>
      <c r="E196" s="48"/>
      <c r="F196" s="48"/>
      <c r="G196" s="48"/>
      <c r="H196" s="48"/>
      <c r="I196" s="49"/>
      <c r="J196" s="49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</row>
    <row r="197" spans="3:66" s="46" customFormat="1">
      <c r="C197" s="48"/>
      <c r="D197" s="48"/>
      <c r="E197" s="48"/>
      <c r="F197" s="48"/>
      <c r="G197" s="48"/>
      <c r="H197" s="48"/>
      <c r="I197" s="49"/>
      <c r="J197" s="49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</row>
    <row r="198" spans="3:66" s="46" customFormat="1">
      <c r="C198" s="48"/>
      <c r="D198" s="48"/>
      <c r="E198" s="48"/>
      <c r="F198" s="48"/>
      <c r="G198" s="48"/>
      <c r="H198" s="48"/>
      <c r="I198" s="49"/>
      <c r="J198" s="49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</row>
    <row r="199" spans="3:66" s="46" customFormat="1">
      <c r="C199" s="48"/>
      <c r="D199" s="48"/>
      <c r="E199" s="48"/>
      <c r="F199" s="48"/>
      <c r="G199" s="48"/>
      <c r="H199" s="48"/>
      <c r="I199" s="49"/>
      <c r="J199" s="49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</row>
    <row r="200" spans="3:66" s="46" customFormat="1">
      <c r="C200" s="48"/>
      <c r="D200" s="48"/>
      <c r="E200" s="48"/>
      <c r="F200" s="48"/>
      <c r="G200" s="48"/>
      <c r="H200" s="48"/>
      <c r="I200" s="49"/>
      <c r="J200" s="49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</row>
    <row r="201" spans="3:66" s="46" customFormat="1">
      <c r="C201" s="48"/>
      <c r="D201" s="48"/>
      <c r="E201" s="48"/>
      <c r="F201" s="48"/>
      <c r="G201" s="48"/>
      <c r="H201" s="48"/>
      <c r="I201" s="49"/>
      <c r="J201" s="49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</row>
    <row r="202" spans="3:66" s="46" customFormat="1">
      <c r="C202" s="48"/>
      <c r="D202" s="48"/>
      <c r="E202" s="48"/>
      <c r="F202" s="48"/>
      <c r="G202" s="48"/>
      <c r="H202" s="48"/>
      <c r="I202" s="49"/>
      <c r="J202" s="49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</row>
    <row r="203" spans="3:66" s="46" customFormat="1">
      <c r="C203" s="48"/>
      <c r="D203" s="48"/>
      <c r="E203" s="48"/>
      <c r="F203" s="48"/>
      <c r="G203" s="48"/>
      <c r="H203" s="48"/>
      <c r="I203" s="49"/>
      <c r="J203" s="49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</row>
    <row r="204" spans="3:66" s="46" customFormat="1">
      <c r="C204" s="48"/>
      <c r="D204" s="48"/>
      <c r="E204" s="48"/>
      <c r="F204" s="48"/>
      <c r="G204" s="48"/>
      <c r="H204" s="48"/>
      <c r="I204" s="49"/>
      <c r="J204" s="49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</row>
    <row r="205" spans="3:66" s="46" customFormat="1">
      <c r="C205" s="48"/>
      <c r="D205" s="48"/>
      <c r="E205" s="48"/>
      <c r="F205" s="48"/>
      <c r="G205" s="48"/>
      <c r="H205" s="48"/>
      <c r="I205" s="49"/>
      <c r="J205" s="49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</row>
    <row r="206" spans="3:66" s="46" customFormat="1">
      <c r="C206" s="48"/>
      <c r="D206" s="48"/>
      <c r="E206" s="48"/>
      <c r="F206" s="48"/>
      <c r="G206" s="48"/>
      <c r="H206" s="48"/>
      <c r="I206" s="49"/>
      <c r="J206" s="49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</row>
    <row r="207" spans="3:66" s="46" customFormat="1">
      <c r="C207" s="48"/>
      <c r="D207" s="48"/>
      <c r="E207" s="48"/>
      <c r="F207" s="48"/>
      <c r="G207" s="48"/>
      <c r="H207" s="48"/>
      <c r="I207" s="49"/>
      <c r="J207" s="49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</row>
    <row r="208" spans="3:66" s="46" customFormat="1">
      <c r="C208" s="48"/>
      <c r="D208" s="48"/>
      <c r="E208" s="48"/>
      <c r="F208" s="48"/>
      <c r="G208" s="48"/>
      <c r="H208" s="48"/>
      <c r="I208" s="49"/>
      <c r="J208" s="49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</row>
    <row r="209" spans="3:66" s="46" customFormat="1">
      <c r="C209" s="48"/>
      <c r="D209" s="48"/>
      <c r="E209" s="48"/>
      <c r="F209" s="48"/>
      <c r="G209" s="48"/>
      <c r="H209" s="48"/>
      <c r="I209" s="49"/>
      <c r="J209" s="49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</row>
    <row r="210" spans="3:66" s="46" customFormat="1">
      <c r="C210" s="48"/>
      <c r="D210" s="48"/>
      <c r="E210" s="48"/>
      <c r="F210" s="48"/>
      <c r="G210" s="48"/>
      <c r="H210" s="48"/>
      <c r="I210" s="49"/>
      <c r="J210" s="49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</row>
    <row r="211" spans="3:66" s="46" customFormat="1">
      <c r="C211" s="48"/>
      <c r="D211" s="48"/>
      <c r="E211" s="48"/>
      <c r="F211" s="48"/>
      <c r="G211" s="48"/>
      <c r="H211" s="48"/>
      <c r="I211" s="49"/>
      <c r="J211" s="49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</row>
    <row r="212" spans="3:66" s="46" customFormat="1">
      <c r="C212" s="48"/>
      <c r="D212" s="48"/>
      <c r="E212" s="48"/>
      <c r="F212" s="48"/>
      <c r="G212" s="48"/>
      <c r="H212" s="48"/>
      <c r="I212" s="49"/>
      <c r="J212" s="49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</row>
    <row r="213" spans="3:66" s="46" customFormat="1">
      <c r="C213" s="48"/>
      <c r="D213" s="48"/>
      <c r="E213" s="48"/>
      <c r="F213" s="48"/>
      <c r="G213" s="48"/>
      <c r="H213" s="48"/>
      <c r="I213" s="49"/>
      <c r="J213" s="49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</row>
    <row r="214" spans="3:66" s="46" customFormat="1">
      <c r="C214" s="48"/>
      <c r="D214" s="48"/>
      <c r="E214" s="48"/>
      <c r="F214" s="48"/>
      <c r="G214" s="48"/>
      <c r="H214" s="48"/>
      <c r="I214" s="49"/>
      <c r="J214" s="49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</row>
    <row r="215" spans="3:66" s="46" customFormat="1">
      <c r="C215" s="48"/>
      <c r="D215" s="48"/>
      <c r="E215" s="48"/>
      <c r="F215" s="48"/>
      <c r="G215" s="48"/>
      <c r="H215" s="48"/>
      <c r="I215" s="49"/>
      <c r="J215" s="49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</row>
    <row r="216" spans="3:66" s="46" customFormat="1">
      <c r="C216" s="48"/>
      <c r="D216" s="48"/>
      <c r="E216" s="48"/>
      <c r="F216" s="48"/>
      <c r="G216" s="48"/>
      <c r="H216" s="48"/>
      <c r="I216" s="49"/>
      <c r="J216" s="49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</row>
    <row r="217" spans="3:66" s="46" customFormat="1">
      <c r="C217" s="48"/>
      <c r="D217" s="48"/>
      <c r="E217" s="48"/>
      <c r="F217" s="48"/>
      <c r="G217" s="48"/>
      <c r="H217" s="48"/>
      <c r="I217" s="49"/>
      <c r="J217" s="49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</row>
    <row r="218" spans="3:66" s="46" customFormat="1">
      <c r="C218" s="48"/>
      <c r="D218" s="48"/>
      <c r="E218" s="48"/>
      <c r="F218" s="48"/>
      <c r="G218" s="48"/>
      <c r="H218" s="48"/>
      <c r="I218" s="49"/>
      <c r="J218" s="49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</row>
    <row r="219" spans="3:66" s="46" customFormat="1">
      <c r="C219" s="48"/>
      <c r="D219" s="48"/>
      <c r="E219" s="48"/>
      <c r="F219" s="48"/>
      <c r="G219" s="48"/>
      <c r="H219" s="48"/>
      <c r="I219" s="49"/>
      <c r="J219" s="49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</row>
    <row r="220" spans="3:66" s="46" customFormat="1">
      <c r="C220" s="48"/>
      <c r="D220" s="48"/>
      <c r="E220" s="48"/>
      <c r="F220" s="48"/>
      <c r="G220" s="48"/>
      <c r="H220" s="48"/>
      <c r="I220" s="49"/>
      <c r="J220" s="49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</row>
    <row r="221" spans="3:66" s="46" customFormat="1">
      <c r="C221" s="48"/>
      <c r="D221" s="48"/>
      <c r="E221" s="48"/>
      <c r="F221" s="48"/>
      <c r="G221" s="48"/>
      <c r="H221" s="48"/>
      <c r="I221" s="49"/>
      <c r="J221" s="49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</row>
    <row r="222" spans="3:66" s="46" customFormat="1">
      <c r="C222" s="48"/>
      <c r="D222" s="48"/>
      <c r="E222" s="48"/>
      <c r="F222" s="48"/>
      <c r="G222" s="48"/>
      <c r="H222" s="48"/>
      <c r="I222" s="49"/>
      <c r="J222" s="49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</row>
    <row r="223" spans="3:66" s="46" customFormat="1">
      <c r="C223" s="48"/>
      <c r="D223" s="48"/>
      <c r="E223" s="48"/>
      <c r="F223" s="48"/>
      <c r="G223" s="48"/>
      <c r="H223" s="48"/>
      <c r="I223" s="49"/>
      <c r="J223" s="49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</row>
    <row r="224" spans="3:66" s="46" customFormat="1">
      <c r="C224" s="48"/>
      <c r="D224" s="48"/>
      <c r="E224" s="48"/>
      <c r="F224" s="48"/>
      <c r="G224" s="48"/>
      <c r="H224" s="48"/>
      <c r="I224" s="49"/>
      <c r="J224" s="49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</row>
    <row r="225" spans="3:66" s="46" customFormat="1">
      <c r="C225" s="48"/>
      <c r="D225" s="48"/>
      <c r="E225" s="48"/>
      <c r="F225" s="48"/>
      <c r="G225" s="48"/>
      <c r="H225" s="48"/>
      <c r="I225" s="49"/>
      <c r="J225" s="49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</row>
    <row r="226" spans="3:66" s="46" customFormat="1">
      <c r="C226" s="48"/>
      <c r="D226" s="48"/>
      <c r="E226" s="48"/>
      <c r="F226" s="48"/>
      <c r="G226" s="48"/>
      <c r="H226" s="48"/>
      <c r="I226" s="49"/>
      <c r="J226" s="49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</row>
    <row r="227" spans="3:66" s="46" customFormat="1">
      <c r="C227" s="48"/>
      <c r="D227" s="48"/>
      <c r="E227" s="48"/>
      <c r="F227" s="48"/>
      <c r="G227" s="48"/>
      <c r="H227" s="48"/>
      <c r="I227" s="49"/>
      <c r="J227" s="49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</row>
    <row r="228" spans="3:66" s="46" customFormat="1">
      <c r="C228" s="48"/>
      <c r="D228" s="48"/>
      <c r="E228" s="48"/>
      <c r="F228" s="48"/>
      <c r="G228" s="48"/>
      <c r="H228" s="48"/>
      <c r="I228" s="49"/>
      <c r="J228" s="49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</row>
    <row r="229" spans="3:66" s="46" customFormat="1">
      <c r="C229" s="48"/>
      <c r="D229" s="48"/>
      <c r="E229" s="48"/>
      <c r="F229" s="48"/>
      <c r="G229" s="48"/>
      <c r="H229" s="48"/>
      <c r="I229" s="49"/>
      <c r="J229" s="49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</row>
    <row r="230" spans="3:66" s="46" customFormat="1">
      <c r="C230" s="48"/>
      <c r="D230" s="48"/>
      <c r="E230" s="48"/>
      <c r="F230" s="48"/>
      <c r="G230" s="48"/>
      <c r="H230" s="48"/>
      <c r="I230" s="49"/>
      <c r="J230" s="49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</row>
    <row r="231" spans="3:66" s="46" customFormat="1">
      <c r="C231" s="48"/>
      <c r="D231" s="48"/>
      <c r="E231" s="48"/>
      <c r="F231" s="48"/>
      <c r="G231" s="48"/>
      <c r="H231" s="48"/>
      <c r="I231" s="49"/>
      <c r="J231" s="49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</row>
    <row r="232" spans="3:66" s="46" customFormat="1">
      <c r="C232" s="48"/>
      <c r="D232" s="48"/>
      <c r="E232" s="48"/>
      <c r="F232" s="48"/>
      <c r="G232" s="48"/>
      <c r="H232" s="48"/>
      <c r="I232" s="49"/>
      <c r="J232" s="49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</row>
    <row r="233" spans="3:66" s="46" customFormat="1">
      <c r="C233" s="48"/>
      <c r="D233" s="48"/>
      <c r="E233" s="48"/>
      <c r="F233" s="48"/>
      <c r="G233" s="48"/>
      <c r="H233" s="48"/>
      <c r="I233" s="49"/>
      <c r="J233" s="49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</row>
    <row r="234" spans="3:66" s="46" customFormat="1">
      <c r="C234" s="48"/>
      <c r="D234" s="48"/>
      <c r="E234" s="48"/>
      <c r="F234" s="48"/>
      <c r="G234" s="48"/>
      <c r="H234" s="48"/>
      <c r="I234" s="49"/>
      <c r="J234" s="49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</row>
    <row r="235" spans="3:66" s="46" customFormat="1">
      <c r="C235" s="48"/>
      <c r="D235" s="48"/>
      <c r="E235" s="48"/>
      <c r="F235" s="48"/>
      <c r="G235" s="48"/>
      <c r="H235" s="48"/>
      <c r="I235" s="49"/>
      <c r="J235" s="49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</row>
    <row r="236" spans="3:66" s="46" customFormat="1">
      <c r="C236" s="48"/>
      <c r="D236" s="48"/>
      <c r="E236" s="48"/>
      <c r="F236" s="48"/>
      <c r="G236" s="48"/>
      <c r="H236" s="48"/>
      <c r="I236" s="49"/>
      <c r="J236" s="49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</row>
    <row r="237" spans="3:66" s="46" customFormat="1">
      <c r="C237" s="48"/>
      <c r="D237" s="48"/>
      <c r="E237" s="48"/>
      <c r="F237" s="48"/>
      <c r="G237" s="48"/>
      <c r="H237" s="48"/>
      <c r="I237" s="49"/>
      <c r="J237" s="49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</row>
    <row r="238" spans="3:66" s="46" customFormat="1">
      <c r="C238" s="48"/>
      <c r="D238" s="48"/>
      <c r="E238" s="48"/>
      <c r="F238" s="48"/>
      <c r="G238" s="48"/>
      <c r="H238" s="48"/>
      <c r="I238" s="49"/>
      <c r="J238" s="49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</row>
    <row r="239" spans="3:66" s="46" customFormat="1">
      <c r="C239" s="48"/>
      <c r="D239" s="48"/>
      <c r="E239" s="48"/>
      <c r="F239" s="48"/>
      <c r="G239" s="48"/>
      <c r="H239" s="48"/>
      <c r="I239" s="49"/>
      <c r="J239" s="49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</row>
    <row r="240" spans="3:66" s="46" customFormat="1">
      <c r="C240" s="48"/>
      <c r="D240" s="48"/>
      <c r="E240" s="48"/>
      <c r="F240" s="48"/>
      <c r="G240" s="48"/>
      <c r="H240" s="48"/>
      <c r="I240" s="49"/>
      <c r="J240" s="49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</row>
    <row r="241" spans="3:66" s="46" customFormat="1">
      <c r="C241" s="48"/>
      <c r="D241" s="48"/>
      <c r="E241" s="48"/>
      <c r="F241" s="48"/>
      <c r="G241" s="48"/>
      <c r="H241" s="48"/>
      <c r="I241" s="49"/>
      <c r="J241" s="49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</row>
    <row r="242" spans="3:66" s="46" customFormat="1">
      <c r="C242" s="48"/>
      <c r="D242" s="48"/>
      <c r="E242" s="48"/>
      <c r="F242" s="48"/>
      <c r="G242" s="48"/>
      <c r="H242" s="48"/>
      <c r="I242" s="49"/>
      <c r="J242" s="49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</row>
    <row r="243" spans="3:66" s="46" customFormat="1">
      <c r="C243" s="48"/>
      <c r="D243" s="48"/>
      <c r="E243" s="48"/>
      <c r="F243" s="48"/>
      <c r="G243" s="48"/>
      <c r="H243" s="48"/>
      <c r="I243" s="49"/>
      <c r="J243" s="49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</row>
    <row r="244" spans="3:66" s="46" customFormat="1">
      <c r="C244" s="48"/>
      <c r="D244" s="48"/>
      <c r="E244" s="48"/>
      <c r="F244" s="48"/>
      <c r="G244" s="48"/>
      <c r="H244" s="48"/>
      <c r="I244" s="49"/>
      <c r="J244" s="49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</row>
    <row r="245" spans="3:66" s="46" customFormat="1">
      <c r="C245" s="48"/>
      <c r="D245" s="48"/>
      <c r="E245" s="48"/>
      <c r="F245" s="48"/>
      <c r="G245" s="48"/>
      <c r="H245" s="48"/>
      <c r="I245" s="49"/>
      <c r="J245" s="49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</row>
    <row r="246" spans="3:66" s="46" customFormat="1">
      <c r="C246" s="48"/>
      <c r="D246" s="48"/>
      <c r="E246" s="48"/>
      <c r="F246" s="48"/>
      <c r="G246" s="48"/>
      <c r="H246" s="48"/>
      <c r="I246" s="49"/>
      <c r="J246" s="49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</row>
    <row r="247" spans="3:66" s="46" customFormat="1">
      <c r="C247" s="48"/>
      <c r="D247" s="48"/>
      <c r="E247" s="48"/>
      <c r="F247" s="48"/>
      <c r="G247" s="48"/>
      <c r="H247" s="48"/>
      <c r="I247" s="49"/>
      <c r="J247" s="49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</row>
    <row r="248" spans="3:66" s="46" customFormat="1">
      <c r="C248" s="48"/>
      <c r="D248" s="48"/>
      <c r="E248" s="48"/>
      <c r="F248" s="48"/>
      <c r="G248" s="48"/>
      <c r="H248" s="48"/>
      <c r="I248" s="49"/>
      <c r="J248" s="49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</row>
    <row r="249" spans="3:66" s="46" customFormat="1">
      <c r="C249" s="48"/>
      <c r="D249" s="48"/>
      <c r="E249" s="48"/>
      <c r="F249" s="48"/>
      <c r="G249" s="48"/>
      <c r="H249" s="48"/>
      <c r="I249" s="49"/>
      <c r="J249" s="49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</row>
    <row r="250" spans="3:66" s="46" customFormat="1">
      <c r="C250" s="48"/>
      <c r="D250" s="48"/>
      <c r="E250" s="48"/>
      <c r="F250" s="48"/>
      <c r="G250" s="48"/>
      <c r="H250" s="48"/>
      <c r="I250" s="49"/>
      <c r="J250" s="49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</row>
    <row r="251" spans="3:66" s="46" customFormat="1">
      <c r="C251" s="48"/>
      <c r="D251" s="48"/>
      <c r="E251" s="48"/>
      <c r="F251" s="48"/>
      <c r="G251" s="48"/>
      <c r="H251" s="48"/>
      <c r="I251" s="49"/>
      <c r="J251" s="49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</row>
    <row r="252" spans="3:66" s="46" customFormat="1">
      <c r="C252" s="48"/>
      <c r="D252" s="48"/>
      <c r="E252" s="48"/>
      <c r="F252" s="48"/>
      <c r="G252" s="48"/>
      <c r="H252" s="48"/>
      <c r="I252" s="49"/>
      <c r="J252" s="49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</row>
    <row r="253" spans="3:66" s="46" customFormat="1">
      <c r="C253" s="48"/>
      <c r="D253" s="48"/>
      <c r="E253" s="48"/>
      <c r="F253" s="48"/>
      <c r="G253" s="48"/>
      <c r="H253" s="48"/>
      <c r="I253" s="49"/>
      <c r="J253" s="49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</row>
    <row r="254" spans="3:66" s="46" customFormat="1">
      <c r="C254" s="48"/>
      <c r="D254" s="48"/>
      <c r="E254" s="48"/>
      <c r="F254" s="48"/>
      <c r="G254" s="48"/>
      <c r="H254" s="48"/>
      <c r="I254" s="49"/>
      <c r="J254" s="49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</row>
    <row r="255" spans="3:66" s="46" customFormat="1">
      <c r="C255" s="48"/>
      <c r="D255" s="48"/>
      <c r="E255" s="48"/>
      <c r="F255" s="48"/>
      <c r="G255" s="48"/>
      <c r="H255" s="48"/>
      <c r="I255" s="49"/>
      <c r="J255" s="49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</row>
    <row r="256" spans="3:66" s="46" customFormat="1">
      <c r="C256" s="48"/>
      <c r="D256" s="48"/>
      <c r="E256" s="48"/>
      <c r="F256" s="48"/>
      <c r="G256" s="48"/>
      <c r="H256" s="48"/>
      <c r="I256" s="49"/>
      <c r="J256" s="49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</row>
    <row r="257" spans="3:66" s="46" customFormat="1">
      <c r="C257" s="48"/>
      <c r="D257" s="48"/>
      <c r="E257" s="48"/>
      <c r="F257" s="48"/>
      <c r="G257" s="48"/>
      <c r="H257" s="48"/>
      <c r="I257" s="49"/>
      <c r="J257" s="49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</row>
    <row r="258" spans="3:66" s="46" customFormat="1">
      <c r="C258" s="48"/>
      <c r="D258" s="48"/>
      <c r="E258" s="48"/>
      <c r="F258" s="48"/>
      <c r="G258" s="48"/>
      <c r="H258" s="48"/>
      <c r="I258" s="49"/>
      <c r="J258" s="49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</row>
    <row r="259" spans="3:66" s="46" customFormat="1">
      <c r="C259" s="48"/>
      <c r="D259" s="48"/>
      <c r="E259" s="48"/>
      <c r="F259" s="48"/>
      <c r="G259" s="48"/>
      <c r="H259" s="48"/>
      <c r="I259" s="49"/>
      <c r="J259" s="49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</row>
    <row r="260" spans="3:66" s="46" customFormat="1">
      <c r="C260" s="48"/>
      <c r="D260" s="48"/>
      <c r="E260" s="48"/>
      <c r="F260" s="48"/>
      <c r="G260" s="48"/>
      <c r="H260" s="48"/>
      <c r="I260" s="49"/>
      <c r="J260" s="49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</row>
    <row r="261" spans="3:66" s="46" customFormat="1">
      <c r="C261" s="48"/>
      <c r="D261" s="48"/>
      <c r="E261" s="48"/>
      <c r="F261" s="48"/>
      <c r="G261" s="48"/>
      <c r="H261" s="48"/>
      <c r="I261" s="49"/>
      <c r="J261" s="49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</row>
    <row r="262" spans="3:66" s="46" customFormat="1">
      <c r="C262" s="48"/>
      <c r="D262" s="48"/>
      <c r="E262" s="48"/>
      <c r="F262" s="48"/>
      <c r="G262" s="48"/>
      <c r="H262" s="48"/>
      <c r="I262" s="49"/>
      <c r="J262" s="49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</row>
    <row r="263" spans="3:66" s="46" customFormat="1">
      <c r="C263" s="48"/>
      <c r="D263" s="48"/>
      <c r="E263" s="48"/>
      <c r="F263" s="48"/>
      <c r="G263" s="48"/>
      <c r="H263" s="48"/>
      <c r="I263" s="49"/>
      <c r="J263" s="49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</row>
    <row r="264" spans="3:66" s="46" customFormat="1">
      <c r="C264" s="48"/>
      <c r="D264" s="48"/>
      <c r="E264" s="48"/>
      <c r="F264" s="48"/>
      <c r="G264" s="48"/>
      <c r="H264" s="48"/>
      <c r="I264" s="49"/>
      <c r="J264" s="49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</row>
    <row r="265" spans="3:66" s="46" customFormat="1">
      <c r="C265" s="48"/>
      <c r="D265" s="48"/>
      <c r="E265" s="48"/>
      <c r="F265" s="48"/>
      <c r="G265" s="48"/>
      <c r="H265" s="48"/>
      <c r="I265" s="49"/>
      <c r="J265" s="49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</row>
    <row r="266" spans="3:66" s="46" customFormat="1">
      <c r="C266" s="48"/>
      <c r="D266" s="48"/>
      <c r="E266" s="48"/>
      <c r="F266" s="48"/>
      <c r="G266" s="48"/>
      <c r="H266" s="48"/>
      <c r="I266" s="49"/>
      <c r="J266" s="49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</row>
    <row r="267" spans="3:66" s="46" customFormat="1">
      <c r="C267" s="48"/>
      <c r="D267" s="48"/>
      <c r="E267" s="48"/>
      <c r="F267" s="48"/>
      <c r="G267" s="48"/>
      <c r="H267" s="48"/>
      <c r="I267" s="49"/>
      <c r="J267" s="49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</row>
    <row r="268" spans="3:66" s="46" customFormat="1">
      <c r="C268" s="48"/>
      <c r="D268" s="48"/>
      <c r="E268" s="48"/>
      <c r="F268" s="48"/>
      <c r="G268" s="48"/>
      <c r="H268" s="48"/>
      <c r="I268" s="49"/>
      <c r="J268" s="49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</row>
    <row r="269" spans="3:66" s="46" customFormat="1">
      <c r="C269" s="48"/>
      <c r="D269" s="48"/>
      <c r="E269" s="48"/>
      <c r="F269" s="48"/>
      <c r="G269" s="48"/>
      <c r="H269" s="48"/>
      <c r="I269" s="49"/>
      <c r="J269" s="49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</row>
    <row r="270" spans="3:66" s="46" customFormat="1">
      <c r="C270" s="48"/>
      <c r="D270" s="48"/>
      <c r="E270" s="48"/>
      <c r="F270" s="48"/>
      <c r="G270" s="48"/>
      <c r="H270" s="48"/>
      <c r="I270" s="49"/>
      <c r="J270" s="49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</row>
    <row r="271" spans="3:66" s="46" customFormat="1">
      <c r="C271" s="48"/>
      <c r="D271" s="48"/>
      <c r="E271" s="48"/>
      <c r="F271" s="48"/>
      <c r="G271" s="48"/>
      <c r="H271" s="48"/>
      <c r="I271" s="49"/>
      <c r="J271" s="49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</row>
    <row r="272" spans="3:66" s="46" customFormat="1">
      <c r="C272" s="48"/>
      <c r="D272" s="48"/>
      <c r="E272" s="48"/>
      <c r="F272" s="48"/>
      <c r="G272" s="48"/>
      <c r="H272" s="48"/>
      <c r="I272" s="49"/>
      <c r="J272" s="49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</row>
    <row r="273" spans="3:66" s="46" customFormat="1">
      <c r="C273" s="48"/>
      <c r="D273" s="48"/>
      <c r="E273" s="48"/>
      <c r="F273" s="48"/>
      <c r="G273" s="48"/>
      <c r="H273" s="48"/>
      <c r="I273" s="49"/>
      <c r="J273" s="49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</row>
    <row r="274" spans="3:66" s="46" customFormat="1">
      <c r="C274" s="48"/>
      <c r="D274" s="48"/>
      <c r="E274" s="48"/>
      <c r="F274" s="48"/>
      <c r="G274" s="48"/>
      <c r="H274" s="48"/>
      <c r="I274" s="49"/>
      <c r="J274" s="49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</row>
    <row r="275" spans="3:66" s="46" customFormat="1">
      <c r="C275" s="48"/>
      <c r="D275" s="48"/>
      <c r="E275" s="48"/>
      <c r="F275" s="48"/>
      <c r="G275" s="48"/>
      <c r="H275" s="48"/>
      <c r="I275" s="49"/>
      <c r="J275" s="49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</row>
    <row r="276" spans="3:66" s="46" customFormat="1">
      <c r="C276" s="48"/>
      <c r="D276" s="48"/>
      <c r="E276" s="48"/>
      <c r="F276" s="48"/>
      <c r="G276" s="48"/>
      <c r="H276" s="48"/>
      <c r="I276" s="49"/>
      <c r="J276" s="49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</row>
    <row r="277" spans="3:66" s="46" customFormat="1">
      <c r="C277" s="48"/>
      <c r="D277" s="48"/>
      <c r="E277" s="48"/>
      <c r="F277" s="48"/>
      <c r="G277" s="48"/>
      <c r="H277" s="48"/>
      <c r="I277" s="49"/>
      <c r="J277" s="49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</row>
    <row r="278" spans="3:66" s="46" customFormat="1">
      <c r="C278" s="48"/>
      <c r="D278" s="48"/>
      <c r="E278" s="48"/>
      <c r="F278" s="48"/>
      <c r="G278" s="48"/>
      <c r="H278" s="48"/>
      <c r="I278" s="49"/>
      <c r="J278" s="49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</row>
    <row r="279" spans="3:66" s="46" customFormat="1">
      <c r="C279" s="48"/>
      <c r="D279" s="48"/>
      <c r="E279" s="48"/>
      <c r="F279" s="48"/>
      <c r="G279" s="48"/>
      <c r="H279" s="48"/>
      <c r="I279" s="49"/>
      <c r="J279" s="49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</row>
    <row r="280" spans="3:66" s="46" customFormat="1">
      <c r="C280" s="48"/>
      <c r="D280" s="48"/>
      <c r="E280" s="48"/>
      <c r="F280" s="48"/>
      <c r="G280" s="48"/>
      <c r="H280" s="48"/>
      <c r="I280" s="49"/>
      <c r="J280" s="49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</row>
    <row r="281" spans="3:66" s="46" customFormat="1">
      <c r="C281" s="48"/>
      <c r="D281" s="48"/>
      <c r="E281" s="48"/>
      <c r="F281" s="48"/>
      <c r="G281" s="48"/>
      <c r="H281" s="48"/>
      <c r="I281" s="49"/>
      <c r="J281" s="49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</row>
    <row r="282" spans="3:66" s="46" customFormat="1">
      <c r="C282" s="48"/>
      <c r="D282" s="48"/>
      <c r="E282" s="48"/>
      <c r="F282" s="48"/>
      <c r="G282" s="48"/>
      <c r="H282" s="48"/>
      <c r="I282" s="49"/>
      <c r="J282" s="49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</row>
    <row r="283" spans="3:66" s="46" customFormat="1">
      <c r="C283" s="48"/>
      <c r="D283" s="48"/>
      <c r="E283" s="48"/>
      <c r="F283" s="48"/>
      <c r="G283" s="48"/>
      <c r="H283" s="48"/>
      <c r="I283" s="49"/>
      <c r="J283" s="49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</row>
    <row r="284" spans="3:66" s="46" customFormat="1">
      <c r="C284" s="48"/>
      <c r="D284" s="48"/>
      <c r="E284" s="48"/>
      <c r="F284" s="48"/>
      <c r="G284" s="48"/>
      <c r="H284" s="48"/>
      <c r="I284" s="49"/>
      <c r="J284" s="49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</row>
    <row r="285" spans="3:66" s="46" customFormat="1">
      <c r="C285" s="48"/>
      <c r="D285" s="48"/>
      <c r="E285" s="48"/>
      <c r="F285" s="48"/>
      <c r="G285" s="48"/>
      <c r="H285" s="48"/>
      <c r="I285" s="49"/>
      <c r="J285" s="49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</row>
    <row r="286" spans="3:66" s="46" customFormat="1">
      <c r="C286" s="48"/>
      <c r="D286" s="48"/>
      <c r="E286" s="48"/>
      <c r="F286" s="48"/>
      <c r="G286" s="48"/>
      <c r="H286" s="48"/>
      <c r="I286" s="49"/>
      <c r="J286" s="49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</row>
    <row r="287" spans="3:66" s="46" customFormat="1">
      <c r="C287" s="48"/>
      <c r="D287" s="48"/>
      <c r="E287" s="48"/>
      <c r="F287" s="48"/>
      <c r="G287" s="48"/>
      <c r="H287" s="48"/>
      <c r="I287" s="49"/>
      <c r="J287" s="49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</row>
    <row r="288" spans="3:66" s="46" customFormat="1">
      <c r="C288" s="48"/>
      <c r="D288" s="48"/>
      <c r="E288" s="48"/>
      <c r="F288" s="48"/>
      <c r="G288" s="48"/>
      <c r="H288" s="48"/>
      <c r="I288" s="49"/>
      <c r="J288" s="49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</row>
    <row r="289" spans="3:66" s="46" customFormat="1">
      <c r="C289" s="48"/>
      <c r="D289" s="48"/>
      <c r="E289" s="48"/>
      <c r="F289" s="48"/>
      <c r="G289" s="48"/>
      <c r="H289" s="48"/>
      <c r="I289" s="49"/>
      <c r="J289" s="49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</row>
    <row r="290" spans="3:66" s="46" customFormat="1">
      <c r="C290" s="48"/>
      <c r="D290" s="48"/>
      <c r="E290" s="48"/>
      <c r="F290" s="48"/>
      <c r="G290" s="48"/>
      <c r="H290" s="48"/>
      <c r="I290" s="49"/>
      <c r="J290" s="49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</row>
    <row r="291" spans="3:66" s="46" customFormat="1">
      <c r="C291" s="48"/>
      <c r="D291" s="48"/>
      <c r="E291" s="48"/>
      <c r="F291" s="48"/>
      <c r="G291" s="48"/>
      <c r="H291" s="48"/>
      <c r="I291" s="49"/>
      <c r="J291" s="49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</row>
    <row r="292" spans="3:66" s="46" customFormat="1">
      <c r="C292" s="48"/>
      <c r="D292" s="48"/>
      <c r="E292" s="48"/>
      <c r="F292" s="48"/>
      <c r="G292" s="48"/>
      <c r="H292" s="48"/>
      <c r="I292" s="49"/>
      <c r="J292" s="49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</row>
    <row r="293" spans="3:66" s="46" customFormat="1">
      <c r="C293" s="48"/>
      <c r="D293" s="48"/>
      <c r="E293" s="48"/>
      <c r="F293" s="48"/>
      <c r="G293" s="48"/>
      <c r="H293" s="48"/>
      <c r="I293" s="49"/>
      <c r="J293" s="49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</row>
    <row r="294" spans="3:66" s="46" customFormat="1">
      <c r="C294" s="48"/>
      <c r="D294" s="48"/>
      <c r="E294" s="48"/>
      <c r="F294" s="48"/>
      <c r="G294" s="48"/>
      <c r="H294" s="48"/>
      <c r="I294" s="49"/>
      <c r="J294" s="49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</row>
    <row r="295" spans="3:66" s="46" customFormat="1">
      <c r="C295" s="48"/>
      <c r="D295" s="48"/>
      <c r="E295" s="48"/>
      <c r="F295" s="48"/>
      <c r="G295" s="48"/>
      <c r="H295" s="48"/>
      <c r="I295" s="49"/>
      <c r="J295" s="49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</row>
    <row r="296" spans="3:66" s="46" customFormat="1">
      <c r="C296" s="48"/>
      <c r="D296" s="48"/>
      <c r="E296" s="48"/>
      <c r="F296" s="48"/>
      <c r="G296" s="48"/>
      <c r="H296" s="48"/>
      <c r="I296" s="49"/>
      <c r="J296" s="49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</row>
    <row r="297" spans="3:66" s="46" customFormat="1">
      <c r="C297" s="48"/>
      <c r="D297" s="48"/>
      <c r="E297" s="48"/>
      <c r="F297" s="48"/>
      <c r="G297" s="48"/>
      <c r="H297" s="48"/>
      <c r="I297" s="49"/>
      <c r="J297" s="49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</row>
    <row r="298" spans="3:66" s="46" customFormat="1">
      <c r="C298" s="48"/>
      <c r="D298" s="48"/>
      <c r="E298" s="48"/>
      <c r="F298" s="48"/>
      <c r="G298" s="48"/>
      <c r="H298" s="48"/>
      <c r="I298" s="49"/>
      <c r="J298" s="49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</row>
    <row r="299" spans="3:66" s="46" customFormat="1">
      <c r="C299" s="48"/>
      <c r="D299" s="48"/>
      <c r="E299" s="48"/>
      <c r="F299" s="48"/>
      <c r="G299" s="48"/>
      <c r="H299" s="48"/>
      <c r="I299" s="49"/>
      <c r="J299" s="49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</row>
    <row r="300" spans="3:66" s="46" customFormat="1">
      <c r="C300" s="48"/>
      <c r="D300" s="48"/>
      <c r="E300" s="48"/>
      <c r="F300" s="48"/>
      <c r="G300" s="48"/>
      <c r="H300" s="48"/>
      <c r="I300" s="49"/>
      <c r="J300" s="49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</row>
    <row r="301" spans="3:66" s="46" customFormat="1">
      <c r="C301" s="48"/>
      <c r="D301" s="48"/>
      <c r="E301" s="48"/>
      <c r="F301" s="48"/>
      <c r="G301" s="48"/>
      <c r="H301" s="48"/>
      <c r="I301" s="49"/>
      <c r="J301" s="49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</row>
    <row r="302" spans="3:66" s="46" customFormat="1">
      <c r="C302" s="48"/>
      <c r="D302" s="48"/>
      <c r="E302" s="48"/>
      <c r="F302" s="48"/>
      <c r="G302" s="48"/>
      <c r="H302" s="48"/>
      <c r="I302" s="49"/>
      <c r="J302" s="49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</row>
    <row r="303" spans="3:66" s="46" customFormat="1">
      <c r="C303" s="48"/>
      <c r="D303" s="48"/>
      <c r="E303" s="48"/>
      <c r="F303" s="48"/>
      <c r="G303" s="48"/>
      <c r="H303" s="48"/>
      <c r="I303" s="49"/>
      <c r="J303" s="49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</row>
    <row r="304" spans="3:66" s="46" customFormat="1">
      <c r="C304" s="48"/>
      <c r="D304" s="48"/>
      <c r="E304" s="48"/>
      <c r="F304" s="48"/>
      <c r="G304" s="48"/>
      <c r="H304" s="48"/>
      <c r="I304" s="49"/>
      <c r="J304" s="49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</row>
    <row r="305" spans="3:66" s="46" customFormat="1">
      <c r="C305" s="48"/>
      <c r="D305" s="48"/>
      <c r="E305" s="48"/>
      <c r="F305" s="48"/>
      <c r="G305" s="48"/>
      <c r="H305" s="48"/>
      <c r="I305" s="49"/>
      <c r="J305" s="49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</row>
    <row r="306" spans="3:66" s="46" customFormat="1">
      <c r="C306" s="48"/>
      <c r="D306" s="48"/>
      <c r="E306" s="48"/>
      <c r="F306" s="48"/>
      <c r="G306" s="48"/>
      <c r="H306" s="48"/>
      <c r="I306" s="49"/>
      <c r="J306" s="49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</row>
    <row r="307" spans="3:66" s="46" customFormat="1">
      <c r="C307" s="48"/>
      <c r="D307" s="48"/>
      <c r="E307" s="48"/>
      <c r="F307" s="48"/>
      <c r="G307" s="48"/>
      <c r="H307" s="48"/>
      <c r="I307" s="49"/>
      <c r="J307" s="49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</row>
    <row r="308" spans="3:66" s="46" customFormat="1">
      <c r="C308" s="48"/>
      <c r="D308" s="48"/>
      <c r="E308" s="48"/>
      <c r="F308" s="48"/>
      <c r="G308" s="48"/>
      <c r="H308" s="48"/>
      <c r="I308" s="49"/>
      <c r="J308" s="49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</row>
    <row r="309" spans="3:66" s="46" customFormat="1">
      <c r="C309" s="48"/>
      <c r="D309" s="48"/>
      <c r="E309" s="48"/>
      <c r="F309" s="48"/>
      <c r="G309" s="48"/>
      <c r="H309" s="48"/>
      <c r="I309" s="49"/>
      <c r="J309" s="49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</row>
    <row r="310" spans="3:66" s="46" customFormat="1">
      <c r="C310" s="48"/>
      <c r="D310" s="48"/>
      <c r="E310" s="48"/>
      <c r="F310" s="48"/>
      <c r="G310" s="48"/>
      <c r="H310" s="48"/>
      <c r="I310" s="49"/>
      <c r="J310" s="49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</row>
    <row r="311" spans="3:66" s="46" customFormat="1">
      <c r="C311" s="48"/>
      <c r="D311" s="48"/>
      <c r="E311" s="48"/>
      <c r="F311" s="48"/>
      <c r="G311" s="48"/>
      <c r="H311" s="48"/>
      <c r="I311" s="49"/>
      <c r="J311" s="49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</row>
    <row r="312" spans="3:66" s="46" customFormat="1">
      <c r="C312" s="48"/>
      <c r="D312" s="48"/>
      <c r="E312" s="48"/>
      <c r="F312" s="48"/>
      <c r="G312" s="48"/>
      <c r="H312" s="48"/>
      <c r="I312" s="49"/>
      <c r="J312" s="49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</row>
    <row r="313" spans="3:66" s="46" customFormat="1">
      <c r="C313" s="48"/>
      <c r="D313" s="48"/>
      <c r="E313" s="48"/>
      <c r="F313" s="48"/>
      <c r="G313" s="48"/>
      <c r="H313" s="48"/>
      <c r="I313" s="49"/>
      <c r="J313" s="49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</row>
    <row r="314" spans="3:66" s="46" customFormat="1">
      <c r="C314" s="48"/>
      <c r="D314" s="48"/>
      <c r="E314" s="48"/>
      <c r="F314" s="48"/>
      <c r="G314" s="48"/>
      <c r="H314" s="48"/>
      <c r="I314" s="49"/>
      <c r="J314" s="49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</row>
    <row r="315" spans="3:66" s="46" customFormat="1">
      <c r="C315" s="48"/>
      <c r="D315" s="48"/>
      <c r="E315" s="48"/>
      <c r="F315" s="48"/>
      <c r="G315" s="48"/>
      <c r="H315" s="48"/>
      <c r="I315" s="49"/>
      <c r="J315" s="49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</row>
    <row r="316" spans="3:66" s="46" customFormat="1">
      <c r="C316" s="48"/>
      <c r="D316" s="48"/>
      <c r="E316" s="48"/>
      <c r="F316" s="48"/>
      <c r="G316" s="48"/>
      <c r="H316" s="48"/>
      <c r="I316" s="49"/>
      <c r="J316" s="49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</row>
    <row r="317" spans="3:66" s="46" customFormat="1">
      <c r="C317" s="48"/>
      <c r="D317" s="48"/>
      <c r="E317" s="48"/>
      <c r="F317" s="48"/>
      <c r="G317" s="48"/>
      <c r="H317" s="48"/>
      <c r="I317" s="49"/>
      <c r="J317" s="49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</row>
    <row r="318" spans="3:66" s="46" customFormat="1">
      <c r="C318" s="48"/>
      <c r="D318" s="48"/>
      <c r="E318" s="48"/>
      <c r="F318" s="48"/>
      <c r="G318" s="48"/>
      <c r="H318" s="48"/>
      <c r="I318" s="49"/>
      <c r="J318" s="49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</row>
    <row r="319" spans="3:66" s="46" customFormat="1">
      <c r="C319" s="48"/>
      <c r="D319" s="48"/>
      <c r="E319" s="48"/>
      <c r="F319" s="48"/>
      <c r="G319" s="48"/>
      <c r="H319" s="48"/>
      <c r="I319" s="49"/>
      <c r="J319" s="49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</row>
    <row r="320" spans="3:66" s="46" customFormat="1">
      <c r="C320" s="48"/>
      <c r="D320" s="48"/>
      <c r="E320" s="48"/>
      <c r="F320" s="48"/>
      <c r="G320" s="48"/>
      <c r="H320" s="48"/>
      <c r="I320" s="49"/>
      <c r="J320" s="49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</row>
    <row r="321" spans="3:66" s="46" customFormat="1">
      <c r="C321" s="48"/>
      <c r="D321" s="48"/>
      <c r="E321" s="48"/>
      <c r="F321" s="48"/>
      <c r="G321" s="48"/>
      <c r="H321" s="48"/>
      <c r="I321" s="49"/>
      <c r="J321" s="49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</row>
    <row r="322" spans="3:66" s="46" customFormat="1">
      <c r="C322" s="48"/>
      <c r="D322" s="48"/>
      <c r="E322" s="48"/>
      <c r="F322" s="48"/>
      <c r="G322" s="48"/>
      <c r="H322" s="48"/>
      <c r="I322" s="49"/>
      <c r="J322" s="49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</row>
    <row r="323" spans="3:66" s="46" customFormat="1">
      <c r="C323" s="48"/>
      <c r="D323" s="48"/>
      <c r="E323" s="48"/>
      <c r="F323" s="48"/>
      <c r="G323" s="48"/>
      <c r="H323" s="48"/>
      <c r="I323" s="49"/>
      <c r="J323" s="49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</row>
    <row r="324" spans="3:66" s="46" customFormat="1">
      <c r="C324" s="48"/>
      <c r="D324" s="48"/>
      <c r="E324" s="48"/>
      <c r="F324" s="48"/>
      <c r="G324" s="48"/>
      <c r="H324" s="48"/>
      <c r="I324" s="49"/>
      <c r="J324" s="49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</row>
    <row r="325" spans="3:66" s="46" customFormat="1">
      <c r="C325" s="48"/>
      <c r="D325" s="48"/>
      <c r="E325" s="48"/>
      <c r="F325" s="48"/>
      <c r="G325" s="48"/>
      <c r="H325" s="48"/>
      <c r="I325" s="49"/>
      <c r="J325" s="49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</row>
    <row r="326" spans="3:66" s="46" customFormat="1">
      <c r="C326" s="48"/>
      <c r="D326" s="48"/>
      <c r="E326" s="48"/>
      <c r="F326" s="48"/>
      <c r="G326" s="48"/>
      <c r="H326" s="48"/>
      <c r="I326" s="49"/>
      <c r="J326" s="49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</row>
    <row r="327" spans="3:66" s="46" customFormat="1">
      <c r="C327" s="48"/>
      <c r="D327" s="48"/>
      <c r="E327" s="48"/>
      <c r="F327" s="48"/>
      <c r="G327" s="48"/>
      <c r="H327" s="48"/>
      <c r="I327" s="49"/>
      <c r="J327" s="49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</row>
    <row r="328" spans="3:66" s="46" customFormat="1">
      <c r="C328" s="48"/>
      <c r="D328" s="48"/>
      <c r="E328" s="48"/>
      <c r="F328" s="48"/>
      <c r="G328" s="48"/>
      <c r="H328" s="48"/>
      <c r="I328" s="49"/>
      <c r="J328" s="49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</row>
    <row r="329" spans="3:66" s="46" customFormat="1">
      <c r="C329" s="48"/>
      <c r="D329" s="48"/>
      <c r="E329" s="48"/>
      <c r="F329" s="48"/>
      <c r="G329" s="48"/>
      <c r="H329" s="48"/>
      <c r="I329" s="49"/>
      <c r="J329" s="49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</row>
    <row r="330" spans="3:66" s="46" customFormat="1">
      <c r="C330" s="48"/>
      <c r="D330" s="48"/>
      <c r="E330" s="48"/>
      <c r="F330" s="48"/>
      <c r="G330" s="48"/>
      <c r="H330" s="48"/>
      <c r="I330" s="49"/>
      <c r="J330" s="49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</row>
    <row r="331" spans="3:66" s="46" customFormat="1">
      <c r="C331" s="48"/>
      <c r="D331" s="48"/>
      <c r="E331" s="48"/>
      <c r="F331" s="48"/>
      <c r="G331" s="48"/>
      <c r="H331" s="48"/>
      <c r="I331" s="49"/>
      <c r="J331" s="49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</row>
    <row r="332" spans="3:66" s="46" customFormat="1">
      <c r="C332" s="48"/>
      <c r="D332" s="48"/>
      <c r="E332" s="48"/>
      <c r="F332" s="48"/>
      <c r="G332" s="48"/>
      <c r="H332" s="48"/>
      <c r="I332" s="49"/>
      <c r="J332" s="49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</row>
    <row r="333" spans="3:66" s="46" customFormat="1">
      <c r="C333" s="48"/>
      <c r="D333" s="48"/>
      <c r="E333" s="48"/>
      <c r="F333" s="48"/>
      <c r="G333" s="48"/>
      <c r="H333" s="48"/>
      <c r="I333" s="49"/>
      <c r="J333" s="49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</row>
    <row r="334" spans="3:66" s="46" customFormat="1">
      <c r="C334" s="48"/>
      <c r="D334" s="48"/>
      <c r="E334" s="48"/>
      <c r="F334" s="48"/>
      <c r="G334" s="48"/>
      <c r="H334" s="48"/>
      <c r="I334" s="49"/>
      <c r="J334" s="49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</row>
    <row r="335" spans="3:66" s="46" customFormat="1">
      <c r="C335" s="48"/>
      <c r="D335" s="48"/>
      <c r="E335" s="48"/>
      <c r="F335" s="48"/>
      <c r="G335" s="48"/>
      <c r="H335" s="48"/>
      <c r="I335" s="49"/>
      <c r="J335" s="49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</row>
    <row r="336" spans="3:66" s="46" customFormat="1">
      <c r="C336" s="48"/>
      <c r="D336" s="48"/>
      <c r="E336" s="48"/>
      <c r="F336" s="48"/>
      <c r="G336" s="48"/>
      <c r="H336" s="48"/>
      <c r="I336" s="49"/>
      <c r="J336" s="49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</row>
    <row r="337" spans="3:66" s="46" customFormat="1">
      <c r="C337" s="48"/>
      <c r="D337" s="48"/>
      <c r="E337" s="48"/>
      <c r="F337" s="48"/>
      <c r="G337" s="48"/>
      <c r="H337" s="48"/>
      <c r="I337" s="49"/>
      <c r="J337" s="49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</row>
    <row r="338" spans="3:66" s="46" customFormat="1">
      <c r="C338" s="48"/>
      <c r="D338" s="48"/>
      <c r="E338" s="48"/>
      <c r="F338" s="48"/>
      <c r="G338" s="48"/>
      <c r="H338" s="48"/>
      <c r="I338" s="49"/>
      <c r="J338" s="49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</row>
    <row r="339" spans="3:66" s="46" customFormat="1">
      <c r="C339" s="48"/>
      <c r="D339" s="48"/>
      <c r="E339" s="48"/>
      <c r="F339" s="48"/>
      <c r="G339" s="48"/>
      <c r="H339" s="48"/>
      <c r="I339" s="49"/>
      <c r="J339" s="49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</row>
    <row r="340" spans="3:66" s="46" customFormat="1">
      <c r="C340" s="48"/>
      <c r="D340" s="48"/>
      <c r="E340" s="48"/>
      <c r="F340" s="48"/>
      <c r="G340" s="48"/>
      <c r="H340" s="48"/>
      <c r="I340" s="49"/>
      <c r="J340" s="49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</row>
    <row r="341" spans="3:66" s="46" customFormat="1">
      <c r="C341" s="48"/>
      <c r="D341" s="48"/>
      <c r="E341" s="48"/>
      <c r="F341" s="48"/>
      <c r="G341" s="48"/>
      <c r="H341" s="48"/>
      <c r="I341" s="49"/>
      <c r="J341" s="49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</row>
    <row r="342" spans="3:66" s="46" customFormat="1">
      <c r="C342" s="48"/>
      <c r="D342" s="48"/>
      <c r="E342" s="48"/>
      <c r="F342" s="48"/>
      <c r="G342" s="48"/>
      <c r="H342" s="48"/>
      <c r="I342" s="49"/>
      <c r="J342" s="49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</row>
    <row r="343" spans="3:66" s="46" customFormat="1">
      <c r="C343" s="48"/>
      <c r="D343" s="48"/>
      <c r="E343" s="48"/>
      <c r="F343" s="48"/>
      <c r="G343" s="48"/>
      <c r="H343" s="48"/>
      <c r="I343" s="49"/>
      <c r="J343" s="49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</row>
    <row r="344" spans="3:66" s="46" customFormat="1">
      <c r="C344" s="48"/>
      <c r="D344" s="48"/>
      <c r="E344" s="48"/>
      <c r="F344" s="48"/>
      <c r="G344" s="48"/>
      <c r="H344" s="48"/>
      <c r="I344" s="49"/>
      <c r="J344" s="49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</row>
    <row r="345" spans="3:66" s="46" customFormat="1">
      <c r="C345" s="48"/>
      <c r="D345" s="48"/>
      <c r="E345" s="48"/>
      <c r="F345" s="48"/>
      <c r="G345" s="48"/>
      <c r="H345" s="48"/>
      <c r="I345" s="49"/>
      <c r="J345" s="49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</row>
    <row r="346" spans="3:66" s="46" customFormat="1">
      <c r="C346" s="48"/>
      <c r="D346" s="48"/>
      <c r="E346" s="48"/>
      <c r="F346" s="48"/>
      <c r="G346" s="48"/>
      <c r="H346" s="48"/>
      <c r="I346" s="49"/>
      <c r="J346" s="49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</row>
    <row r="347" spans="3:66" s="46" customFormat="1">
      <c r="C347" s="48"/>
      <c r="D347" s="48"/>
      <c r="E347" s="48"/>
      <c r="F347" s="48"/>
      <c r="G347" s="48"/>
      <c r="H347" s="48"/>
      <c r="I347" s="49"/>
      <c r="J347" s="49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</row>
    <row r="348" spans="3:66" s="46" customFormat="1">
      <c r="C348" s="48"/>
      <c r="D348" s="48"/>
      <c r="E348" s="48"/>
      <c r="F348" s="48"/>
      <c r="G348" s="48"/>
      <c r="H348" s="48"/>
      <c r="I348" s="49"/>
      <c r="J348" s="49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</row>
    <row r="349" spans="3:66" s="46" customFormat="1">
      <c r="C349" s="48"/>
      <c r="D349" s="48"/>
      <c r="E349" s="48"/>
      <c r="F349" s="48"/>
      <c r="G349" s="48"/>
      <c r="H349" s="48"/>
      <c r="I349" s="49"/>
      <c r="J349" s="49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</row>
    <row r="350" spans="3:66" s="46" customFormat="1">
      <c r="C350" s="48"/>
      <c r="D350" s="48"/>
      <c r="E350" s="48"/>
      <c r="F350" s="48"/>
      <c r="G350" s="48"/>
      <c r="H350" s="48"/>
      <c r="I350" s="49"/>
      <c r="J350" s="49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</row>
    <row r="351" spans="3:66" s="46" customFormat="1">
      <c r="C351" s="48"/>
      <c r="D351" s="48"/>
      <c r="E351" s="48"/>
      <c r="F351" s="48"/>
      <c r="G351" s="48"/>
      <c r="H351" s="48"/>
      <c r="I351" s="48"/>
      <c r="J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</row>
    <row r="352" spans="3:66" s="46" customFormat="1">
      <c r="C352" s="48"/>
      <c r="D352" s="48"/>
      <c r="E352" s="48"/>
      <c r="F352" s="48"/>
      <c r="G352" s="48"/>
      <c r="H352" s="48"/>
      <c r="I352" s="48"/>
      <c r="J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</row>
    <row r="353" spans="3:66" s="46" customFormat="1">
      <c r="C353" s="48"/>
      <c r="D353" s="48"/>
      <c r="E353" s="48"/>
      <c r="F353" s="48"/>
      <c r="G353" s="48"/>
      <c r="H353" s="48"/>
      <c r="I353" s="48"/>
      <c r="J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</row>
    <row r="354" spans="3:66" s="46" customFormat="1">
      <c r="C354" s="48"/>
      <c r="D354" s="48"/>
      <c r="E354" s="48"/>
      <c r="F354" s="48"/>
      <c r="G354" s="48"/>
      <c r="H354" s="48"/>
      <c r="I354" s="48"/>
      <c r="J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</row>
    <row r="355" spans="3:66" s="46" customFormat="1">
      <c r="C355" s="48"/>
      <c r="D355" s="48"/>
      <c r="E355" s="48"/>
      <c r="F355" s="48"/>
      <c r="G355" s="48"/>
      <c r="H355" s="48"/>
      <c r="I355" s="48"/>
      <c r="J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</row>
    <row r="356" spans="3:66" s="46" customFormat="1">
      <c r="C356" s="48"/>
      <c r="D356" s="48"/>
      <c r="E356" s="48"/>
      <c r="F356" s="48"/>
      <c r="G356" s="48"/>
      <c r="H356" s="48"/>
      <c r="I356" s="48"/>
      <c r="J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</row>
    <row r="357" spans="3:66" s="46" customFormat="1">
      <c r="C357" s="48"/>
      <c r="D357" s="48"/>
      <c r="E357" s="48"/>
      <c r="F357" s="48"/>
      <c r="G357" s="48"/>
      <c r="H357" s="48"/>
      <c r="I357" s="48"/>
      <c r="J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</row>
    <row r="358" spans="3:66" s="46" customFormat="1">
      <c r="C358" s="48"/>
      <c r="D358" s="48"/>
      <c r="E358" s="48"/>
      <c r="F358" s="48"/>
      <c r="G358" s="48"/>
      <c r="H358" s="48"/>
      <c r="I358" s="48"/>
      <c r="J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</row>
    <row r="359" spans="3:66" s="46" customFormat="1">
      <c r="C359" s="48"/>
      <c r="D359" s="48"/>
      <c r="E359" s="48"/>
      <c r="F359" s="48"/>
      <c r="G359" s="48"/>
      <c r="H359" s="48"/>
      <c r="I359" s="48"/>
      <c r="J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</row>
    <row r="360" spans="3:66" s="46" customFormat="1">
      <c r="C360" s="48"/>
      <c r="D360" s="48"/>
      <c r="E360" s="48"/>
      <c r="F360" s="48"/>
      <c r="G360" s="48"/>
      <c r="H360" s="48"/>
      <c r="I360" s="48"/>
      <c r="J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</row>
    <row r="361" spans="3:66" s="46" customFormat="1">
      <c r="C361" s="48"/>
      <c r="D361" s="48"/>
      <c r="E361" s="48"/>
      <c r="F361" s="48"/>
      <c r="G361" s="48"/>
      <c r="H361" s="48"/>
      <c r="I361" s="48"/>
      <c r="J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</row>
    <row r="362" spans="3:66" s="46" customFormat="1">
      <c r="C362" s="48"/>
      <c r="D362" s="48"/>
      <c r="E362" s="48"/>
      <c r="F362" s="48"/>
      <c r="G362" s="48"/>
      <c r="H362" s="48"/>
      <c r="I362" s="48"/>
      <c r="J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</row>
    <row r="363" spans="3:66" s="46" customFormat="1">
      <c r="C363" s="48"/>
      <c r="D363" s="48"/>
      <c r="E363" s="48"/>
      <c r="F363" s="48"/>
      <c r="G363" s="48"/>
      <c r="H363" s="48"/>
      <c r="I363" s="48"/>
      <c r="J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</row>
    <row r="364" spans="3:66" s="46" customFormat="1">
      <c r="C364" s="48"/>
      <c r="D364" s="48"/>
      <c r="E364" s="48"/>
      <c r="F364" s="48"/>
      <c r="G364" s="48"/>
      <c r="H364" s="48"/>
      <c r="I364" s="48"/>
      <c r="J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</row>
    <row r="365" spans="3:66" s="46" customFormat="1">
      <c r="C365" s="48"/>
      <c r="D365" s="48"/>
      <c r="E365" s="48"/>
      <c r="F365" s="48"/>
      <c r="G365" s="48"/>
      <c r="H365" s="48"/>
      <c r="I365" s="48"/>
      <c r="J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</row>
    <row r="366" spans="3:66" s="46" customFormat="1">
      <c r="C366" s="48"/>
      <c r="D366" s="48"/>
      <c r="E366" s="48"/>
      <c r="F366" s="48"/>
      <c r="G366" s="48"/>
      <c r="H366" s="48"/>
      <c r="I366" s="48"/>
      <c r="J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</row>
    <row r="367" spans="3:66" s="46" customFormat="1">
      <c r="C367" s="48"/>
      <c r="D367" s="48"/>
      <c r="E367" s="48"/>
      <c r="F367" s="48"/>
      <c r="G367" s="48"/>
      <c r="H367" s="48"/>
      <c r="I367" s="48"/>
      <c r="J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</row>
    <row r="368" spans="3:66" s="46" customFormat="1">
      <c r="C368" s="48"/>
      <c r="D368" s="48"/>
      <c r="E368" s="48"/>
      <c r="F368" s="48"/>
      <c r="G368" s="48"/>
      <c r="H368" s="48"/>
      <c r="I368" s="48"/>
      <c r="J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</row>
    <row r="369" spans="3:66" s="46" customFormat="1">
      <c r="C369" s="48"/>
      <c r="D369" s="48"/>
      <c r="E369" s="48"/>
      <c r="F369" s="48"/>
      <c r="G369" s="48"/>
      <c r="H369" s="48"/>
      <c r="I369" s="48"/>
      <c r="J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</row>
    <row r="370" spans="3:66" s="46" customFormat="1">
      <c r="C370" s="48"/>
      <c r="D370" s="48"/>
      <c r="E370" s="48"/>
      <c r="F370" s="48"/>
      <c r="G370" s="48"/>
      <c r="H370" s="48"/>
      <c r="I370" s="48"/>
      <c r="J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</row>
    <row r="371" spans="3:66" s="46" customFormat="1">
      <c r="C371" s="48"/>
      <c r="D371" s="48"/>
      <c r="E371" s="48"/>
      <c r="F371" s="48"/>
      <c r="G371" s="48"/>
      <c r="H371" s="48"/>
      <c r="I371" s="48"/>
      <c r="J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</row>
    <row r="372" spans="3:66" s="46" customFormat="1">
      <c r="C372" s="48"/>
      <c r="D372" s="48"/>
      <c r="E372" s="48"/>
      <c r="F372" s="48"/>
      <c r="G372" s="48"/>
      <c r="H372" s="48"/>
      <c r="I372" s="48"/>
      <c r="J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</row>
    <row r="373" spans="3:66" s="46" customFormat="1">
      <c r="C373" s="48"/>
      <c r="D373" s="48"/>
      <c r="E373" s="48"/>
      <c r="F373" s="48"/>
      <c r="G373" s="48"/>
      <c r="H373" s="48"/>
      <c r="I373" s="48"/>
      <c r="J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</row>
    <row r="374" spans="3:66" s="46" customFormat="1">
      <c r="C374" s="48"/>
      <c r="D374" s="48"/>
      <c r="E374" s="48"/>
      <c r="F374" s="48"/>
      <c r="G374" s="48"/>
      <c r="H374" s="48"/>
      <c r="I374" s="48"/>
      <c r="J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</row>
    <row r="375" spans="3:66" s="46" customFormat="1">
      <c r="C375" s="48"/>
      <c r="D375" s="48"/>
      <c r="E375" s="48"/>
      <c r="F375" s="48"/>
      <c r="G375" s="48"/>
      <c r="H375" s="48"/>
      <c r="I375" s="48"/>
      <c r="J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</row>
    <row r="376" spans="3:66" s="46" customFormat="1">
      <c r="C376" s="48"/>
      <c r="D376" s="48"/>
      <c r="E376" s="48"/>
      <c r="F376" s="48"/>
      <c r="G376" s="48"/>
      <c r="H376" s="48"/>
      <c r="I376" s="48"/>
      <c r="J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</row>
    <row r="377" spans="3:66" s="46" customFormat="1">
      <c r="C377" s="48"/>
      <c r="D377" s="48"/>
      <c r="E377" s="48"/>
      <c r="F377" s="48"/>
      <c r="G377" s="48"/>
      <c r="H377" s="48"/>
      <c r="I377" s="48"/>
      <c r="J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</row>
    <row r="378" spans="3:66" s="46" customFormat="1">
      <c r="C378" s="48"/>
      <c r="D378" s="48"/>
      <c r="E378" s="48"/>
      <c r="F378" s="48"/>
      <c r="G378" s="48"/>
      <c r="H378" s="48"/>
      <c r="I378" s="48"/>
      <c r="J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</row>
    <row r="379" spans="3:66" s="46" customFormat="1">
      <c r="C379" s="48"/>
      <c r="D379" s="48"/>
      <c r="E379" s="48"/>
      <c r="F379" s="48"/>
      <c r="G379" s="48"/>
      <c r="H379" s="48"/>
      <c r="I379" s="48"/>
      <c r="J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</row>
    <row r="380" spans="3:66" s="46" customFormat="1">
      <c r="C380" s="48"/>
      <c r="D380" s="48"/>
      <c r="E380" s="48"/>
      <c r="F380" s="48"/>
      <c r="G380" s="48"/>
      <c r="H380" s="48"/>
      <c r="I380" s="48"/>
      <c r="J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</row>
    <row r="381" spans="3:66" s="46" customFormat="1">
      <c r="C381" s="48"/>
      <c r="D381" s="48"/>
      <c r="E381" s="48"/>
      <c r="F381" s="48"/>
      <c r="G381" s="48"/>
      <c r="H381" s="48"/>
      <c r="I381" s="48"/>
      <c r="J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</row>
    <row r="382" spans="3:66" s="46" customFormat="1">
      <c r="C382" s="48"/>
      <c r="D382" s="48"/>
      <c r="E382" s="48"/>
      <c r="F382" s="48"/>
      <c r="G382" s="48"/>
      <c r="H382" s="48"/>
      <c r="I382" s="48"/>
      <c r="J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</row>
    <row r="383" spans="3:66" s="46" customFormat="1">
      <c r="C383" s="48"/>
      <c r="D383" s="48"/>
      <c r="E383" s="48"/>
      <c r="F383" s="48"/>
      <c r="G383" s="48"/>
      <c r="H383" s="48"/>
      <c r="I383" s="48"/>
      <c r="J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</row>
    <row r="384" spans="3:66" s="46" customFormat="1">
      <c r="C384" s="48"/>
      <c r="D384" s="48"/>
      <c r="E384" s="48"/>
      <c r="F384" s="48"/>
      <c r="G384" s="48"/>
      <c r="H384" s="48"/>
      <c r="I384" s="48"/>
      <c r="J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</row>
    <row r="385" spans="3:66" s="46" customFormat="1">
      <c r="C385" s="48"/>
      <c r="D385" s="48"/>
      <c r="E385" s="48"/>
      <c r="F385" s="48"/>
      <c r="G385" s="48"/>
      <c r="H385" s="48"/>
      <c r="I385" s="48"/>
      <c r="J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</row>
    <row r="386" spans="3:66" s="46" customFormat="1">
      <c r="C386" s="48"/>
      <c r="D386" s="48"/>
      <c r="E386" s="48"/>
      <c r="F386" s="48"/>
      <c r="G386" s="48"/>
      <c r="H386" s="48"/>
      <c r="I386" s="48"/>
      <c r="J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</row>
    <row r="387" spans="3:66" s="46" customFormat="1">
      <c r="C387" s="48"/>
      <c r="D387" s="48"/>
      <c r="E387" s="48"/>
      <c r="F387" s="48"/>
      <c r="G387" s="48"/>
      <c r="H387" s="48"/>
      <c r="I387" s="48"/>
      <c r="J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</row>
    <row r="388" spans="3:66" s="46" customFormat="1">
      <c r="C388" s="48"/>
      <c r="D388" s="48"/>
      <c r="E388" s="48"/>
      <c r="F388" s="48"/>
      <c r="G388" s="48"/>
      <c r="H388" s="48"/>
      <c r="I388" s="48"/>
      <c r="J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</row>
    <row r="389" spans="3:66" s="46" customFormat="1">
      <c r="C389" s="48"/>
      <c r="D389" s="48"/>
      <c r="E389" s="48"/>
      <c r="F389" s="48"/>
      <c r="G389" s="48"/>
      <c r="H389" s="48"/>
      <c r="I389" s="48"/>
      <c r="J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</row>
    <row r="390" spans="3:66" s="46" customFormat="1">
      <c r="C390" s="48"/>
      <c r="D390" s="48"/>
      <c r="E390" s="48"/>
      <c r="F390" s="48"/>
      <c r="G390" s="48"/>
      <c r="H390" s="48"/>
      <c r="I390" s="48"/>
      <c r="J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</row>
    <row r="391" spans="3:66" s="46" customFormat="1">
      <c r="C391" s="48"/>
      <c r="D391" s="48"/>
      <c r="E391" s="48"/>
      <c r="F391" s="48"/>
      <c r="G391" s="48"/>
      <c r="H391" s="48"/>
      <c r="I391" s="48"/>
      <c r="J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</row>
    <row r="392" spans="3:66" s="46" customFormat="1">
      <c r="C392" s="48"/>
      <c r="D392" s="48"/>
      <c r="E392" s="48"/>
      <c r="F392" s="48"/>
      <c r="G392" s="48"/>
      <c r="H392" s="48"/>
      <c r="I392" s="48"/>
      <c r="J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</row>
    <row r="393" spans="3:66" s="46" customFormat="1">
      <c r="C393" s="48"/>
      <c r="D393" s="48"/>
      <c r="E393" s="48"/>
      <c r="F393" s="48"/>
      <c r="G393" s="48"/>
      <c r="H393" s="48"/>
      <c r="I393" s="48"/>
      <c r="J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</row>
    <row r="394" spans="3:66" s="46" customFormat="1">
      <c r="C394" s="48"/>
      <c r="D394" s="48"/>
      <c r="E394" s="48"/>
      <c r="F394" s="48"/>
      <c r="G394" s="48"/>
      <c r="H394" s="48"/>
      <c r="I394" s="48"/>
      <c r="J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</row>
    <row r="395" spans="3:66" s="46" customFormat="1">
      <c r="C395" s="48"/>
      <c r="D395" s="48"/>
      <c r="E395" s="48"/>
      <c r="F395" s="48"/>
      <c r="G395" s="48"/>
      <c r="H395" s="48"/>
      <c r="I395" s="48"/>
      <c r="J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</row>
    <row r="396" spans="3:66" s="46" customFormat="1">
      <c r="C396" s="48"/>
      <c r="D396" s="48"/>
      <c r="E396" s="48"/>
      <c r="F396" s="48"/>
      <c r="G396" s="48"/>
      <c r="H396" s="48"/>
      <c r="I396" s="48"/>
      <c r="J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</row>
    <row r="397" spans="3:66" s="46" customFormat="1">
      <c r="C397" s="48"/>
      <c r="D397" s="48"/>
      <c r="E397" s="48"/>
      <c r="F397" s="48"/>
      <c r="G397" s="48"/>
      <c r="H397" s="48"/>
      <c r="I397" s="48"/>
      <c r="J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</row>
    <row r="398" spans="3:66" s="46" customFormat="1">
      <c r="C398" s="48"/>
      <c r="D398" s="48"/>
      <c r="E398" s="48"/>
      <c r="F398" s="48"/>
      <c r="G398" s="48"/>
      <c r="H398" s="48"/>
      <c r="I398" s="48"/>
      <c r="J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</row>
    <row r="399" spans="3:66" s="46" customFormat="1">
      <c r="C399" s="48"/>
      <c r="D399" s="48"/>
      <c r="E399" s="48"/>
      <c r="F399" s="48"/>
      <c r="G399" s="48"/>
      <c r="H399" s="48"/>
      <c r="I399" s="48"/>
      <c r="J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</row>
    <row r="400" spans="3:66" s="46" customFormat="1">
      <c r="C400" s="48"/>
      <c r="D400" s="48"/>
      <c r="E400" s="48"/>
      <c r="F400" s="48"/>
      <c r="G400" s="48"/>
      <c r="H400" s="48"/>
      <c r="I400" s="48"/>
      <c r="J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</row>
    <row r="401" spans="3:66" s="46" customFormat="1">
      <c r="C401" s="48"/>
      <c r="D401" s="48"/>
      <c r="E401" s="48"/>
      <c r="F401" s="48"/>
      <c r="G401" s="48"/>
      <c r="H401" s="48"/>
      <c r="I401" s="48"/>
      <c r="J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</row>
    <row r="402" spans="3:66" s="46" customFormat="1">
      <c r="C402" s="48"/>
      <c r="D402" s="48"/>
      <c r="E402" s="48"/>
      <c r="F402" s="48"/>
      <c r="G402" s="48"/>
      <c r="H402" s="48"/>
      <c r="I402" s="48"/>
      <c r="J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</row>
    <row r="403" spans="3:66" s="46" customFormat="1">
      <c r="C403" s="48"/>
      <c r="D403" s="48"/>
      <c r="E403" s="48"/>
      <c r="F403" s="48"/>
      <c r="G403" s="48"/>
      <c r="H403" s="48"/>
      <c r="I403" s="48"/>
      <c r="J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</row>
    <row r="404" spans="3:66" s="46" customFormat="1">
      <c r="C404" s="48"/>
      <c r="D404" s="48"/>
      <c r="E404" s="48"/>
      <c r="F404" s="48"/>
      <c r="G404" s="48"/>
      <c r="H404" s="48"/>
      <c r="I404" s="48"/>
      <c r="J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</row>
    <row r="405" spans="3:66" s="46" customFormat="1">
      <c r="C405" s="48"/>
      <c r="D405" s="48"/>
      <c r="E405" s="48"/>
      <c r="F405" s="48"/>
      <c r="G405" s="48"/>
      <c r="H405" s="48"/>
      <c r="I405" s="48"/>
      <c r="J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</row>
    <row r="406" spans="3:66" s="46" customFormat="1">
      <c r="C406" s="48"/>
      <c r="D406" s="48"/>
      <c r="E406" s="48"/>
      <c r="F406" s="48"/>
      <c r="G406" s="48"/>
      <c r="H406" s="48"/>
      <c r="I406" s="48"/>
      <c r="J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</row>
    <row r="407" spans="3:66" s="46" customFormat="1">
      <c r="C407" s="48"/>
      <c r="D407" s="48"/>
      <c r="E407" s="48"/>
      <c r="F407" s="48"/>
      <c r="G407" s="48"/>
      <c r="H407" s="48"/>
      <c r="I407" s="48"/>
      <c r="J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</row>
    <row r="408" spans="3:66" s="46" customFormat="1">
      <c r="C408" s="48"/>
      <c r="D408" s="48"/>
      <c r="E408" s="48"/>
      <c r="F408" s="48"/>
      <c r="G408" s="48"/>
      <c r="H408" s="48"/>
      <c r="I408" s="48"/>
      <c r="J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</row>
    <row r="409" spans="3:66" s="46" customFormat="1">
      <c r="C409" s="48"/>
      <c r="D409" s="48"/>
      <c r="E409" s="48"/>
      <c r="F409" s="48"/>
      <c r="G409" s="48"/>
      <c r="H409" s="48"/>
      <c r="I409" s="48"/>
      <c r="J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</row>
    <row r="410" spans="3:66" s="46" customFormat="1">
      <c r="C410" s="48"/>
      <c r="D410" s="48"/>
      <c r="E410" s="48"/>
      <c r="F410" s="48"/>
      <c r="G410" s="48"/>
      <c r="H410" s="48"/>
      <c r="I410" s="48"/>
      <c r="J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</row>
    <row r="411" spans="3:66" s="46" customFormat="1">
      <c r="C411" s="48"/>
      <c r="D411" s="48"/>
      <c r="E411" s="48"/>
      <c r="F411" s="48"/>
      <c r="G411" s="48"/>
      <c r="H411" s="48"/>
      <c r="I411" s="48"/>
      <c r="J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</row>
    <row r="412" spans="3:66" s="46" customFormat="1">
      <c r="C412" s="48"/>
      <c r="D412" s="48"/>
      <c r="E412" s="48"/>
      <c r="F412" s="48"/>
      <c r="G412" s="48"/>
      <c r="H412" s="48"/>
      <c r="I412" s="48"/>
      <c r="J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</row>
    <row r="413" spans="3:66" s="46" customFormat="1">
      <c r="C413" s="48"/>
      <c r="D413" s="48"/>
      <c r="E413" s="48"/>
      <c r="F413" s="48"/>
      <c r="G413" s="48"/>
      <c r="H413" s="48"/>
      <c r="I413" s="48"/>
      <c r="J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</row>
    <row r="414" spans="3:66" s="46" customFormat="1">
      <c r="C414" s="48"/>
      <c r="D414" s="48"/>
      <c r="E414" s="48"/>
      <c r="F414" s="48"/>
      <c r="G414" s="48"/>
      <c r="H414" s="48"/>
      <c r="I414" s="48"/>
      <c r="J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</row>
    <row r="415" spans="3:66" s="46" customFormat="1">
      <c r="C415" s="48"/>
      <c r="D415" s="48"/>
      <c r="E415" s="48"/>
      <c r="F415" s="48"/>
      <c r="G415" s="48"/>
      <c r="H415" s="48"/>
      <c r="I415" s="48"/>
      <c r="J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</row>
    <row r="416" spans="3:66" s="46" customFormat="1">
      <c r="C416" s="48"/>
      <c r="D416" s="48"/>
      <c r="E416" s="48"/>
      <c r="F416" s="48"/>
      <c r="G416" s="48"/>
      <c r="H416" s="48"/>
      <c r="I416" s="48"/>
      <c r="J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</row>
    <row r="417" spans="3:66" s="46" customFormat="1">
      <c r="C417" s="48"/>
      <c r="D417" s="48"/>
      <c r="E417" s="48"/>
      <c r="F417" s="48"/>
      <c r="G417" s="48"/>
      <c r="H417" s="48"/>
      <c r="I417" s="48"/>
      <c r="J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</row>
    <row r="418" spans="3:66" s="46" customFormat="1">
      <c r="C418" s="48"/>
      <c r="D418" s="48"/>
      <c r="E418" s="48"/>
      <c r="F418" s="48"/>
      <c r="G418" s="48"/>
      <c r="H418" s="48"/>
      <c r="I418" s="48"/>
      <c r="J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</row>
    <row r="419" spans="3:66" s="46" customFormat="1">
      <c r="C419" s="48"/>
      <c r="D419" s="48"/>
      <c r="E419" s="48"/>
      <c r="F419" s="48"/>
      <c r="G419" s="48"/>
      <c r="H419" s="48"/>
      <c r="I419" s="48"/>
      <c r="J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</row>
    <row r="420" spans="3:66" s="46" customFormat="1">
      <c r="C420" s="48"/>
      <c r="D420" s="48"/>
      <c r="E420" s="48"/>
      <c r="F420" s="48"/>
      <c r="G420" s="48"/>
      <c r="H420" s="48"/>
      <c r="I420" s="48"/>
      <c r="J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</row>
    <row r="421" spans="3:66" s="46" customFormat="1">
      <c r="C421" s="48"/>
      <c r="D421" s="48"/>
      <c r="E421" s="48"/>
      <c r="F421" s="48"/>
      <c r="G421" s="48"/>
      <c r="H421" s="48"/>
      <c r="I421" s="48"/>
      <c r="J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</row>
    <row r="422" spans="3:66" s="46" customFormat="1">
      <c r="C422" s="48"/>
      <c r="D422" s="48"/>
      <c r="E422" s="48"/>
      <c r="F422" s="48"/>
      <c r="G422" s="48"/>
      <c r="H422" s="48"/>
      <c r="I422" s="48"/>
      <c r="J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</row>
    <row r="423" spans="3:66" s="46" customFormat="1">
      <c r="C423" s="48"/>
      <c r="D423" s="48"/>
      <c r="E423" s="48"/>
      <c r="F423" s="48"/>
      <c r="G423" s="48"/>
      <c r="H423" s="48"/>
      <c r="I423" s="48"/>
      <c r="J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</row>
    <row r="424" spans="3:66" s="46" customFormat="1">
      <c r="C424" s="48"/>
      <c r="D424" s="48"/>
      <c r="E424" s="48"/>
      <c r="F424" s="48"/>
      <c r="G424" s="48"/>
      <c r="H424" s="48"/>
      <c r="I424" s="48"/>
      <c r="J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</row>
    <row r="425" spans="3:66" s="46" customFormat="1">
      <c r="C425" s="48"/>
      <c r="D425" s="48"/>
      <c r="E425" s="48"/>
      <c r="F425" s="48"/>
      <c r="G425" s="48"/>
      <c r="H425" s="48"/>
      <c r="I425" s="48"/>
      <c r="J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</row>
    <row r="426" spans="3:66" s="46" customFormat="1">
      <c r="C426" s="48"/>
      <c r="D426" s="48"/>
      <c r="E426" s="48"/>
      <c r="F426" s="48"/>
      <c r="G426" s="48"/>
      <c r="H426" s="48"/>
      <c r="I426" s="48"/>
      <c r="J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</row>
    <row r="427" spans="3:66" s="46" customFormat="1">
      <c r="C427" s="48"/>
      <c r="D427" s="48"/>
      <c r="E427" s="48"/>
      <c r="F427" s="48"/>
      <c r="G427" s="48"/>
      <c r="H427" s="48"/>
      <c r="I427" s="48"/>
      <c r="J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</row>
    <row r="428" spans="3:66" s="46" customFormat="1">
      <c r="C428" s="48"/>
      <c r="D428" s="48"/>
      <c r="E428" s="48"/>
      <c r="F428" s="48"/>
      <c r="G428" s="48"/>
      <c r="H428" s="48"/>
      <c r="I428" s="48"/>
      <c r="J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</row>
    <row r="429" spans="3:66" s="46" customFormat="1">
      <c r="C429" s="48"/>
      <c r="D429" s="48"/>
      <c r="E429" s="48"/>
      <c r="F429" s="48"/>
      <c r="G429" s="48"/>
      <c r="H429" s="48"/>
      <c r="I429" s="48"/>
      <c r="J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</row>
    <row r="430" spans="3:66" s="46" customFormat="1">
      <c r="C430" s="48"/>
      <c r="D430" s="48"/>
      <c r="E430" s="48"/>
      <c r="F430" s="48"/>
      <c r="G430" s="48"/>
      <c r="H430" s="48"/>
      <c r="I430" s="48"/>
      <c r="J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</row>
    <row r="431" spans="3:66" s="46" customFormat="1">
      <c r="C431" s="48"/>
      <c r="D431" s="48"/>
      <c r="E431" s="48"/>
      <c r="F431" s="48"/>
      <c r="G431" s="48"/>
      <c r="H431" s="48"/>
      <c r="I431" s="48"/>
      <c r="J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</row>
    <row r="432" spans="3:66" s="46" customFormat="1">
      <c r="C432" s="48"/>
      <c r="D432" s="48"/>
      <c r="E432" s="48"/>
      <c r="F432" s="48"/>
      <c r="G432" s="48"/>
      <c r="H432" s="48"/>
      <c r="I432" s="48"/>
      <c r="J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</row>
    <row r="433" spans="3:66" s="46" customFormat="1">
      <c r="C433" s="48"/>
      <c r="D433" s="48"/>
      <c r="E433" s="48"/>
      <c r="F433" s="48"/>
      <c r="G433" s="48"/>
      <c r="H433" s="48"/>
      <c r="I433" s="48"/>
      <c r="J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</row>
    <row r="434" spans="3:66" s="46" customFormat="1">
      <c r="C434" s="48"/>
      <c r="D434" s="48"/>
      <c r="E434" s="48"/>
      <c r="F434" s="48"/>
      <c r="G434" s="48"/>
      <c r="H434" s="48"/>
      <c r="I434" s="48"/>
      <c r="J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</row>
    <row r="435" spans="3:66" s="46" customFormat="1">
      <c r="C435" s="48"/>
      <c r="D435" s="48"/>
      <c r="E435" s="48"/>
      <c r="F435" s="48"/>
      <c r="G435" s="48"/>
      <c r="H435" s="48"/>
      <c r="I435" s="48"/>
      <c r="J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</row>
    <row r="436" spans="3:66" s="46" customFormat="1">
      <c r="C436" s="48"/>
      <c r="D436" s="48"/>
      <c r="E436" s="48"/>
      <c r="F436" s="48"/>
      <c r="G436" s="48"/>
      <c r="H436" s="48"/>
      <c r="I436" s="48"/>
      <c r="J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</row>
    <row r="437" spans="3:66" s="46" customFormat="1">
      <c r="C437" s="48"/>
      <c r="D437" s="48"/>
      <c r="E437" s="48"/>
      <c r="F437" s="48"/>
      <c r="G437" s="48"/>
      <c r="H437" s="48"/>
      <c r="I437" s="48"/>
      <c r="J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</row>
    <row r="438" spans="3:66" s="46" customFormat="1">
      <c r="C438" s="48"/>
      <c r="D438" s="48"/>
      <c r="E438" s="48"/>
      <c r="F438" s="48"/>
      <c r="G438" s="48"/>
      <c r="H438" s="48"/>
      <c r="I438" s="48"/>
      <c r="J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</row>
    <row r="439" spans="3:66" s="46" customFormat="1">
      <c r="C439" s="48"/>
      <c r="D439" s="48"/>
      <c r="E439" s="48"/>
      <c r="F439" s="48"/>
      <c r="G439" s="48"/>
      <c r="H439" s="48"/>
      <c r="I439" s="48"/>
      <c r="J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</row>
    <row r="440" spans="3:66" s="46" customFormat="1">
      <c r="C440" s="48"/>
      <c r="D440" s="48"/>
      <c r="E440" s="48"/>
      <c r="F440" s="48"/>
      <c r="G440" s="48"/>
      <c r="H440" s="48"/>
      <c r="I440" s="48"/>
      <c r="J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</row>
    <row r="441" spans="3:66" s="46" customFormat="1">
      <c r="C441" s="48"/>
      <c r="D441" s="48"/>
      <c r="E441" s="48"/>
      <c r="F441" s="48"/>
      <c r="G441" s="48"/>
      <c r="H441" s="48"/>
      <c r="I441" s="48"/>
      <c r="J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</row>
    <row r="442" spans="3:66" s="46" customFormat="1">
      <c r="C442" s="48"/>
      <c r="D442" s="48"/>
      <c r="E442" s="48"/>
      <c r="F442" s="48"/>
      <c r="G442" s="48"/>
      <c r="H442" s="48"/>
      <c r="I442" s="48"/>
      <c r="J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</row>
    <row r="443" spans="3:66" s="46" customFormat="1">
      <c r="C443" s="48"/>
      <c r="D443" s="48"/>
      <c r="E443" s="48"/>
      <c r="F443" s="48"/>
      <c r="G443" s="48"/>
      <c r="H443" s="48"/>
      <c r="I443" s="48"/>
      <c r="J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</row>
    <row r="444" spans="3:66" s="46" customFormat="1">
      <c r="C444" s="48"/>
      <c r="D444" s="48"/>
      <c r="E444" s="48"/>
      <c r="F444" s="48"/>
      <c r="G444" s="48"/>
      <c r="H444" s="48"/>
      <c r="I444" s="48"/>
      <c r="J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</row>
    <row r="445" spans="3:66" s="46" customFormat="1">
      <c r="C445" s="48"/>
      <c r="D445" s="48"/>
      <c r="E445" s="48"/>
      <c r="F445" s="48"/>
      <c r="G445" s="48"/>
      <c r="H445" s="48"/>
      <c r="I445" s="48"/>
      <c r="J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</row>
    <row r="446" spans="3:66" s="46" customFormat="1">
      <c r="C446" s="48"/>
      <c r="D446" s="48"/>
      <c r="E446" s="48"/>
      <c r="F446" s="48"/>
      <c r="G446" s="48"/>
      <c r="H446" s="48"/>
      <c r="I446" s="48"/>
      <c r="J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</row>
    <row r="447" spans="3:66" s="46" customFormat="1">
      <c r="C447" s="48"/>
      <c r="D447" s="48"/>
      <c r="E447" s="48"/>
      <c r="F447" s="48"/>
      <c r="G447" s="48"/>
      <c r="H447" s="48"/>
      <c r="I447" s="48"/>
      <c r="J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</row>
    <row r="448" spans="3:66" s="46" customFormat="1">
      <c r="C448" s="48"/>
      <c r="D448" s="48"/>
      <c r="E448" s="48"/>
      <c r="F448" s="48"/>
      <c r="G448" s="48"/>
      <c r="H448" s="48"/>
      <c r="I448" s="48"/>
      <c r="J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</row>
    <row r="449" spans="3:66" s="46" customFormat="1">
      <c r="C449" s="48"/>
      <c r="D449" s="48"/>
      <c r="E449" s="48"/>
      <c r="F449" s="48"/>
      <c r="G449" s="48"/>
      <c r="H449" s="48"/>
      <c r="I449" s="48"/>
      <c r="J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</row>
    <row r="450" spans="3:66" s="46" customFormat="1">
      <c r="C450" s="48"/>
      <c r="D450" s="48"/>
      <c r="E450" s="48"/>
      <c r="F450" s="48"/>
      <c r="G450" s="48"/>
      <c r="H450" s="48"/>
      <c r="I450" s="48"/>
      <c r="J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</row>
    <row r="451" spans="3:66" s="46" customFormat="1">
      <c r="C451" s="48"/>
      <c r="D451" s="48"/>
      <c r="E451" s="48"/>
      <c r="F451" s="48"/>
      <c r="G451" s="48"/>
      <c r="H451" s="48"/>
      <c r="I451" s="48"/>
      <c r="J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</row>
    <row r="452" spans="3:66" s="46" customFormat="1">
      <c r="C452" s="48"/>
      <c r="D452" s="48"/>
      <c r="E452" s="48"/>
      <c r="F452" s="48"/>
      <c r="G452" s="48"/>
      <c r="H452" s="48"/>
      <c r="I452" s="48"/>
      <c r="J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</row>
    <row r="453" spans="3:66" s="46" customFormat="1">
      <c r="C453" s="48"/>
      <c r="D453" s="48"/>
      <c r="E453" s="48"/>
      <c r="F453" s="48"/>
      <c r="G453" s="48"/>
      <c r="H453" s="48"/>
      <c r="I453" s="48"/>
      <c r="J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</row>
    <row r="454" spans="3:66" s="46" customFormat="1">
      <c r="C454" s="48"/>
      <c r="D454" s="48"/>
      <c r="E454" s="48"/>
      <c r="F454" s="48"/>
      <c r="G454" s="48"/>
      <c r="H454" s="48"/>
      <c r="I454" s="48"/>
      <c r="J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</row>
    <row r="455" spans="3:66" s="46" customFormat="1">
      <c r="C455" s="48"/>
      <c r="D455" s="48"/>
      <c r="E455" s="48"/>
      <c r="F455" s="48"/>
      <c r="G455" s="48"/>
      <c r="H455" s="48"/>
      <c r="I455" s="48"/>
      <c r="J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</row>
    <row r="456" spans="3:66" s="46" customFormat="1">
      <c r="C456" s="48"/>
      <c r="D456" s="48"/>
      <c r="E456" s="48"/>
      <c r="F456" s="48"/>
      <c r="G456" s="48"/>
      <c r="H456" s="48"/>
      <c r="I456" s="48"/>
      <c r="J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</row>
    <row r="457" spans="3:66" s="46" customFormat="1">
      <c r="C457" s="48"/>
      <c r="D457" s="48"/>
      <c r="E457" s="48"/>
      <c r="F457" s="48"/>
      <c r="G457" s="48"/>
      <c r="H457" s="48"/>
      <c r="I457" s="48"/>
      <c r="J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</row>
    <row r="458" spans="3:66" s="46" customFormat="1">
      <c r="C458" s="48"/>
      <c r="D458" s="48"/>
      <c r="E458" s="48"/>
      <c r="F458" s="48"/>
      <c r="G458" s="48"/>
      <c r="H458" s="48"/>
      <c r="I458" s="48"/>
      <c r="J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</row>
    <row r="459" spans="3:66" s="46" customFormat="1">
      <c r="C459" s="48"/>
      <c r="D459" s="48"/>
      <c r="E459" s="48"/>
      <c r="F459" s="48"/>
      <c r="G459" s="48"/>
      <c r="H459" s="48"/>
      <c r="I459" s="48"/>
      <c r="J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</row>
    <row r="460" spans="3:66" s="46" customFormat="1">
      <c r="C460" s="48"/>
      <c r="D460" s="48"/>
      <c r="E460" s="48"/>
      <c r="F460" s="48"/>
      <c r="G460" s="48"/>
      <c r="H460" s="48"/>
      <c r="I460" s="48"/>
      <c r="J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</row>
    <row r="461" spans="3:66" s="46" customFormat="1">
      <c r="C461" s="48"/>
      <c r="D461" s="48"/>
      <c r="E461" s="48"/>
      <c r="F461" s="48"/>
      <c r="G461" s="48"/>
      <c r="H461" s="48"/>
      <c r="I461" s="48"/>
      <c r="J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</row>
    <row r="462" spans="3:66" s="46" customFormat="1">
      <c r="C462" s="48"/>
      <c r="D462" s="48"/>
      <c r="E462" s="48"/>
      <c r="F462" s="48"/>
      <c r="G462" s="48"/>
      <c r="H462" s="48"/>
      <c r="I462" s="48"/>
      <c r="J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</row>
    <row r="463" spans="3:66" s="46" customFormat="1">
      <c r="C463" s="48"/>
      <c r="D463" s="48"/>
      <c r="E463" s="48"/>
      <c r="F463" s="48"/>
      <c r="G463" s="48"/>
      <c r="H463" s="48"/>
      <c r="I463" s="48"/>
      <c r="J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</row>
    <row r="464" spans="3:66" s="46" customFormat="1">
      <c r="C464" s="48"/>
      <c r="D464" s="48"/>
      <c r="E464" s="48"/>
      <c r="F464" s="48"/>
      <c r="G464" s="48"/>
      <c r="H464" s="48"/>
      <c r="I464" s="48"/>
      <c r="J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</row>
    <row r="465" spans="3:66" s="46" customFormat="1">
      <c r="C465" s="48"/>
      <c r="D465" s="48"/>
      <c r="E465" s="48"/>
      <c r="F465" s="48"/>
      <c r="G465" s="48"/>
      <c r="H465" s="48"/>
      <c r="I465" s="48"/>
      <c r="J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</row>
    <row r="466" spans="3:66" s="46" customFormat="1">
      <c r="C466" s="48"/>
      <c r="D466" s="48"/>
      <c r="E466" s="48"/>
      <c r="F466" s="48"/>
      <c r="G466" s="48"/>
      <c r="H466" s="48"/>
      <c r="I466" s="48"/>
      <c r="J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</row>
    <row r="467" spans="3:66" s="46" customFormat="1">
      <c r="C467" s="48"/>
      <c r="D467" s="48"/>
      <c r="E467" s="48"/>
      <c r="F467" s="48"/>
      <c r="G467" s="48"/>
      <c r="H467" s="48"/>
      <c r="I467" s="48"/>
      <c r="J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</row>
    <row r="468" spans="3:66" s="46" customFormat="1">
      <c r="C468" s="48"/>
      <c r="D468" s="48"/>
      <c r="E468" s="48"/>
      <c r="F468" s="48"/>
      <c r="G468" s="48"/>
      <c r="H468" s="48"/>
      <c r="I468" s="48"/>
      <c r="J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</row>
    <row r="469" spans="3:66" s="46" customFormat="1">
      <c r="C469" s="48"/>
      <c r="D469" s="48"/>
      <c r="E469" s="48"/>
      <c r="F469" s="48"/>
      <c r="G469" s="48"/>
      <c r="H469" s="48"/>
      <c r="I469" s="48"/>
      <c r="J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</row>
    <row r="470" spans="3:66" s="46" customFormat="1">
      <c r="C470" s="48"/>
      <c r="D470" s="48"/>
      <c r="E470" s="48"/>
      <c r="F470" s="48"/>
      <c r="G470" s="48"/>
      <c r="H470" s="48"/>
      <c r="I470" s="48"/>
      <c r="J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</row>
    <row r="471" spans="3:66" s="46" customFormat="1">
      <c r="C471" s="48"/>
      <c r="D471" s="48"/>
      <c r="E471" s="48"/>
      <c r="F471" s="48"/>
      <c r="G471" s="48"/>
      <c r="H471" s="48"/>
      <c r="I471" s="48"/>
      <c r="J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</row>
    <row r="472" spans="3:66" s="46" customFormat="1">
      <c r="C472" s="48"/>
      <c r="D472" s="48"/>
      <c r="E472" s="48"/>
      <c r="F472" s="48"/>
      <c r="G472" s="48"/>
      <c r="H472" s="48"/>
      <c r="I472" s="48"/>
      <c r="J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</row>
    <row r="473" spans="3:66" s="46" customFormat="1">
      <c r="C473" s="48"/>
      <c r="D473" s="48"/>
      <c r="E473" s="48"/>
      <c r="F473" s="48"/>
      <c r="G473" s="48"/>
      <c r="H473" s="48"/>
      <c r="I473" s="48"/>
      <c r="J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</row>
    <row r="474" spans="3:66" s="46" customFormat="1">
      <c r="C474" s="48"/>
      <c r="D474" s="48"/>
      <c r="E474" s="48"/>
      <c r="F474" s="48"/>
      <c r="G474" s="48"/>
      <c r="H474" s="48"/>
      <c r="I474" s="48"/>
      <c r="J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</row>
    <row r="475" spans="3:66" s="46" customFormat="1">
      <c r="C475" s="48"/>
      <c r="D475" s="48"/>
      <c r="E475" s="48"/>
      <c r="F475" s="48"/>
      <c r="G475" s="48"/>
      <c r="H475" s="48"/>
      <c r="I475" s="48"/>
      <c r="J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</row>
    <row r="476" spans="3:66" s="46" customFormat="1">
      <c r="C476" s="48"/>
      <c r="D476" s="48"/>
      <c r="E476" s="48"/>
      <c r="F476" s="48"/>
      <c r="G476" s="48"/>
      <c r="H476" s="48"/>
      <c r="I476" s="48"/>
      <c r="J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</row>
    <row r="477" spans="3:66" s="46" customFormat="1">
      <c r="C477" s="48"/>
      <c r="D477" s="48"/>
      <c r="E477" s="48"/>
      <c r="F477" s="48"/>
      <c r="G477" s="48"/>
      <c r="H477" s="48"/>
      <c r="I477" s="48"/>
      <c r="J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</row>
    <row r="478" spans="3:66" s="46" customFormat="1">
      <c r="C478" s="48"/>
      <c r="D478" s="48"/>
      <c r="E478" s="48"/>
      <c r="F478" s="48"/>
      <c r="G478" s="48"/>
      <c r="H478" s="48"/>
      <c r="I478" s="48"/>
      <c r="J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</row>
    <row r="479" spans="3:66" s="46" customFormat="1">
      <c r="C479" s="48"/>
      <c r="D479" s="48"/>
      <c r="E479" s="48"/>
      <c r="F479" s="48"/>
      <c r="G479" s="48"/>
      <c r="H479" s="48"/>
      <c r="I479" s="48"/>
      <c r="J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</row>
    <row r="480" spans="3:66" s="46" customFormat="1">
      <c r="C480" s="48"/>
      <c r="D480" s="48"/>
      <c r="E480" s="48"/>
      <c r="F480" s="48"/>
      <c r="G480" s="48"/>
      <c r="H480" s="48"/>
      <c r="I480" s="48"/>
      <c r="J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</row>
    <row r="481" spans="3:66" s="46" customFormat="1">
      <c r="C481" s="48"/>
      <c r="D481" s="48"/>
      <c r="E481" s="48"/>
      <c r="F481" s="48"/>
      <c r="G481" s="48"/>
      <c r="H481" s="48"/>
      <c r="I481" s="48"/>
      <c r="J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</row>
    <row r="482" spans="3:66" s="46" customFormat="1">
      <c r="C482" s="48"/>
      <c r="D482" s="48"/>
      <c r="E482" s="48"/>
      <c r="F482" s="48"/>
      <c r="G482" s="48"/>
      <c r="H482" s="48"/>
      <c r="I482" s="48"/>
      <c r="J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</row>
    <row r="483" spans="3:66" s="46" customFormat="1">
      <c r="C483" s="48"/>
      <c r="D483" s="48"/>
      <c r="E483" s="48"/>
      <c r="F483" s="48"/>
      <c r="G483" s="48"/>
      <c r="H483" s="48"/>
      <c r="I483" s="48"/>
      <c r="J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</row>
    <row r="484" spans="3:66" s="46" customFormat="1">
      <c r="C484" s="48"/>
      <c r="D484" s="48"/>
      <c r="E484" s="48"/>
      <c r="F484" s="48"/>
      <c r="G484" s="48"/>
      <c r="H484" s="48"/>
      <c r="I484" s="48"/>
      <c r="J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</row>
    <row r="485" spans="3:66" s="46" customFormat="1">
      <c r="C485" s="48"/>
      <c r="D485" s="48"/>
      <c r="E485" s="48"/>
      <c r="F485" s="48"/>
      <c r="G485" s="48"/>
      <c r="H485" s="48"/>
      <c r="I485" s="48"/>
      <c r="J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</row>
    <row r="486" spans="3:66" s="46" customFormat="1">
      <c r="C486" s="48"/>
      <c r="D486" s="48"/>
      <c r="E486" s="48"/>
      <c r="F486" s="48"/>
      <c r="G486" s="48"/>
      <c r="H486" s="48"/>
      <c r="I486" s="48"/>
      <c r="J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</row>
    <row r="487" spans="3:66" s="46" customFormat="1">
      <c r="C487" s="48"/>
      <c r="D487" s="48"/>
      <c r="E487" s="48"/>
      <c r="F487" s="48"/>
      <c r="G487" s="48"/>
      <c r="H487" s="48"/>
      <c r="I487" s="48"/>
      <c r="J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</row>
    <row r="488" spans="3:66" s="46" customFormat="1">
      <c r="C488" s="48"/>
      <c r="D488" s="48"/>
      <c r="E488" s="48"/>
      <c r="F488" s="48"/>
      <c r="G488" s="48"/>
      <c r="H488" s="48"/>
      <c r="I488" s="48"/>
      <c r="J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</row>
    <row r="489" spans="3:66" s="46" customFormat="1">
      <c r="C489" s="48"/>
      <c r="D489" s="48"/>
      <c r="E489" s="48"/>
      <c r="F489" s="48"/>
      <c r="G489" s="48"/>
      <c r="H489" s="48"/>
      <c r="I489" s="48"/>
      <c r="J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</row>
    <row r="490" spans="3:66" s="46" customFormat="1">
      <c r="C490" s="48"/>
      <c r="D490" s="48"/>
      <c r="E490" s="48"/>
      <c r="F490" s="48"/>
      <c r="G490" s="48"/>
      <c r="H490" s="48"/>
      <c r="I490" s="48"/>
      <c r="J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</row>
    <row r="491" spans="3:66" s="46" customFormat="1">
      <c r="C491" s="48"/>
      <c r="D491" s="48"/>
      <c r="E491" s="48"/>
      <c r="F491" s="48"/>
      <c r="G491" s="48"/>
      <c r="H491" s="48"/>
      <c r="I491" s="48"/>
      <c r="J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</row>
    <row r="492" spans="3:66" s="46" customFormat="1">
      <c r="C492" s="48"/>
      <c r="D492" s="48"/>
      <c r="E492" s="48"/>
      <c r="F492" s="48"/>
      <c r="G492" s="48"/>
      <c r="H492" s="48"/>
      <c r="I492" s="48"/>
      <c r="J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</row>
    <row r="493" spans="3:66" s="46" customFormat="1">
      <c r="C493" s="48"/>
      <c r="D493" s="48"/>
      <c r="E493" s="48"/>
      <c r="F493" s="48"/>
      <c r="G493" s="48"/>
      <c r="H493" s="48"/>
      <c r="I493" s="48"/>
      <c r="J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</row>
    <row r="494" spans="3:66" s="46" customFormat="1">
      <c r="C494" s="48"/>
      <c r="D494" s="48"/>
      <c r="E494" s="48"/>
      <c r="F494" s="48"/>
      <c r="G494" s="48"/>
      <c r="H494" s="48"/>
      <c r="I494" s="48"/>
      <c r="J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</row>
    <row r="495" spans="3:66" s="46" customFormat="1">
      <c r="C495" s="48"/>
      <c r="D495" s="48"/>
      <c r="E495" s="48"/>
      <c r="F495" s="48"/>
      <c r="G495" s="48"/>
      <c r="H495" s="48"/>
      <c r="I495" s="48"/>
      <c r="J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</row>
    <row r="496" spans="3:66" s="46" customFormat="1">
      <c r="C496" s="48"/>
      <c r="D496" s="48"/>
      <c r="E496" s="48"/>
      <c r="F496" s="48"/>
      <c r="G496" s="48"/>
      <c r="H496" s="48"/>
      <c r="I496" s="48"/>
      <c r="J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</row>
    <row r="497" spans="3:66" s="46" customFormat="1">
      <c r="C497" s="48"/>
      <c r="D497" s="48"/>
      <c r="E497" s="48"/>
      <c r="F497" s="48"/>
      <c r="G497" s="48"/>
      <c r="H497" s="48"/>
      <c r="I497" s="48"/>
      <c r="J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</row>
    <row r="498" spans="3:66" s="46" customFormat="1">
      <c r="C498" s="48"/>
      <c r="D498" s="48"/>
      <c r="E498" s="48"/>
      <c r="F498" s="48"/>
      <c r="G498" s="48"/>
      <c r="H498" s="48"/>
      <c r="I498" s="48"/>
      <c r="J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</row>
    <row r="499" spans="3:66" s="46" customFormat="1">
      <c r="C499" s="48"/>
      <c r="D499" s="48"/>
      <c r="E499" s="48"/>
      <c r="F499" s="48"/>
      <c r="G499" s="48"/>
      <c r="H499" s="48"/>
      <c r="I499" s="48"/>
      <c r="J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</row>
    <row r="500" spans="3:66" s="46" customFormat="1">
      <c r="C500" s="48"/>
      <c r="D500" s="48"/>
      <c r="E500" s="48"/>
      <c r="F500" s="48"/>
      <c r="G500" s="48"/>
      <c r="H500" s="48"/>
      <c r="I500" s="48"/>
      <c r="J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</row>
    <row r="501" spans="3:66" s="46" customFormat="1">
      <c r="C501" s="48"/>
      <c r="D501" s="48"/>
      <c r="E501" s="48"/>
      <c r="F501" s="48"/>
      <c r="G501" s="48"/>
      <c r="H501" s="48"/>
      <c r="I501" s="48"/>
      <c r="J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</row>
    <row r="502" spans="3:66" s="46" customFormat="1">
      <c r="C502" s="48"/>
      <c r="D502" s="48"/>
      <c r="E502" s="48"/>
      <c r="F502" s="48"/>
      <c r="G502" s="48"/>
      <c r="H502" s="48"/>
      <c r="I502" s="48"/>
      <c r="J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</row>
    <row r="503" spans="3:66" s="46" customFormat="1">
      <c r="C503" s="48"/>
      <c r="D503" s="48"/>
      <c r="E503" s="48"/>
      <c r="F503" s="48"/>
      <c r="G503" s="48"/>
      <c r="H503" s="48"/>
      <c r="I503" s="48"/>
      <c r="J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</row>
    <row r="504" spans="3:66" s="46" customFormat="1">
      <c r="C504" s="48"/>
      <c r="D504" s="48"/>
      <c r="E504" s="48"/>
      <c r="F504" s="48"/>
      <c r="G504" s="48"/>
      <c r="H504" s="48"/>
      <c r="I504" s="48"/>
      <c r="J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</row>
    <row r="505" spans="3:66" s="46" customFormat="1">
      <c r="C505" s="48"/>
      <c r="D505" s="48"/>
      <c r="E505" s="48"/>
      <c r="F505" s="48"/>
      <c r="G505" s="48"/>
      <c r="H505" s="48"/>
      <c r="I505" s="48"/>
      <c r="J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</row>
    <row r="506" spans="3:66" s="46" customFormat="1">
      <c r="C506" s="48"/>
      <c r="D506" s="48"/>
      <c r="E506" s="48"/>
      <c r="F506" s="48"/>
      <c r="G506" s="48"/>
      <c r="H506" s="48"/>
      <c r="I506" s="48"/>
      <c r="J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</row>
    <row r="507" spans="3:66" s="46" customFormat="1">
      <c r="C507" s="48"/>
      <c r="D507" s="48"/>
      <c r="E507" s="48"/>
      <c r="F507" s="48"/>
      <c r="G507" s="48"/>
      <c r="H507" s="48"/>
      <c r="I507" s="48"/>
      <c r="J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</row>
    <row r="508" spans="3:66" s="46" customFormat="1">
      <c r="C508" s="48"/>
      <c r="D508" s="48"/>
      <c r="E508" s="48"/>
      <c r="F508" s="48"/>
      <c r="G508" s="48"/>
      <c r="H508" s="48"/>
      <c r="I508" s="48"/>
      <c r="J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</row>
    <row r="509" spans="3:66" s="46" customFormat="1">
      <c r="C509" s="48"/>
      <c r="D509" s="48"/>
      <c r="E509" s="48"/>
      <c r="F509" s="48"/>
      <c r="G509" s="48"/>
      <c r="H509" s="48"/>
      <c r="I509" s="48"/>
      <c r="J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</row>
    <row r="510" spans="3:66" s="46" customFormat="1">
      <c r="C510" s="48"/>
      <c r="D510" s="48"/>
      <c r="E510" s="48"/>
      <c r="F510" s="48"/>
      <c r="G510" s="48"/>
      <c r="H510" s="48"/>
      <c r="I510" s="48"/>
      <c r="J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</row>
    <row r="511" spans="3:66" s="46" customFormat="1">
      <c r="C511" s="48"/>
      <c r="D511" s="48"/>
      <c r="E511" s="48"/>
      <c r="F511" s="48"/>
      <c r="G511" s="48"/>
      <c r="H511" s="48"/>
      <c r="I511" s="48"/>
      <c r="J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</row>
    <row r="512" spans="3:66" s="46" customFormat="1">
      <c r="C512" s="48"/>
      <c r="D512" s="48"/>
      <c r="E512" s="48"/>
      <c r="F512" s="48"/>
      <c r="G512" s="48"/>
      <c r="H512" s="48"/>
      <c r="I512" s="48"/>
      <c r="J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</row>
    <row r="513" spans="3:66" s="46" customFormat="1">
      <c r="C513" s="48"/>
      <c r="D513" s="48"/>
      <c r="E513" s="48"/>
      <c r="F513" s="48"/>
      <c r="G513" s="48"/>
      <c r="H513" s="48"/>
      <c r="I513" s="48"/>
      <c r="J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</row>
    <row r="514" spans="3:66" s="46" customFormat="1">
      <c r="C514" s="48"/>
      <c r="D514" s="48"/>
      <c r="E514" s="48"/>
      <c r="F514" s="48"/>
      <c r="G514" s="48"/>
      <c r="H514" s="48"/>
      <c r="I514" s="48"/>
      <c r="J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</row>
    <row r="515" spans="3:66" s="46" customFormat="1">
      <c r="C515" s="48"/>
      <c r="D515" s="48"/>
      <c r="E515" s="48"/>
      <c r="F515" s="48"/>
      <c r="G515" s="48"/>
      <c r="H515" s="48"/>
      <c r="I515" s="48"/>
      <c r="J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</row>
    <row r="516" spans="3:66" s="46" customFormat="1">
      <c r="C516" s="48"/>
      <c r="D516" s="48"/>
      <c r="E516" s="48"/>
      <c r="F516" s="48"/>
      <c r="G516" s="48"/>
      <c r="H516" s="48"/>
      <c r="I516" s="48"/>
      <c r="J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</row>
    <row r="517" spans="3:66" s="46" customFormat="1">
      <c r="C517" s="48"/>
      <c r="D517" s="48"/>
      <c r="E517" s="48"/>
      <c r="F517" s="48"/>
      <c r="G517" s="48"/>
      <c r="H517" s="48"/>
      <c r="I517" s="48"/>
      <c r="J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</row>
    <row r="518" spans="3:66" s="46" customFormat="1">
      <c r="C518" s="48"/>
      <c r="D518" s="48"/>
      <c r="E518" s="48"/>
      <c r="F518" s="48"/>
      <c r="G518" s="48"/>
      <c r="H518" s="48"/>
      <c r="I518" s="48"/>
      <c r="J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</row>
    <row r="519" spans="3:66" s="46" customFormat="1">
      <c r="C519" s="48"/>
      <c r="D519" s="48"/>
      <c r="E519" s="48"/>
      <c r="F519" s="48"/>
      <c r="G519" s="48"/>
      <c r="H519" s="48"/>
      <c r="I519" s="48"/>
      <c r="J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</row>
    <row r="520" spans="3:66" s="46" customFormat="1">
      <c r="C520" s="48"/>
      <c r="D520" s="48"/>
      <c r="E520" s="48"/>
      <c r="F520" s="48"/>
      <c r="G520" s="48"/>
      <c r="H520" s="48"/>
      <c r="I520" s="48"/>
      <c r="J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</row>
    <row r="521" spans="3:66" s="46" customFormat="1">
      <c r="C521" s="48"/>
      <c r="D521" s="48"/>
      <c r="E521" s="48"/>
      <c r="F521" s="48"/>
      <c r="G521" s="48"/>
      <c r="H521" s="48"/>
      <c r="I521" s="48"/>
      <c r="J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</row>
    <row r="522" spans="3:66" s="46" customFormat="1">
      <c r="C522" s="48"/>
      <c r="D522" s="48"/>
      <c r="E522" s="48"/>
      <c r="F522" s="48"/>
      <c r="G522" s="48"/>
      <c r="H522" s="48"/>
      <c r="I522" s="48"/>
      <c r="J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</row>
    <row r="523" spans="3:66" s="46" customFormat="1">
      <c r="C523" s="48"/>
      <c r="D523" s="48"/>
      <c r="E523" s="48"/>
      <c r="F523" s="48"/>
      <c r="G523" s="48"/>
      <c r="H523" s="48"/>
      <c r="I523" s="48"/>
      <c r="J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</row>
    <row r="524" spans="3:66" s="46" customFormat="1">
      <c r="C524" s="48"/>
      <c r="D524" s="48"/>
      <c r="E524" s="48"/>
      <c r="F524" s="48"/>
      <c r="G524" s="48"/>
      <c r="H524" s="48"/>
      <c r="I524" s="48"/>
      <c r="J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</row>
    <row r="525" spans="3:66" s="46" customFormat="1">
      <c r="C525" s="48"/>
      <c r="D525" s="48"/>
      <c r="E525" s="48"/>
      <c r="F525" s="48"/>
      <c r="G525" s="48"/>
      <c r="H525" s="48"/>
      <c r="I525" s="48"/>
      <c r="J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</row>
    <row r="526" spans="3:66" s="46" customFormat="1">
      <c r="C526" s="48"/>
      <c r="D526" s="48"/>
      <c r="E526" s="48"/>
      <c r="F526" s="48"/>
      <c r="G526" s="48"/>
      <c r="H526" s="48"/>
      <c r="I526" s="48"/>
      <c r="J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</row>
    <row r="527" spans="3:66" s="46" customFormat="1">
      <c r="C527" s="48"/>
      <c r="D527" s="48"/>
      <c r="E527" s="48"/>
      <c r="F527" s="48"/>
      <c r="G527" s="48"/>
      <c r="H527" s="48"/>
      <c r="I527" s="48"/>
      <c r="J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</row>
    <row r="528" spans="3:66" s="46" customFormat="1">
      <c r="C528" s="48"/>
      <c r="D528" s="48"/>
      <c r="E528" s="48"/>
      <c r="F528" s="48"/>
      <c r="G528" s="48"/>
      <c r="H528" s="48"/>
      <c r="I528" s="48"/>
      <c r="J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</row>
    <row r="529" spans="3:66" s="46" customFormat="1">
      <c r="C529" s="48"/>
      <c r="D529" s="48"/>
      <c r="E529" s="48"/>
      <c r="F529" s="48"/>
      <c r="G529" s="48"/>
      <c r="H529" s="48"/>
      <c r="I529" s="48"/>
      <c r="J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</row>
    <row r="530" spans="3:66" s="46" customFormat="1">
      <c r="C530" s="48"/>
      <c r="D530" s="48"/>
      <c r="E530" s="48"/>
      <c r="F530" s="48"/>
      <c r="G530" s="48"/>
      <c r="H530" s="48"/>
      <c r="I530" s="48"/>
      <c r="J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</row>
    <row r="531" spans="3:66" s="46" customFormat="1">
      <c r="C531" s="48"/>
      <c r="D531" s="48"/>
      <c r="E531" s="48"/>
      <c r="F531" s="48"/>
      <c r="G531" s="48"/>
      <c r="H531" s="48"/>
      <c r="I531" s="48"/>
      <c r="J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</row>
    <row r="532" spans="3:66" s="46" customFormat="1">
      <c r="C532" s="48"/>
      <c r="D532" s="48"/>
      <c r="E532" s="48"/>
      <c r="F532" s="48"/>
      <c r="G532" s="48"/>
      <c r="H532" s="48"/>
      <c r="I532" s="48"/>
      <c r="J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</row>
    <row r="533" spans="3:66" s="46" customFormat="1">
      <c r="C533" s="48"/>
      <c r="D533" s="48"/>
      <c r="E533" s="48"/>
      <c r="F533" s="48"/>
      <c r="G533" s="48"/>
      <c r="H533" s="48"/>
      <c r="I533" s="48"/>
      <c r="J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</row>
    <row r="534" spans="3:66" s="46" customFormat="1">
      <c r="C534" s="48"/>
      <c r="D534" s="48"/>
      <c r="E534" s="48"/>
      <c r="F534" s="48"/>
      <c r="G534" s="48"/>
      <c r="H534" s="48"/>
      <c r="I534" s="48"/>
      <c r="J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</row>
    <row r="535" spans="3:66" s="46" customFormat="1">
      <c r="C535" s="48"/>
      <c r="D535" s="48"/>
      <c r="E535" s="48"/>
      <c r="F535" s="48"/>
      <c r="G535" s="48"/>
      <c r="H535" s="48"/>
      <c r="I535" s="48"/>
      <c r="J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</row>
    <row r="536" spans="3:66" s="46" customFormat="1">
      <c r="C536" s="48"/>
      <c r="D536" s="48"/>
      <c r="E536" s="48"/>
      <c r="F536" s="48"/>
      <c r="G536" s="48"/>
      <c r="H536" s="48"/>
      <c r="I536" s="48"/>
      <c r="J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</row>
    <row r="537" spans="3:66" s="46" customFormat="1">
      <c r="C537" s="48"/>
      <c r="D537" s="48"/>
      <c r="E537" s="48"/>
      <c r="F537" s="48"/>
      <c r="G537" s="48"/>
      <c r="H537" s="48"/>
      <c r="I537" s="48"/>
      <c r="J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</row>
    <row r="538" spans="3:66" s="46" customFormat="1">
      <c r="C538" s="48"/>
      <c r="D538" s="48"/>
      <c r="E538" s="48"/>
      <c r="F538" s="48"/>
      <c r="G538" s="48"/>
      <c r="H538" s="48"/>
      <c r="I538" s="48"/>
      <c r="J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</row>
    <row r="539" spans="3:66" s="46" customFormat="1">
      <c r="C539" s="48"/>
      <c r="D539" s="48"/>
      <c r="E539" s="48"/>
      <c r="F539" s="48"/>
      <c r="G539" s="48"/>
      <c r="H539" s="48"/>
      <c r="I539" s="48"/>
      <c r="J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</row>
    <row r="540" spans="3:66" s="46" customFormat="1">
      <c r="C540" s="48"/>
      <c r="D540" s="48"/>
      <c r="E540" s="48"/>
      <c r="F540" s="48"/>
      <c r="G540" s="48"/>
      <c r="H540" s="48"/>
      <c r="I540" s="48"/>
      <c r="J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</row>
    <row r="541" spans="3:66" s="46" customFormat="1">
      <c r="C541" s="48"/>
      <c r="D541" s="48"/>
      <c r="E541" s="48"/>
      <c r="F541" s="48"/>
      <c r="G541" s="48"/>
      <c r="H541" s="48"/>
      <c r="I541" s="48"/>
      <c r="J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</row>
    <row r="542" spans="3:66" s="46" customFormat="1">
      <c r="C542" s="48"/>
      <c r="D542" s="48"/>
      <c r="E542" s="48"/>
      <c r="F542" s="48"/>
      <c r="G542" s="48"/>
      <c r="H542" s="48"/>
      <c r="I542" s="48"/>
      <c r="J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</row>
    <row r="543" spans="3:66" s="46" customFormat="1">
      <c r="C543" s="48"/>
      <c r="D543" s="48"/>
      <c r="E543" s="48"/>
      <c r="F543" s="48"/>
      <c r="G543" s="48"/>
      <c r="H543" s="48"/>
      <c r="I543" s="48"/>
      <c r="J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</row>
    <row r="544" spans="3:66" s="46" customFormat="1">
      <c r="C544" s="48"/>
      <c r="D544" s="48"/>
      <c r="E544" s="48"/>
      <c r="F544" s="48"/>
      <c r="G544" s="48"/>
      <c r="H544" s="48"/>
      <c r="I544" s="48"/>
      <c r="J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</row>
    <row r="545" spans="3:66" s="46" customFormat="1">
      <c r="C545" s="48"/>
      <c r="D545" s="48"/>
      <c r="E545" s="48"/>
      <c r="F545" s="48"/>
      <c r="G545" s="48"/>
      <c r="H545" s="48"/>
      <c r="I545" s="48"/>
      <c r="J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</row>
    <row r="546" spans="3:66" s="46" customFormat="1">
      <c r="C546" s="48"/>
      <c r="D546" s="48"/>
      <c r="E546" s="48"/>
      <c r="F546" s="48"/>
      <c r="G546" s="48"/>
      <c r="H546" s="48"/>
      <c r="I546" s="48"/>
      <c r="J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</row>
    <row r="547" spans="3:66" s="46" customFormat="1">
      <c r="C547" s="48"/>
      <c r="D547" s="48"/>
      <c r="E547" s="48"/>
      <c r="F547" s="48"/>
      <c r="G547" s="48"/>
      <c r="H547" s="48"/>
      <c r="I547" s="48"/>
      <c r="J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</row>
    <row r="548" spans="3:66" s="46" customFormat="1">
      <c r="C548" s="48"/>
      <c r="D548" s="48"/>
      <c r="E548" s="48"/>
      <c r="F548" s="48"/>
      <c r="G548" s="48"/>
      <c r="H548" s="48"/>
      <c r="I548" s="48"/>
      <c r="J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</row>
    <row r="549" spans="3:66" s="46" customFormat="1">
      <c r="C549" s="48"/>
      <c r="D549" s="48"/>
      <c r="E549" s="48"/>
      <c r="F549" s="48"/>
      <c r="G549" s="48"/>
      <c r="H549" s="48"/>
      <c r="I549" s="48"/>
      <c r="J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</row>
    <row r="550" spans="3:66" s="46" customFormat="1">
      <c r="C550" s="48"/>
      <c r="D550" s="48"/>
      <c r="E550" s="48"/>
      <c r="F550" s="48"/>
      <c r="G550" s="48"/>
      <c r="H550" s="48"/>
      <c r="I550" s="48"/>
      <c r="J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</row>
    <row r="551" spans="3:66" s="46" customFormat="1">
      <c r="C551" s="48"/>
      <c r="D551" s="48"/>
      <c r="E551" s="48"/>
      <c r="F551" s="48"/>
      <c r="G551" s="48"/>
      <c r="H551" s="48"/>
      <c r="I551" s="48"/>
      <c r="J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</row>
    <row r="552" spans="3:66" s="46" customFormat="1">
      <c r="C552" s="48"/>
      <c r="D552" s="48"/>
      <c r="E552" s="48"/>
      <c r="F552" s="48"/>
      <c r="G552" s="48"/>
      <c r="H552" s="48"/>
      <c r="I552" s="48"/>
      <c r="J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</row>
    <row r="553" spans="3:66" s="46" customFormat="1">
      <c r="C553" s="48"/>
      <c r="D553" s="48"/>
      <c r="E553" s="48"/>
      <c r="F553" s="48"/>
      <c r="G553" s="48"/>
      <c r="H553" s="48"/>
      <c r="I553" s="48"/>
      <c r="J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</row>
    <row r="554" spans="3:66" s="46" customFormat="1">
      <c r="C554" s="48"/>
      <c r="D554" s="48"/>
      <c r="E554" s="48"/>
      <c r="F554" s="48"/>
      <c r="G554" s="48"/>
      <c r="H554" s="48"/>
      <c r="I554" s="48"/>
      <c r="J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</row>
    <row r="555" spans="3:66" s="46" customFormat="1">
      <c r="C555" s="48"/>
      <c r="D555" s="48"/>
      <c r="E555" s="48"/>
      <c r="F555" s="48"/>
      <c r="G555" s="48"/>
      <c r="H555" s="48"/>
      <c r="I555" s="48"/>
      <c r="J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</row>
    <row r="556" spans="3:66" s="46" customFormat="1">
      <c r="C556" s="48"/>
      <c r="D556" s="48"/>
      <c r="E556" s="48"/>
      <c r="F556" s="48"/>
      <c r="G556" s="48"/>
      <c r="H556" s="48"/>
      <c r="I556" s="48"/>
      <c r="J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</row>
    <row r="557" spans="3:66" s="46" customFormat="1">
      <c r="C557" s="48"/>
      <c r="D557" s="48"/>
      <c r="E557" s="48"/>
      <c r="F557" s="48"/>
      <c r="G557" s="48"/>
      <c r="H557" s="48"/>
      <c r="I557" s="48"/>
      <c r="J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</row>
    <row r="558" spans="3:66" s="46" customFormat="1">
      <c r="C558" s="48"/>
      <c r="D558" s="48"/>
      <c r="E558" s="48"/>
      <c r="F558" s="48"/>
      <c r="G558" s="48"/>
      <c r="H558" s="48"/>
      <c r="I558" s="48"/>
      <c r="J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</row>
    <row r="559" spans="3:66" s="46" customFormat="1">
      <c r="C559" s="48"/>
      <c r="D559" s="48"/>
      <c r="E559" s="48"/>
      <c r="F559" s="48"/>
      <c r="G559" s="48"/>
      <c r="H559" s="48"/>
      <c r="I559" s="48"/>
      <c r="J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</row>
    <row r="560" spans="3:66" s="46" customFormat="1">
      <c r="C560" s="48"/>
      <c r="D560" s="48"/>
      <c r="E560" s="48"/>
      <c r="F560" s="48"/>
      <c r="G560" s="48"/>
      <c r="H560" s="48"/>
      <c r="I560" s="48"/>
      <c r="J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</row>
    <row r="561" spans="3:66" s="46" customFormat="1">
      <c r="C561" s="48"/>
      <c r="D561" s="48"/>
      <c r="E561" s="48"/>
      <c r="F561" s="48"/>
      <c r="G561" s="48"/>
      <c r="H561" s="48"/>
      <c r="I561" s="48"/>
      <c r="J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</row>
    <row r="562" spans="3:66" s="46" customFormat="1">
      <c r="C562" s="48"/>
      <c r="D562" s="48"/>
      <c r="E562" s="48"/>
      <c r="F562" s="48"/>
      <c r="G562" s="48"/>
      <c r="H562" s="48"/>
      <c r="I562" s="48"/>
      <c r="J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</row>
    <row r="563" spans="3:66" s="46" customFormat="1">
      <c r="C563" s="48"/>
      <c r="D563" s="48"/>
      <c r="E563" s="48"/>
      <c r="F563" s="48"/>
      <c r="G563" s="48"/>
      <c r="H563" s="48"/>
      <c r="I563" s="48"/>
      <c r="J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</row>
    <row r="564" spans="3:66" s="46" customFormat="1">
      <c r="C564" s="48"/>
      <c r="D564" s="48"/>
      <c r="E564" s="48"/>
      <c r="F564" s="48"/>
      <c r="G564" s="48"/>
      <c r="H564" s="48"/>
      <c r="I564" s="48"/>
      <c r="J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</row>
    <row r="565" spans="3:66" s="46" customFormat="1">
      <c r="C565" s="48"/>
      <c r="D565" s="48"/>
      <c r="E565" s="48"/>
      <c r="F565" s="48"/>
      <c r="G565" s="48"/>
      <c r="H565" s="48"/>
      <c r="I565" s="48"/>
      <c r="J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</row>
    <row r="566" spans="3:66" s="46" customFormat="1">
      <c r="C566" s="48"/>
      <c r="D566" s="48"/>
      <c r="E566" s="48"/>
      <c r="F566" s="48"/>
      <c r="G566" s="48"/>
      <c r="H566" s="48"/>
      <c r="I566" s="48"/>
      <c r="J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</row>
    <row r="567" spans="3:66" s="46" customFormat="1">
      <c r="C567" s="48"/>
      <c r="D567" s="48"/>
      <c r="E567" s="48"/>
      <c r="F567" s="48"/>
      <c r="G567" s="48"/>
      <c r="H567" s="48"/>
      <c r="I567" s="48"/>
      <c r="J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</row>
    <row r="568" spans="3:66" s="46" customFormat="1">
      <c r="C568" s="48"/>
      <c r="D568" s="48"/>
      <c r="E568" s="48"/>
      <c r="F568" s="48"/>
      <c r="G568" s="48"/>
      <c r="H568" s="48"/>
      <c r="I568" s="48"/>
      <c r="J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</row>
    <row r="569" spans="3:66" s="46" customFormat="1">
      <c r="C569" s="48"/>
      <c r="D569" s="48"/>
      <c r="E569" s="48"/>
      <c r="F569" s="48"/>
      <c r="G569" s="48"/>
      <c r="H569" s="48"/>
      <c r="I569" s="48"/>
      <c r="J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</row>
    <row r="570" spans="3:66" s="46" customFormat="1">
      <c r="C570" s="48"/>
      <c r="D570" s="48"/>
      <c r="E570" s="48"/>
      <c r="F570" s="48"/>
      <c r="G570" s="48"/>
      <c r="H570" s="48"/>
      <c r="I570" s="48"/>
      <c r="J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</row>
    <row r="571" spans="3:66" s="46" customFormat="1">
      <c r="C571" s="48"/>
      <c r="D571" s="48"/>
      <c r="E571" s="48"/>
      <c r="F571" s="48"/>
      <c r="G571" s="48"/>
      <c r="H571" s="48"/>
      <c r="I571" s="48"/>
      <c r="J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</row>
    <row r="572" spans="3:66" s="46" customFormat="1">
      <c r="C572" s="48"/>
      <c r="D572" s="48"/>
      <c r="E572" s="48"/>
      <c r="F572" s="48"/>
      <c r="G572" s="48"/>
      <c r="H572" s="48"/>
      <c r="I572" s="48"/>
      <c r="J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</row>
    <row r="573" spans="3:66" s="46" customFormat="1">
      <c r="C573" s="48"/>
      <c r="D573" s="48"/>
      <c r="E573" s="48"/>
      <c r="F573" s="48"/>
      <c r="G573" s="48"/>
      <c r="H573" s="48"/>
      <c r="I573" s="48"/>
      <c r="J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</row>
    <row r="574" spans="3:66" s="46" customFormat="1">
      <c r="C574" s="48"/>
      <c r="D574" s="48"/>
      <c r="E574" s="48"/>
      <c r="F574" s="48"/>
      <c r="G574" s="48"/>
      <c r="H574" s="48"/>
      <c r="I574" s="48"/>
      <c r="J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</row>
    <row r="575" spans="3:66" s="46" customFormat="1">
      <c r="C575" s="48"/>
      <c r="D575" s="48"/>
      <c r="E575" s="48"/>
      <c r="F575" s="48"/>
      <c r="G575" s="48"/>
      <c r="H575" s="48"/>
      <c r="I575" s="48"/>
      <c r="J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</row>
    <row r="576" spans="3:66" s="46" customFormat="1">
      <c r="C576" s="48"/>
      <c r="D576" s="48"/>
      <c r="E576" s="48"/>
      <c r="F576" s="48"/>
      <c r="G576" s="48"/>
      <c r="H576" s="48"/>
      <c r="I576" s="48"/>
      <c r="J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</row>
    <row r="577" spans="3:66" s="46" customFormat="1">
      <c r="C577" s="48"/>
      <c r="D577" s="48"/>
      <c r="E577" s="48"/>
      <c r="F577" s="48"/>
      <c r="G577" s="48"/>
      <c r="H577" s="48"/>
      <c r="I577" s="48"/>
      <c r="J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</row>
    <row r="578" spans="3:66" s="46" customFormat="1">
      <c r="C578" s="48"/>
      <c r="D578" s="48"/>
      <c r="E578" s="48"/>
      <c r="F578" s="48"/>
      <c r="G578" s="48"/>
      <c r="H578" s="48"/>
      <c r="I578" s="48"/>
      <c r="J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</row>
    <row r="579" spans="3:66" s="46" customFormat="1">
      <c r="C579" s="48"/>
      <c r="D579" s="48"/>
      <c r="E579" s="48"/>
      <c r="F579" s="48"/>
      <c r="G579" s="48"/>
      <c r="H579" s="48"/>
      <c r="I579" s="48"/>
      <c r="J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</row>
    <row r="580" spans="3:66" s="46" customFormat="1">
      <c r="C580" s="48"/>
      <c r="D580" s="48"/>
      <c r="E580" s="48"/>
      <c r="F580" s="48"/>
      <c r="G580" s="48"/>
      <c r="H580" s="48"/>
      <c r="I580" s="48"/>
      <c r="J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</row>
    <row r="581" spans="3:66" s="46" customFormat="1">
      <c r="C581" s="48"/>
      <c r="D581" s="48"/>
      <c r="E581" s="48"/>
      <c r="F581" s="48"/>
      <c r="G581" s="48"/>
      <c r="H581" s="48"/>
      <c r="I581" s="48"/>
      <c r="J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</row>
    <row r="582" spans="3:66" s="46" customFormat="1">
      <c r="C582" s="48"/>
      <c r="D582" s="48"/>
      <c r="E582" s="48"/>
      <c r="F582" s="48"/>
      <c r="G582" s="48"/>
      <c r="H582" s="48"/>
      <c r="I582" s="48"/>
      <c r="J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</row>
    <row r="583" spans="3:66" s="46" customFormat="1">
      <c r="C583" s="48"/>
      <c r="D583" s="48"/>
      <c r="E583" s="48"/>
      <c r="F583" s="48"/>
      <c r="G583" s="48"/>
      <c r="H583" s="48"/>
      <c r="I583" s="48"/>
      <c r="J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</row>
    <row r="584" spans="3:66" s="46" customFormat="1">
      <c r="C584" s="48"/>
      <c r="D584" s="48"/>
      <c r="E584" s="48"/>
      <c r="F584" s="48"/>
      <c r="G584" s="48"/>
      <c r="H584" s="48"/>
      <c r="I584" s="48"/>
      <c r="J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</row>
    <row r="585" spans="3:66" s="46" customFormat="1">
      <c r="C585" s="48"/>
      <c r="D585" s="48"/>
      <c r="E585" s="48"/>
      <c r="F585" s="48"/>
      <c r="G585" s="48"/>
      <c r="H585" s="48"/>
      <c r="I585" s="48"/>
      <c r="J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</row>
    <row r="586" spans="3:66" s="46" customFormat="1">
      <c r="C586" s="48"/>
      <c r="D586" s="48"/>
      <c r="E586" s="48"/>
      <c r="F586" s="48"/>
      <c r="G586" s="48"/>
      <c r="H586" s="48"/>
      <c r="I586" s="48"/>
      <c r="J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</row>
    <row r="587" spans="3:66" s="46" customFormat="1">
      <c r="C587" s="48"/>
      <c r="D587" s="48"/>
      <c r="E587" s="48"/>
      <c r="F587" s="48"/>
      <c r="G587" s="48"/>
      <c r="H587" s="48"/>
      <c r="I587" s="48"/>
      <c r="J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</row>
    <row r="588" spans="3:66" s="46" customFormat="1">
      <c r="C588" s="48"/>
      <c r="D588" s="48"/>
      <c r="E588" s="48"/>
      <c r="F588" s="48"/>
      <c r="G588" s="48"/>
      <c r="H588" s="48"/>
      <c r="I588" s="48"/>
      <c r="J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</row>
    <row r="589" spans="3:66" s="46" customFormat="1">
      <c r="C589" s="48"/>
      <c r="D589" s="48"/>
      <c r="E589" s="48"/>
      <c r="F589" s="48"/>
      <c r="G589" s="48"/>
      <c r="H589" s="48"/>
      <c r="I589" s="48"/>
      <c r="J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</row>
    <row r="590" spans="3:66" s="46" customFormat="1">
      <c r="C590" s="48"/>
      <c r="D590" s="48"/>
      <c r="E590" s="48"/>
      <c r="F590" s="48"/>
      <c r="G590" s="48"/>
      <c r="H590" s="48"/>
      <c r="I590" s="48"/>
      <c r="J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</row>
    <row r="591" spans="3:66" s="46" customFormat="1">
      <c r="C591" s="48"/>
      <c r="D591" s="48"/>
      <c r="E591" s="48"/>
      <c r="F591" s="48"/>
      <c r="G591" s="48"/>
      <c r="H591" s="48"/>
      <c r="I591" s="48"/>
      <c r="J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</row>
    <row r="592" spans="3:66" s="46" customFormat="1">
      <c r="C592" s="48"/>
      <c r="D592" s="48"/>
      <c r="E592" s="48"/>
      <c r="F592" s="48"/>
      <c r="G592" s="48"/>
      <c r="H592" s="48"/>
      <c r="I592" s="48"/>
      <c r="J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</row>
    <row r="593" spans="3:66" s="46" customFormat="1">
      <c r="C593" s="48"/>
      <c r="D593" s="48"/>
      <c r="E593" s="48"/>
      <c r="F593" s="48"/>
      <c r="G593" s="48"/>
      <c r="H593" s="48"/>
      <c r="I593" s="48"/>
      <c r="J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</row>
    <row r="594" spans="3:66" s="46" customFormat="1">
      <c r="C594" s="48"/>
      <c r="D594" s="48"/>
      <c r="E594" s="48"/>
      <c r="F594" s="48"/>
      <c r="G594" s="48"/>
      <c r="H594" s="48"/>
      <c r="I594" s="48"/>
      <c r="J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</row>
    <row r="595" spans="3:66" s="46" customFormat="1">
      <c r="C595" s="48"/>
      <c r="D595" s="48"/>
      <c r="E595" s="48"/>
      <c r="F595" s="48"/>
      <c r="G595" s="48"/>
      <c r="H595" s="48"/>
      <c r="I595" s="48"/>
      <c r="J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</row>
    <row r="596" spans="3:66" s="46" customFormat="1">
      <c r="C596" s="48"/>
      <c r="D596" s="48"/>
      <c r="E596" s="48"/>
      <c r="F596" s="48"/>
      <c r="G596" s="48"/>
      <c r="H596" s="48"/>
      <c r="I596" s="48"/>
      <c r="J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</row>
    <row r="597" spans="3:66" s="46" customFormat="1">
      <c r="C597" s="48"/>
      <c r="D597" s="48"/>
      <c r="E597" s="48"/>
      <c r="F597" s="48"/>
      <c r="G597" s="48"/>
      <c r="H597" s="48"/>
      <c r="I597" s="48"/>
      <c r="J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</row>
    <row r="598" spans="3:66" s="46" customFormat="1">
      <c r="C598" s="48"/>
      <c r="D598" s="48"/>
      <c r="E598" s="48"/>
      <c r="F598" s="48"/>
      <c r="G598" s="48"/>
      <c r="H598" s="48"/>
      <c r="I598" s="48"/>
      <c r="J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</row>
    <row r="599" spans="3:66" s="46" customFormat="1">
      <c r="C599" s="48"/>
      <c r="D599" s="48"/>
      <c r="E599" s="48"/>
      <c r="F599" s="48"/>
      <c r="G599" s="48"/>
      <c r="H599" s="48"/>
      <c r="I599" s="48"/>
      <c r="J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</row>
    <row r="600" spans="3:66" s="46" customFormat="1">
      <c r="C600" s="48"/>
      <c r="D600" s="48"/>
      <c r="E600" s="48"/>
      <c r="F600" s="48"/>
      <c r="G600" s="48"/>
      <c r="H600" s="48"/>
      <c r="I600" s="48"/>
      <c r="J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</row>
    <row r="601" spans="3:66" s="46" customFormat="1">
      <c r="C601" s="48"/>
      <c r="D601" s="48"/>
      <c r="E601" s="48"/>
      <c r="F601" s="48"/>
      <c r="G601" s="48"/>
      <c r="H601" s="48"/>
      <c r="I601" s="48"/>
      <c r="J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</row>
    <row r="602" spans="3:66" s="46" customFormat="1">
      <c r="C602" s="48"/>
      <c r="D602" s="48"/>
      <c r="E602" s="48"/>
      <c r="F602" s="48"/>
      <c r="G602" s="48"/>
      <c r="H602" s="48"/>
      <c r="I602" s="48"/>
      <c r="J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</row>
    <row r="603" spans="3:66" s="46" customFormat="1">
      <c r="C603" s="48"/>
      <c r="D603" s="48"/>
      <c r="E603" s="48"/>
      <c r="F603" s="48"/>
      <c r="G603" s="48"/>
      <c r="H603" s="48"/>
      <c r="I603" s="48"/>
      <c r="J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</row>
    <row r="604" spans="3:66" s="46" customFormat="1">
      <c r="C604" s="48"/>
      <c r="D604" s="48"/>
      <c r="E604" s="48"/>
      <c r="F604" s="48"/>
      <c r="G604" s="48"/>
      <c r="H604" s="48"/>
      <c r="I604" s="48"/>
      <c r="J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</row>
    <row r="605" spans="3:66" s="46" customFormat="1">
      <c r="C605" s="48"/>
      <c r="D605" s="48"/>
      <c r="E605" s="48"/>
      <c r="F605" s="48"/>
      <c r="G605" s="48"/>
      <c r="H605" s="48"/>
      <c r="I605" s="48"/>
      <c r="J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</row>
    <row r="606" spans="3:66" s="46" customFormat="1">
      <c r="C606" s="48"/>
      <c r="D606" s="48"/>
      <c r="E606" s="48"/>
      <c r="F606" s="48"/>
      <c r="G606" s="48"/>
      <c r="H606" s="48"/>
      <c r="I606" s="48"/>
      <c r="J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</row>
    <row r="607" spans="3:66" s="46" customFormat="1">
      <c r="C607" s="48"/>
      <c r="D607" s="48"/>
      <c r="E607" s="48"/>
      <c r="F607" s="48"/>
      <c r="G607" s="48"/>
      <c r="H607" s="48"/>
      <c r="I607" s="48"/>
      <c r="J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</row>
    <row r="608" spans="3:66" s="46" customFormat="1">
      <c r="C608" s="48"/>
      <c r="D608" s="48"/>
      <c r="E608" s="48"/>
      <c r="F608" s="48"/>
      <c r="G608" s="48"/>
      <c r="H608" s="48"/>
      <c r="I608" s="48"/>
      <c r="J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</row>
    <row r="609" spans="3:66" s="46" customFormat="1">
      <c r="C609" s="48"/>
      <c r="D609" s="48"/>
      <c r="E609" s="48"/>
      <c r="F609" s="48"/>
      <c r="G609" s="48"/>
      <c r="H609" s="48"/>
      <c r="I609" s="48"/>
      <c r="J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</row>
    <row r="610" spans="3:66" s="46" customFormat="1">
      <c r="C610" s="48"/>
      <c r="D610" s="48"/>
      <c r="E610" s="48"/>
      <c r="F610" s="48"/>
      <c r="G610" s="48"/>
      <c r="H610" s="48"/>
      <c r="I610" s="48"/>
      <c r="J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</row>
    <row r="611" spans="3:66" s="46" customFormat="1">
      <c r="C611" s="48"/>
      <c r="D611" s="48"/>
      <c r="E611" s="48"/>
      <c r="F611" s="48"/>
      <c r="G611" s="48"/>
      <c r="H611" s="48"/>
      <c r="I611" s="48"/>
      <c r="J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</row>
    <row r="612" spans="3:66" s="46" customFormat="1">
      <c r="C612" s="48"/>
      <c r="D612" s="48"/>
      <c r="E612" s="48"/>
      <c r="F612" s="48"/>
      <c r="G612" s="48"/>
      <c r="H612" s="48"/>
      <c r="I612" s="48"/>
      <c r="J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</row>
    <row r="613" spans="3:66" s="46" customFormat="1">
      <c r="C613" s="48"/>
      <c r="D613" s="48"/>
      <c r="E613" s="48"/>
      <c r="F613" s="48"/>
      <c r="G613" s="48"/>
      <c r="H613" s="48"/>
      <c r="I613" s="48"/>
      <c r="J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</row>
    <row r="614" spans="3:66" s="46" customFormat="1">
      <c r="C614" s="48"/>
      <c r="D614" s="48"/>
      <c r="E614" s="48"/>
      <c r="F614" s="48"/>
      <c r="G614" s="48"/>
      <c r="H614" s="48"/>
      <c r="I614" s="48"/>
      <c r="J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</row>
    <row r="615" spans="3:66" s="46" customFormat="1">
      <c r="C615" s="48"/>
      <c r="D615" s="48"/>
      <c r="E615" s="48"/>
      <c r="F615" s="48"/>
      <c r="G615" s="48"/>
      <c r="H615" s="48"/>
      <c r="I615" s="48"/>
      <c r="J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</row>
    <row r="616" spans="3:66" s="46" customFormat="1">
      <c r="C616" s="48"/>
      <c r="D616" s="48"/>
      <c r="E616" s="48"/>
      <c r="F616" s="48"/>
      <c r="G616" s="48"/>
      <c r="H616" s="48"/>
      <c r="I616" s="48"/>
      <c r="J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</row>
    <row r="617" spans="3:66" s="46" customFormat="1">
      <c r="C617" s="48"/>
      <c r="D617" s="48"/>
      <c r="E617" s="48"/>
      <c r="F617" s="48"/>
      <c r="G617" s="48"/>
      <c r="H617" s="48"/>
      <c r="I617" s="48"/>
      <c r="J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</row>
    <row r="618" spans="3:66" s="46" customFormat="1">
      <c r="C618" s="48"/>
      <c r="D618" s="48"/>
      <c r="E618" s="48"/>
      <c r="F618" s="48"/>
      <c r="G618" s="48"/>
      <c r="H618" s="48"/>
      <c r="I618" s="48"/>
      <c r="J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</row>
    <row r="619" spans="3:66" s="46" customFormat="1">
      <c r="C619" s="48"/>
      <c r="D619" s="48"/>
      <c r="E619" s="48"/>
      <c r="F619" s="48"/>
      <c r="G619" s="48"/>
      <c r="H619" s="48"/>
      <c r="I619" s="48"/>
      <c r="J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</row>
    <row r="620" spans="3:66" s="46" customFormat="1">
      <c r="C620" s="48"/>
      <c r="D620" s="48"/>
      <c r="E620" s="48"/>
      <c r="F620" s="48"/>
      <c r="G620" s="48"/>
      <c r="H620" s="48"/>
      <c r="I620" s="48"/>
      <c r="J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</row>
    <row r="621" spans="3:66" s="46" customFormat="1">
      <c r="C621" s="48"/>
      <c r="D621" s="48"/>
      <c r="E621" s="48"/>
      <c r="F621" s="48"/>
      <c r="G621" s="48"/>
      <c r="H621" s="48"/>
      <c r="I621" s="48"/>
      <c r="J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</row>
    <row r="622" spans="3:66" s="46" customFormat="1">
      <c r="C622" s="48"/>
      <c r="D622" s="48"/>
      <c r="E622" s="48"/>
      <c r="F622" s="48"/>
      <c r="G622" s="48"/>
      <c r="H622" s="48"/>
      <c r="I622" s="48"/>
      <c r="J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</row>
    <row r="623" spans="3:66" s="46" customFormat="1">
      <c r="C623" s="48"/>
      <c r="D623" s="48"/>
      <c r="E623" s="48"/>
      <c r="F623" s="48"/>
      <c r="G623" s="48"/>
      <c r="H623" s="48"/>
      <c r="I623" s="48"/>
      <c r="J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</row>
    <row r="624" spans="3:66" s="46" customFormat="1">
      <c r="C624" s="48"/>
      <c r="D624" s="48"/>
      <c r="E624" s="48"/>
      <c r="F624" s="48"/>
      <c r="G624" s="48"/>
      <c r="H624" s="48"/>
      <c r="I624" s="48"/>
      <c r="J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</row>
    <row r="625" spans="3:66" s="46" customFormat="1">
      <c r="C625" s="48"/>
      <c r="D625" s="48"/>
      <c r="E625" s="48"/>
      <c r="F625" s="48"/>
      <c r="G625" s="48"/>
      <c r="H625" s="48"/>
      <c r="I625" s="48"/>
      <c r="J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</row>
    <row r="626" spans="3:66" s="46" customFormat="1">
      <c r="C626" s="48"/>
      <c r="D626" s="48"/>
      <c r="E626" s="48"/>
      <c r="F626" s="48"/>
      <c r="G626" s="48"/>
      <c r="H626" s="48"/>
      <c r="I626" s="48"/>
      <c r="J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</row>
    <row r="627" spans="3:66" s="46" customFormat="1">
      <c r="C627" s="48"/>
      <c r="D627" s="48"/>
      <c r="E627" s="48"/>
      <c r="F627" s="48"/>
      <c r="G627" s="48"/>
      <c r="H627" s="48"/>
      <c r="I627" s="48"/>
      <c r="J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</row>
    <row r="628" spans="3:66" s="46" customFormat="1">
      <c r="C628" s="48"/>
      <c r="D628" s="48"/>
      <c r="E628" s="48"/>
      <c r="F628" s="48"/>
      <c r="G628" s="48"/>
      <c r="H628" s="48"/>
      <c r="I628" s="48"/>
      <c r="J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</row>
    <row r="629" spans="3:66" s="46" customFormat="1">
      <c r="C629" s="48"/>
      <c r="D629" s="48"/>
      <c r="E629" s="48"/>
      <c r="F629" s="48"/>
      <c r="G629" s="48"/>
      <c r="H629" s="48"/>
      <c r="I629" s="48"/>
      <c r="J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</row>
    <row r="630" spans="3:66" s="46" customFormat="1">
      <c r="C630" s="48"/>
      <c r="D630" s="48"/>
      <c r="E630" s="48"/>
      <c r="F630" s="48"/>
      <c r="G630" s="48"/>
      <c r="H630" s="48"/>
      <c r="I630" s="48"/>
      <c r="J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</row>
    <row r="631" spans="3:66" s="46" customFormat="1">
      <c r="C631" s="48"/>
      <c r="D631" s="48"/>
      <c r="E631" s="48"/>
      <c r="F631" s="48"/>
      <c r="G631" s="48"/>
      <c r="H631" s="48"/>
      <c r="I631" s="48"/>
      <c r="J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</row>
    <row r="632" spans="3:66" s="46" customFormat="1">
      <c r="C632" s="48"/>
      <c r="D632" s="48"/>
      <c r="E632" s="48"/>
      <c r="F632" s="48"/>
      <c r="G632" s="48"/>
      <c r="H632" s="48"/>
      <c r="I632" s="48"/>
      <c r="J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</row>
    <row r="633" spans="3:66" s="46" customFormat="1">
      <c r="C633" s="48"/>
      <c r="D633" s="48"/>
      <c r="E633" s="48"/>
      <c r="F633" s="48"/>
      <c r="G633" s="48"/>
      <c r="H633" s="48"/>
      <c r="I633" s="48"/>
      <c r="J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</row>
    <row r="634" spans="3:66" s="46" customFormat="1">
      <c r="C634" s="48"/>
      <c r="D634" s="48"/>
      <c r="E634" s="48"/>
      <c r="F634" s="48"/>
      <c r="G634" s="48"/>
      <c r="H634" s="48"/>
      <c r="I634" s="48"/>
      <c r="J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</row>
    <row r="635" spans="3:66" s="46" customFormat="1">
      <c r="C635" s="48"/>
      <c r="D635" s="48"/>
      <c r="E635" s="48"/>
      <c r="F635" s="48"/>
      <c r="G635" s="48"/>
      <c r="H635" s="48"/>
      <c r="I635" s="48"/>
      <c r="J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</row>
    <row r="636" spans="3:66" s="46" customFormat="1">
      <c r="C636" s="48"/>
      <c r="D636" s="48"/>
      <c r="E636" s="48"/>
      <c r="F636" s="48"/>
      <c r="G636" s="48"/>
      <c r="H636" s="48"/>
      <c r="I636" s="48"/>
      <c r="J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</row>
    <row r="637" spans="3:66" s="46" customFormat="1">
      <c r="C637" s="48"/>
      <c r="D637" s="48"/>
      <c r="E637" s="48"/>
      <c r="F637" s="48"/>
      <c r="G637" s="48"/>
      <c r="H637" s="48"/>
      <c r="I637" s="48"/>
      <c r="J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</row>
    <row r="638" spans="3:66" s="46" customFormat="1">
      <c r="C638" s="48"/>
      <c r="D638" s="48"/>
      <c r="E638" s="48"/>
      <c r="F638" s="48"/>
      <c r="G638" s="48"/>
      <c r="H638" s="48"/>
      <c r="I638" s="48"/>
      <c r="J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</row>
    <row r="639" spans="3:66" s="46" customFormat="1">
      <c r="C639" s="48"/>
      <c r="D639" s="48"/>
      <c r="E639" s="48"/>
      <c r="F639" s="48"/>
      <c r="G639" s="48"/>
      <c r="H639" s="48"/>
      <c r="I639" s="48"/>
      <c r="J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</row>
    <row r="640" spans="3:66" s="46" customFormat="1">
      <c r="C640" s="48"/>
      <c r="D640" s="48"/>
      <c r="E640" s="48"/>
      <c r="F640" s="48"/>
      <c r="G640" s="48"/>
      <c r="H640" s="48"/>
      <c r="I640" s="48"/>
      <c r="J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</row>
    <row r="641" spans="3:66" s="46" customFormat="1">
      <c r="C641" s="48"/>
      <c r="D641" s="48"/>
      <c r="E641" s="48"/>
      <c r="F641" s="48"/>
      <c r="G641" s="48"/>
      <c r="H641" s="48"/>
      <c r="I641" s="48"/>
      <c r="J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</row>
    <row r="642" spans="3:66" s="46" customFormat="1">
      <c r="C642" s="48"/>
      <c r="D642" s="48"/>
      <c r="E642" s="48"/>
      <c r="F642" s="48"/>
      <c r="G642" s="48"/>
      <c r="H642" s="48"/>
      <c r="I642" s="48"/>
      <c r="J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</row>
    <row r="643" spans="3:66" s="46" customFormat="1">
      <c r="C643" s="48"/>
      <c r="D643" s="48"/>
      <c r="E643" s="48"/>
      <c r="F643" s="48"/>
      <c r="G643" s="48"/>
      <c r="H643" s="48"/>
      <c r="I643" s="48"/>
      <c r="J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</row>
    <row r="644" spans="3:66" s="46" customFormat="1">
      <c r="C644" s="48"/>
      <c r="D644" s="48"/>
      <c r="E644" s="48"/>
      <c r="F644" s="48"/>
      <c r="G644" s="48"/>
      <c r="H644" s="48"/>
      <c r="I644" s="48"/>
      <c r="J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</row>
    <row r="645" spans="3:66" s="46" customFormat="1">
      <c r="C645" s="48"/>
      <c r="D645" s="48"/>
      <c r="E645" s="48"/>
      <c r="F645" s="48"/>
      <c r="G645" s="48"/>
      <c r="H645" s="48"/>
      <c r="I645" s="48"/>
      <c r="J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</row>
    <row r="646" spans="3:66" s="46" customFormat="1">
      <c r="C646" s="48"/>
      <c r="D646" s="48"/>
      <c r="E646" s="48"/>
      <c r="F646" s="48"/>
      <c r="G646" s="48"/>
      <c r="H646" s="48"/>
      <c r="I646" s="48"/>
      <c r="J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</row>
    <row r="647" spans="3:66" s="46" customFormat="1">
      <c r="C647" s="48"/>
      <c r="D647" s="48"/>
      <c r="E647" s="48"/>
      <c r="F647" s="48"/>
      <c r="G647" s="48"/>
      <c r="H647" s="48"/>
      <c r="I647" s="48"/>
      <c r="J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</row>
    <row r="648" spans="3:66" s="46" customFormat="1">
      <c r="C648" s="48"/>
      <c r="D648" s="48"/>
      <c r="E648" s="48"/>
      <c r="F648" s="48"/>
      <c r="G648" s="48"/>
      <c r="H648" s="48"/>
      <c r="I648" s="48"/>
      <c r="J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</row>
    <row r="649" spans="3:66" s="46" customFormat="1">
      <c r="C649" s="48"/>
      <c r="D649" s="48"/>
      <c r="E649" s="48"/>
      <c r="F649" s="48"/>
      <c r="G649" s="48"/>
      <c r="H649" s="48"/>
      <c r="I649" s="48"/>
      <c r="J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</row>
    <row r="650" spans="3:66" s="46" customFormat="1">
      <c r="C650" s="48"/>
      <c r="D650" s="48"/>
      <c r="E650" s="48"/>
      <c r="F650" s="48"/>
      <c r="G650" s="48"/>
      <c r="H650" s="48"/>
      <c r="I650" s="48"/>
      <c r="J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</row>
    <row r="651" spans="3:66" s="46" customFormat="1">
      <c r="C651" s="48"/>
      <c r="D651" s="48"/>
      <c r="E651" s="48"/>
      <c r="F651" s="48"/>
      <c r="G651" s="48"/>
      <c r="H651" s="48"/>
      <c r="I651" s="48"/>
      <c r="J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</row>
    <row r="652" spans="3:66" s="46" customFormat="1">
      <c r="C652" s="48"/>
      <c r="D652" s="48"/>
      <c r="E652" s="48"/>
      <c r="F652" s="48"/>
      <c r="G652" s="48"/>
      <c r="H652" s="48"/>
      <c r="I652" s="48"/>
      <c r="J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</row>
    <row r="653" spans="3:66" s="46" customFormat="1">
      <c r="C653" s="48"/>
      <c r="D653" s="48"/>
      <c r="E653" s="48"/>
      <c r="F653" s="48"/>
      <c r="G653" s="48"/>
      <c r="H653" s="48"/>
      <c r="I653" s="48"/>
      <c r="J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</row>
    <row r="654" spans="3:66" s="46" customFormat="1">
      <c r="C654" s="48"/>
      <c r="D654" s="48"/>
      <c r="E654" s="48"/>
      <c r="F654" s="48"/>
      <c r="G654" s="48"/>
      <c r="H654" s="48"/>
      <c r="I654" s="48"/>
      <c r="J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</row>
    <row r="655" spans="3:66" s="46" customFormat="1">
      <c r="C655" s="48"/>
      <c r="D655" s="48"/>
      <c r="E655" s="48"/>
      <c r="F655" s="48"/>
      <c r="G655" s="48"/>
      <c r="H655" s="48"/>
      <c r="I655" s="48"/>
      <c r="J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</row>
    <row r="656" spans="3:66" s="46" customFormat="1">
      <c r="C656" s="48"/>
      <c r="D656" s="48"/>
      <c r="E656" s="48"/>
      <c r="F656" s="48"/>
      <c r="G656" s="48"/>
      <c r="H656" s="48"/>
      <c r="I656" s="48"/>
      <c r="J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</row>
    <row r="657" spans="3:66" s="46" customFormat="1">
      <c r="C657" s="48"/>
      <c r="D657" s="48"/>
      <c r="E657" s="48"/>
      <c r="F657" s="48"/>
      <c r="G657" s="48"/>
      <c r="H657" s="48"/>
      <c r="I657" s="48"/>
      <c r="J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</row>
    <row r="658" spans="3:66" s="46" customFormat="1">
      <c r="C658" s="48"/>
      <c r="D658" s="48"/>
      <c r="E658" s="48"/>
      <c r="F658" s="48"/>
      <c r="G658" s="48"/>
      <c r="H658" s="48"/>
      <c r="I658" s="48"/>
      <c r="J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</row>
    <row r="659" spans="3:66" s="46" customFormat="1">
      <c r="C659" s="48"/>
      <c r="D659" s="48"/>
      <c r="E659" s="48"/>
      <c r="F659" s="48"/>
      <c r="G659" s="48"/>
      <c r="H659" s="48"/>
      <c r="I659" s="48"/>
      <c r="J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</row>
    <row r="660" spans="3:66" s="46" customFormat="1">
      <c r="C660" s="48"/>
      <c r="D660" s="48"/>
      <c r="E660" s="48"/>
      <c r="F660" s="48"/>
      <c r="G660" s="48"/>
      <c r="H660" s="48"/>
      <c r="I660" s="48"/>
      <c r="J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</row>
    <row r="661" spans="3:66" s="46" customFormat="1">
      <c r="C661" s="48"/>
      <c r="D661" s="48"/>
      <c r="E661" s="48"/>
      <c r="F661" s="48"/>
      <c r="G661" s="48"/>
      <c r="H661" s="48"/>
      <c r="I661" s="48"/>
      <c r="J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</row>
    <row r="662" spans="3:66" s="46" customFormat="1">
      <c r="C662" s="48"/>
      <c r="D662" s="48"/>
      <c r="E662" s="48"/>
      <c r="F662" s="48"/>
      <c r="G662" s="48"/>
      <c r="H662" s="48"/>
      <c r="I662" s="48"/>
      <c r="J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</row>
    <row r="663" spans="3:66" s="46" customFormat="1">
      <c r="C663" s="48"/>
      <c r="D663" s="48"/>
      <c r="E663" s="48"/>
      <c r="F663" s="48"/>
      <c r="G663" s="48"/>
      <c r="H663" s="48"/>
      <c r="I663" s="48"/>
      <c r="J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</row>
    <row r="664" spans="3:66" s="46" customFormat="1">
      <c r="C664" s="48"/>
      <c r="D664" s="48"/>
      <c r="E664" s="48"/>
      <c r="F664" s="48"/>
      <c r="G664" s="48"/>
      <c r="H664" s="48"/>
      <c r="I664" s="48"/>
      <c r="J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</row>
    <row r="665" spans="3:66" s="46" customFormat="1">
      <c r="C665" s="48"/>
      <c r="D665" s="48"/>
      <c r="E665" s="48"/>
      <c r="F665" s="48"/>
      <c r="G665" s="48"/>
      <c r="H665" s="48"/>
      <c r="I665" s="48"/>
      <c r="J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</row>
    <row r="666" spans="3:66" s="46" customFormat="1">
      <c r="C666" s="48"/>
      <c r="D666" s="48"/>
      <c r="E666" s="48"/>
      <c r="F666" s="48"/>
      <c r="G666" s="48"/>
      <c r="H666" s="48"/>
      <c r="I666" s="48"/>
      <c r="J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</row>
    <row r="667" spans="3:66" s="46" customFormat="1">
      <c r="C667" s="48"/>
      <c r="D667" s="48"/>
      <c r="E667" s="48"/>
      <c r="F667" s="48"/>
      <c r="G667" s="48"/>
      <c r="H667" s="48"/>
      <c r="I667" s="48"/>
      <c r="J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</row>
    <row r="668" spans="3:66" s="46" customFormat="1">
      <c r="C668" s="48"/>
      <c r="D668" s="48"/>
      <c r="E668" s="48"/>
      <c r="F668" s="48"/>
      <c r="G668" s="48"/>
      <c r="H668" s="48"/>
      <c r="I668" s="48"/>
      <c r="J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</row>
    <row r="669" spans="3:66" s="46" customFormat="1">
      <c r="C669" s="48"/>
      <c r="D669" s="48"/>
      <c r="E669" s="48"/>
      <c r="F669" s="48"/>
      <c r="G669" s="48"/>
      <c r="H669" s="48"/>
      <c r="I669" s="48"/>
      <c r="J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</row>
    <row r="670" spans="3:66" s="46" customFormat="1">
      <c r="C670" s="48"/>
      <c r="D670" s="48"/>
      <c r="E670" s="48"/>
      <c r="F670" s="48"/>
      <c r="G670" s="48"/>
      <c r="H670" s="48"/>
      <c r="I670" s="48"/>
      <c r="J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</row>
    <row r="671" spans="3:66" s="46" customFormat="1">
      <c r="C671" s="48"/>
      <c r="D671" s="48"/>
      <c r="E671" s="48"/>
      <c r="F671" s="48"/>
      <c r="G671" s="48"/>
      <c r="H671" s="48"/>
      <c r="I671" s="48"/>
      <c r="J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</row>
    <row r="672" spans="3:66" s="46" customFormat="1">
      <c r="C672" s="48"/>
      <c r="D672" s="48"/>
      <c r="E672" s="48"/>
      <c r="F672" s="48"/>
      <c r="G672" s="48"/>
      <c r="H672" s="48"/>
      <c r="I672" s="48"/>
      <c r="J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</row>
    <row r="673" spans="3:66" s="46" customFormat="1">
      <c r="C673" s="48"/>
      <c r="D673" s="48"/>
      <c r="E673" s="48"/>
      <c r="F673" s="48"/>
      <c r="G673" s="48"/>
      <c r="H673" s="48"/>
      <c r="I673" s="48"/>
      <c r="J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</row>
    <row r="674" spans="3:66" s="46" customFormat="1">
      <c r="C674" s="48"/>
      <c r="D674" s="48"/>
      <c r="E674" s="48"/>
      <c r="F674" s="48"/>
      <c r="G674" s="48"/>
      <c r="H674" s="48"/>
      <c r="I674" s="48"/>
      <c r="J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</row>
    <row r="675" spans="3:66" s="46" customFormat="1">
      <c r="C675" s="48"/>
      <c r="D675" s="48"/>
      <c r="E675" s="48"/>
      <c r="F675" s="48"/>
      <c r="G675" s="48"/>
      <c r="H675" s="48"/>
      <c r="I675" s="48"/>
      <c r="J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</row>
    <row r="676" spans="3:66" s="46" customFormat="1">
      <c r="C676" s="48"/>
      <c r="D676" s="48"/>
      <c r="E676" s="48"/>
      <c r="F676" s="48"/>
      <c r="G676" s="48"/>
      <c r="H676" s="48"/>
      <c r="I676" s="48"/>
      <c r="J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</row>
    <row r="677" spans="3:66" s="46" customFormat="1">
      <c r="C677" s="48"/>
      <c r="D677" s="48"/>
      <c r="E677" s="48"/>
      <c r="F677" s="48"/>
      <c r="G677" s="48"/>
      <c r="H677" s="48"/>
      <c r="I677" s="48"/>
      <c r="J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</row>
    <row r="678" spans="3:66" s="46" customFormat="1">
      <c r="C678" s="48"/>
      <c r="D678" s="48"/>
      <c r="E678" s="48"/>
      <c r="F678" s="48"/>
      <c r="G678" s="48"/>
      <c r="H678" s="48"/>
      <c r="I678" s="48"/>
      <c r="J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</row>
    <row r="679" spans="3:66" s="46" customFormat="1">
      <c r="C679" s="48"/>
      <c r="D679" s="48"/>
      <c r="E679" s="48"/>
      <c r="F679" s="48"/>
      <c r="G679" s="48"/>
      <c r="H679" s="48"/>
      <c r="I679" s="48"/>
      <c r="J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</row>
    <row r="680" spans="3:66" s="46" customFormat="1">
      <c r="C680" s="48"/>
      <c r="D680" s="48"/>
      <c r="E680" s="48"/>
      <c r="F680" s="48"/>
      <c r="G680" s="48"/>
      <c r="H680" s="48"/>
      <c r="I680" s="48"/>
      <c r="J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</row>
    <row r="681" spans="3:66" s="46" customFormat="1">
      <c r="C681" s="48"/>
      <c r="D681" s="48"/>
      <c r="E681" s="48"/>
      <c r="F681" s="48"/>
      <c r="G681" s="48"/>
      <c r="H681" s="48"/>
      <c r="I681" s="48"/>
      <c r="J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</row>
    <row r="682" spans="3:66" s="46" customFormat="1">
      <c r="C682" s="48"/>
      <c r="D682" s="48"/>
      <c r="E682" s="48"/>
      <c r="F682" s="48"/>
      <c r="G682" s="48"/>
      <c r="H682" s="48"/>
      <c r="I682" s="48"/>
      <c r="J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</row>
    <row r="683" spans="3:66" s="46" customFormat="1">
      <c r="C683" s="48"/>
      <c r="D683" s="48"/>
      <c r="E683" s="48"/>
      <c r="F683" s="48"/>
      <c r="G683" s="48"/>
      <c r="H683" s="48"/>
      <c r="I683" s="48"/>
      <c r="J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</row>
    <row r="684" spans="3:66" s="46" customFormat="1">
      <c r="C684" s="48"/>
      <c r="D684" s="48"/>
      <c r="E684" s="48"/>
      <c r="F684" s="48"/>
      <c r="G684" s="48"/>
      <c r="H684" s="48"/>
      <c r="I684" s="48"/>
      <c r="J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</row>
    <row r="685" spans="3:66" s="46" customFormat="1">
      <c r="C685" s="48"/>
      <c r="D685" s="48"/>
      <c r="E685" s="48"/>
      <c r="F685" s="48"/>
      <c r="G685" s="48"/>
      <c r="H685" s="48"/>
      <c r="I685" s="48"/>
      <c r="J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</row>
    <row r="686" spans="3:66" s="46" customFormat="1">
      <c r="C686" s="48"/>
      <c r="D686" s="48"/>
      <c r="E686" s="48"/>
      <c r="F686" s="48"/>
      <c r="G686" s="48"/>
      <c r="H686" s="48"/>
      <c r="I686" s="48"/>
      <c r="J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</row>
    <row r="687" spans="3:66" s="46" customFormat="1">
      <c r="C687" s="48"/>
      <c r="D687" s="48"/>
      <c r="E687" s="48"/>
      <c r="F687" s="48"/>
      <c r="G687" s="48"/>
      <c r="H687" s="48"/>
      <c r="I687" s="48"/>
      <c r="J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</row>
    <row r="688" spans="3:66" s="46" customFormat="1">
      <c r="C688" s="48"/>
      <c r="D688" s="48"/>
      <c r="E688" s="48"/>
      <c r="F688" s="48"/>
      <c r="G688" s="48"/>
      <c r="H688" s="48"/>
      <c r="I688" s="48"/>
      <c r="J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</row>
    <row r="689" spans="3:66" s="46" customFormat="1">
      <c r="C689" s="48"/>
      <c r="D689" s="48"/>
      <c r="E689" s="48"/>
      <c r="F689" s="48"/>
      <c r="G689" s="48"/>
      <c r="H689" s="48"/>
      <c r="I689" s="48"/>
      <c r="J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</row>
    <row r="690" spans="3:66" s="46" customFormat="1">
      <c r="C690" s="48"/>
      <c r="D690" s="48"/>
      <c r="E690" s="48"/>
      <c r="F690" s="48"/>
      <c r="G690" s="48"/>
      <c r="H690" s="48"/>
      <c r="I690" s="48"/>
      <c r="J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</row>
    <row r="691" spans="3:66" s="46" customFormat="1">
      <c r="C691" s="48"/>
      <c r="D691" s="48"/>
      <c r="E691" s="48"/>
      <c r="F691" s="48"/>
      <c r="G691" s="48"/>
      <c r="H691" s="48"/>
      <c r="I691" s="48"/>
      <c r="J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</row>
    <row r="692" spans="3:66" s="46" customFormat="1">
      <c r="C692" s="48"/>
      <c r="D692" s="48"/>
      <c r="E692" s="48"/>
      <c r="F692" s="48"/>
      <c r="G692" s="48"/>
      <c r="H692" s="48"/>
      <c r="I692" s="48"/>
      <c r="J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</row>
    <row r="693" spans="3:66" s="46" customFormat="1">
      <c r="C693" s="48"/>
      <c r="D693" s="48"/>
      <c r="E693" s="48"/>
      <c r="F693" s="48"/>
      <c r="G693" s="48"/>
      <c r="H693" s="48"/>
      <c r="I693" s="48"/>
      <c r="J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</row>
    <row r="694" spans="3:66" s="46" customFormat="1">
      <c r="C694" s="48"/>
      <c r="D694" s="48"/>
      <c r="E694" s="48"/>
      <c r="F694" s="48"/>
      <c r="G694" s="48"/>
      <c r="H694" s="48"/>
      <c r="I694" s="48"/>
      <c r="J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</row>
    <row r="695" spans="3:66" s="46" customFormat="1">
      <c r="C695" s="48"/>
      <c r="D695" s="48"/>
      <c r="E695" s="48"/>
      <c r="F695" s="48"/>
      <c r="G695" s="48"/>
      <c r="H695" s="48"/>
      <c r="I695" s="48"/>
      <c r="J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</row>
    <row r="696" spans="3:66" s="46" customFormat="1">
      <c r="C696" s="48"/>
      <c r="D696" s="48"/>
      <c r="E696" s="48"/>
      <c r="F696" s="48"/>
      <c r="G696" s="48"/>
      <c r="H696" s="48"/>
      <c r="I696" s="48"/>
      <c r="J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</row>
    <row r="697" spans="3:66" s="46" customFormat="1">
      <c r="C697" s="48"/>
      <c r="D697" s="48"/>
      <c r="E697" s="48"/>
      <c r="F697" s="48"/>
      <c r="G697" s="48"/>
      <c r="H697" s="48"/>
      <c r="I697" s="48"/>
      <c r="J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</row>
    <row r="698" spans="3:66" s="46" customFormat="1">
      <c r="C698" s="48"/>
      <c r="D698" s="48"/>
      <c r="E698" s="48"/>
      <c r="F698" s="48"/>
      <c r="G698" s="48"/>
      <c r="H698" s="48"/>
      <c r="I698" s="48"/>
      <c r="J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</row>
    <row r="699" spans="3:66" s="46" customFormat="1">
      <c r="C699" s="48"/>
      <c r="D699" s="48"/>
      <c r="E699" s="48"/>
      <c r="F699" s="48"/>
      <c r="G699" s="48"/>
      <c r="H699" s="48"/>
      <c r="I699" s="48"/>
      <c r="J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</row>
    <row r="700" spans="3:66" s="46" customFormat="1">
      <c r="C700" s="48"/>
      <c r="D700" s="48"/>
      <c r="E700" s="48"/>
      <c r="F700" s="48"/>
      <c r="G700" s="48"/>
      <c r="H700" s="48"/>
      <c r="I700" s="48"/>
      <c r="J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</row>
    <row r="701" spans="3:66" s="46" customFormat="1">
      <c r="C701" s="48"/>
      <c r="D701" s="48"/>
      <c r="E701" s="48"/>
      <c r="F701" s="48"/>
      <c r="G701" s="48"/>
      <c r="H701" s="48"/>
      <c r="I701" s="48"/>
      <c r="J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</row>
    <row r="702" spans="3:66" s="46" customFormat="1">
      <c r="C702" s="48"/>
      <c r="D702" s="48"/>
      <c r="E702" s="48"/>
      <c r="F702" s="48"/>
      <c r="G702" s="48"/>
      <c r="H702" s="48"/>
      <c r="I702" s="48"/>
      <c r="J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</row>
    <row r="703" spans="3:66" s="46" customFormat="1">
      <c r="C703" s="48"/>
      <c r="D703" s="48"/>
      <c r="E703" s="48"/>
      <c r="F703" s="48"/>
      <c r="G703" s="48"/>
      <c r="H703" s="48"/>
      <c r="I703" s="48"/>
      <c r="J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</row>
    <row r="704" spans="3:66" s="46" customFormat="1">
      <c r="C704" s="48"/>
      <c r="D704" s="48"/>
      <c r="E704" s="48"/>
      <c r="F704" s="48"/>
      <c r="G704" s="48"/>
      <c r="H704" s="48"/>
      <c r="I704" s="48"/>
      <c r="J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</row>
    <row r="705" spans="3:66" s="46" customFormat="1">
      <c r="C705" s="48"/>
      <c r="D705" s="48"/>
      <c r="E705" s="48"/>
      <c r="F705" s="48"/>
      <c r="G705" s="48"/>
      <c r="H705" s="48"/>
      <c r="I705" s="48"/>
      <c r="J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</row>
    <row r="706" spans="3:66" s="46" customFormat="1">
      <c r="C706" s="48"/>
      <c r="D706" s="48"/>
      <c r="E706" s="48"/>
      <c r="F706" s="48"/>
      <c r="G706" s="48"/>
      <c r="H706" s="48"/>
      <c r="I706" s="48"/>
      <c r="J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</row>
    <row r="707" spans="3:66" s="46" customFormat="1">
      <c r="C707" s="48"/>
      <c r="D707" s="48"/>
      <c r="E707" s="48"/>
      <c r="F707" s="48"/>
      <c r="G707" s="48"/>
      <c r="H707" s="48"/>
      <c r="I707" s="48"/>
      <c r="J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</row>
    <row r="708" spans="3:66" s="46" customFormat="1">
      <c r="C708" s="48"/>
      <c r="D708" s="48"/>
      <c r="E708" s="48"/>
      <c r="F708" s="48"/>
      <c r="G708" s="48"/>
      <c r="H708" s="48"/>
      <c r="I708" s="48"/>
      <c r="J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</row>
    <row r="709" spans="3:66" s="46" customFormat="1">
      <c r="C709" s="48"/>
      <c r="D709" s="48"/>
      <c r="E709" s="48"/>
      <c r="F709" s="48"/>
      <c r="G709" s="48"/>
      <c r="H709" s="48"/>
      <c r="I709" s="48"/>
      <c r="J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</row>
    <row r="710" spans="3:66" s="46" customFormat="1">
      <c r="C710" s="48"/>
      <c r="D710" s="48"/>
      <c r="E710" s="48"/>
      <c r="F710" s="48"/>
      <c r="G710" s="48"/>
      <c r="H710" s="48"/>
      <c r="I710" s="48"/>
      <c r="J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</row>
    <row r="711" spans="3:66" s="46" customFormat="1">
      <c r="C711" s="48"/>
      <c r="D711" s="48"/>
      <c r="E711" s="48"/>
      <c r="F711" s="48"/>
      <c r="G711" s="48"/>
      <c r="H711" s="48"/>
      <c r="I711" s="48"/>
      <c r="J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</row>
    <row r="712" spans="3:66" s="46" customFormat="1">
      <c r="C712" s="48"/>
      <c r="D712" s="48"/>
      <c r="E712" s="48"/>
      <c r="F712" s="48"/>
      <c r="G712" s="48"/>
      <c r="H712" s="48"/>
      <c r="I712" s="48"/>
      <c r="J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</row>
    <row r="713" spans="3:66" s="46" customFormat="1">
      <c r="C713" s="48"/>
      <c r="D713" s="48"/>
      <c r="E713" s="48"/>
      <c r="F713" s="48"/>
      <c r="G713" s="48"/>
      <c r="H713" s="48"/>
      <c r="I713" s="48"/>
      <c r="J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</row>
    <row r="714" spans="3:66" s="46" customFormat="1">
      <c r="C714" s="48"/>
      <c r="D714" s="48"/>
      <c r="E714" s="48"/>
      <c r="F714" s="48"/>
      <c r="G714" s="48"/>
      <c r="H714" s="48"/>
      <c r="I714" s="48"/>
      <c r="J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</row>
    <row r="715" spans="3:66" s="46" customFormat="1">
      <c r="C715" s="48"/>
      <c r="D715" s="48"/>
      <c r="E715" s="48"/>
      <c r="F715" s="48"/>
      <c r="G715" s="48"/>
      <c r="H715" s="48"/>
      <c r="I715" s="48"/>
      <c r="J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</row>
    <row r="716" spans="3:66" s="46" customFormat="1">
      <c r="C716" s="48"/>
      <c r="D716" s="48"/>
      <c r="E716" s="48"/>
      <c r="F716" s="48"/>
      <c r="G716" s="48"/>
      <c r="H716" s="48"/>
      <c r="I716" s="48"/>
      <c r="J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</row>
    <row r="717" spans="3:66" s="46" customFormat="1">
      <c r="C717" s="48"/>
      <c r="D717" s="48"/>
      <c r="E717" s="48"/>
      <c r="F717" s="48"/>
      <c r="G717" s="48"/>
      <c r="H717" s="48"/>
      <c r="I717" s="48"/>
      <c r="J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</row>
    <row r="718" spans="3:66" s="46" customFormat="1">
      <c r="C718" s="48"/>
      <c r="D718" s="48"/>
      <c r="E718" s="48"/>
      <c r="F718" s="48"/>
      <c r="G718" s="48"/>
      <c r="H718" s="48"/>
      <c r="I718" s="48"/>
      <c r="J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</row>
    <row r="719" spans="3:66" s="46" customFormat="1">
      <c r="C719" s="48"/>
      <c r="D719" s="48"/>
      <c r="E719" s="48"/>
      <c r="F719" s="48"/>
      <c r="G719" s="48"/>
      <c r="H719" s="48"/>
      <c r="I719" s="48"/>
      <c r="J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</row>
    <row r="720" spans="3:66" s="46" customFormat="1">
      <c r="C720" s="48"/>
      <c r="D720" s="48"/>
      <c r="E720" s="48"/>
      <c r="F720" s="48"/>
      <c r="G720" s="48"/>
      <c r="H720" s="48"/>
      <c r="I720" s="48"/>
      <c r="J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</row>
    <row r="721" spans="3:66" s="46" customFormat="1">
      <c r="C721" s="48"/>
      <c r="D721" s="48"/>
      <c r="E721" s="48"/>
      <c r="F721" s="48"/>
      <c r="G721" s="48"/>
      <c r="H721" s="48"/>
      <c r="I721" s="48"/>
      <c r="J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</row>
    <row r="722" spans="3:66" s="46" customFormat="1">
      <c r="C722" s="48"/>
      <c r="D722" s="48"/>
      <c r="E722" s="48"/>
      <c r="F722" s="48"/>
      <c r="G722" s="48"/>
      <c r="H722" s="48"/>
      <c r="I722" s="48"/>
      <c r="J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</row>
    <row r="723" spans="3:66" s="46" customFormat="1">
      <c r="C723" s="48"/>
      <c r="D723" s="48"/>
      <c r="E723" s="48"/>
      <c r="F723" s="48"/>
      <c r="G723" s="48"/>
      <c r="H723" s="48"/>
      <c r="I723" s="48"/>
      <c r="J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</row>
    <row r="724" spans="3:66" s="46" customFormat="1">
      <c r="C724" s="48"/>
      <c r="D724" s="48"/>
      <c r="E724" s="48"/>
      <c r="F724" s="48"/>
      <c r="G724" s="48"/>
      <c r="H724" s="48"/>
      <c r="I724" s="48"/>
      <c r="J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</row>
    <row r="725" spans="3:66" s="46" customFormat="1">
      <c r="C725" s="48"/>
      <c r="D725" s="48"/>
      <c r="E725" s="48"/>
      <c r="F725" s="48"/>
      <c r="G725" s="48"/>
      <c r="H725" s="48"/>
      <c r="I725" s="48"/>
      <c r="J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</row>
    <row r="726" spans="3:66" s="46" customFormat="1">
      <c r="C726" s="48"/>
      <c r="D726" s="48"/>
      <c r="E726" s="48"/>
      <c r="F726" s="48"/>
      <c r="G726" s="48"/>
      <c r="H726" s="48"/>
      <c r="I726" s="48"/>
      <c r="J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</row>
    <row r="727" spans="3:66" s="46" customFormat="1">
      <c r="C727" s="48"/>
      <c r="D727" s="48"/>
      <c r="E727" s="48"/>
      <c r="F727" s="48"/>
      <c r="G727" s="48"/>
      <c r="H727" s="48"/>
      <c r="I727" s="48"/>
      <c r="J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</row>
    <row r="728" spans="3:66" s="46" customFormat="1">
      <c r="C728" s="48"/>
      <c r="D728" s="48"/>
      <c r="E728" s="48"/>
      <c r="F728" s="48"/>
      <c r="G728" s="48"/>
      <c r="H728" s="48"/>
      <c r="I728" s="48"/>
      <c r="J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</row>
    <row r="729" spans="3:66" s="46" customFormat="1">
      <c r="C729" s="48"/>
      <c r="D729" s="48"/>
      <c r="E729" s="48"/>
      <c r="F729" s="48"/>
      <c r="G729" s="48"/>
      <c r="H729" s="48"/>
      <c r="I729" s="48"/>
      <c r="J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</row>
    <row r="730" spans="3:66" s="46" customFormat="1">
      <c r="C730" s="48"/>
      <c r="D730" s="48"/>
      <c r="E730" s="48"/>
      <c r="F730" s="48"/>
      <c r="G730" s="48"/>
      <c r="H730" s="48"/>
      <c r="I730" s="48"/>
      <c r="J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</row>
    <row r="731" spans="3:66" s="46" customFormat="1">
      <c r="C731" s="48"/>
      <c r="D731" s="48"/>
      <c r="E731" s="48"/>
      <c r="F731" s="48"/>
      <c r="G731" s="48"/>
      <c r="H731" s="48"/>
      <c r="I731" s="48"/>
      <c r="J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</row>
    <row r="732" spans="3:66" s="46" customFormat="1">
      <c r="C732" s="48"/>
      <c r="D732" s="48"/>
      <c r="E732" s="48"/>
      <c r="F732" s="48"/>
      <c r="G732" s="48"/>
      <c r="H732" s="48"/>
      <c r="I732" s="48"/>
      <c r="J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</row>
    <row r="733" spans="3:66" s="46" customFormat="1">
      <c r="C733" s="48"/>
      <c r="D733" s="48"/>
      <c r="E733" s="48"/>
      <c r="F733" s="48"/>
      <c r="G733" s="48"/>
      <c r="H733" s="48"/>
      <c r="I733" s="48"/>
      <c r="J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</row>
    <row r="734" spans="3:66" s="46" customFormat="1">
      <c r="C734" s="48"/>
      <c r="D734" s="48"/>
      <c r="E734" s="48"/>
      <c r="F734" s="48"/>
      <c r="G734" s="48"/>
      <c r="H734" s="48"/>
      <c r="I734" s="48"/>
      <c r="J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</row>
    <row r="735" spans="3:66" s="46" customFormat="1">
      <c r="C735" s="48"/>
      <c r="D735" s="48"/>
      <c r="E735" s="48"/>
      <c r="F735" s="48"/>
      <c r="G735" s="48"/>
      <c r="H735" s="48"/>
      <c r="I735" s="48"/>
      <c r="J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</row>
    <row r="736" spans="3:66" s="46" customFormat="1">
      <c r="C736" s="48"/>
      <c r="D736" s="48"/>
      <c r="E736" s="48"/>
      <c r="F736" s="48"/>
      <c r="G736" s="48"/>
      <c r="H736" s="48"/>
      <c r="I736" s="48"/>
      <c r="J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</row>
    <row r="737" spans="3:66" s="46" customFormat="1">
      <c r="C737" s="48"/>
      <c r="D737" s="48"/>
      <c r="E737" s="48"/>
      <c r="F737" s="48"/>
      <c r="G737" s="48"/>
      <c r="H737" s="48"/>
      <c r="I737" s="48"/>
      <c r="J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</row>
    <row r="738" spans="3:66" s="46" customFormat="1">
      <c r="C738" s="48"/>
      <c r="D738" s="48"/>
      <c r="E738" s="48"/>
      <c r="F738" s="48"/>
      <c r="G738" s="48"/>
      <c r="H738" s="48"/>
      <c r="I738" s="48"/>
      <c r="J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</row>
    <row r="739" spans="3:66" s="46" customFormat="1">
      <c r="C739" s="48"/>
      <c r="D739" s="48"/>
      <c r="E739" s="48"/>
      <c r="F739" s="48"/>
      <c r="G739" s="48"/>
      <c r="H739" s="48"/>
      <c r="I739" s="48"/>
      <c r="J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</row>
    <row r="740" spans="3:66" s="46" customFormat="1">
      <c r="C740" s="48"/>
      <c r="D740" s="48"/>
      <c r="E740" s="48"/>
      <c r="F740" s="48"/>
      <c r="G740" s="48"/>
      <c r="H740" s="48"/>
      <c r="I740" s="48"/>
      <c r="J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</row>
    <row r="741" spans="3:66" s="46" customFormat="1">
      <c r="C741" s="48"/>
      <c r="D741" s="48"/>
      <c r="E741" s="48"/>
      <c r="F741" s="48"/>
      <c r="G741" s="48"/>
      <c r="H741" s="48"/>
      <c r="I741" s="48"/>
      <c r="J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</row>
    <row r="742" spans="3:66" s="46" customFormat="1">
      <c r="C742" s="48"/>
      <c r="D742" s="48"/>
      <c r="E742" s="48"/>
      <c r="F742" s="48"/>
      <c r="G742" s="48"/>
      <c r="H742" s="48"/>
      <c r="I742" s="48"/>
      <c r="J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</row>
    <row r="743" spans="3:66" s="46" customFormat="1">
      <c r="C743" s="48"/>
      <c r="D743" s="48"/>
      <c r="E743" s="48"/>
      <c r="F743" s="48"/>
      <c r="G743" s="48"/>
      <c r="H743" s="48"/>
      <c r="I743" s="48"/>
      <c r="J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</row>
    <row r="744" spans="3:66" s="46" customFormat="1">
      <c r="C744" s="48"/>
      <c r="D744" s="48"/>
      <c r="E744" s="48"/>
      <c r="F744" s="48"/>
      <c r="G744" s="48"/>
      <c r="H744" s="48"/>
      <c r="I744" s="48"/>
      <c r="J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</row>
    <row r="745" spans="3:66" s="46" customFormat="1">
      <c r="C745" s="48"/>
      <c r="D745" s="48"/>
      <c r="E745" s="48"/>
      <c r="F745" s="48"/>
      <c r="G745" s="48"/>
      <c r="H745" s="48"/>
      <c r="I745" s="48"/>
      <c r="J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</row>
    <row r="746" spans="3:66" s="46" customFormat="1">
      <c r="C746" s="48"/>
      <c r="D746" s="48"/>
      <c r="E746" s="48"/>
      <c r="F746" s="48"/>
      <c r="G746" s="48"/>
      <c r="H746" s="48"/>
      <c r="I746" s="48"/>
      <c r="J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</row>
    <row r="747" spans="3:66" s="46" customFormat="1">
      <c r="C747" s="48"/>
      <c r="D747" s="48"/>
      <c r="E747" s="48"/>
      <c r="F747" s="48"/>
      <c r="G747" s="48"/>
      <c r="H747" s="48"/>
      <c r="I747" s="48"/>
      <c r="J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</row>
    <row r="748" spans="3:66" s="46" customFormat="1">
      <c r="C748" s="48"/>
      <c r="D748" s="48"/>
      <c r="E748" s="48"/>
      <c r="F748" s="48"/>
      <c r="G748" s="48"/>
      <c r="H748" s="48"/>
      <c r="I748" s="48"/>
      <c r="J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</row>
    <row r="749" spans="3:66" s="46" customFormat="1">
      <c r="C749" s="48"/>
      <c r="D749" s="48"/>
      <c r="E749" s="48"/>
      <c r="F749" s="48"/>
      <c r="G749" s="48"/>
      <c r="H749" s="48"/>
      <c r="I749" s="48"/>
      <c r="J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</row>
    <row r="750" spans="3:66" s="46" customFormat="1">
      <c r="C750" s="48"/>
      <c r="D750" s="48"/>
      <c r="E750" s="48"/>
      <c r="F750" s="48"/>
      <c r="G750" s="48"/>
      <c r="H750" s="48"/>
      <c r="I750" s="48"/>
      <c r="J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</row>
    <row r="751" spans="3:66" s="46" customFormat="1">
      <c r="C751" s="48"/>
      <c r="D751" s="48"/>
      <c r="E751" s="48"/>
      <c r="F751" s="48"/>
      <c r="G751" s="48"/>
      <c r="H751" s="48"/>
      <c r="I751" s="48"/>
      <c r="J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</row>
    <row r="752" spans="3:66" s="46" customFormat="1">
      <c r="C752" s="48"/>
      <c r="D752" s="48"/>
      <c r="E752" s="48"/>
      <c r="F752" s="48"/>
      <c r="G752" s="48"/>
      <c r="H752" s="48"/>
      <c r="I752" s="48"/>
      <c r="J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</row>
    <row r="753" spans="3:66" s="46" customFormat="1">
      <c r="C753" s="48"/>
      <c r="D753" s="48"/>
      <c r="E753" s="48"/>
      <c r="F753" s="48"/>
      <c r="G753" s="48"/>
      <c r="H753" s="48"/>
      <c r="I753" s="48"/>
      <c r="J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</row>
    <row r="754" spans="3:66" s="46" customFormat="1">
      <c r="C754" s="48"/>
      <c r="D754" s="48"/>
      <c r="E754" s="48"/>
      <c r="F754" s="48"/>
      <c r="G754" s="48"/>
      <c r="H754" s="48"/>
      <c r="I754" s="48"/>
      <c r="J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</row>
    <row r="755" spans="3:66" s="46" customFormat="1">
      <c r="C755" s="48"/>
      <c r="D755" s="48"/>
      <c r="E755" s="48"/>
      <c r="F755" s="48"/>
      <c r="G755" s="48"/>
      <c r="H755" s="48"/>
      <c r="I755" s="48"/>
      <c r="J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</row>
    <row r="756" spans="3:66" s="46" customFormat="1">
      <c r="C756" s="48"/>
      <c r="D756" s="48"/>
      <c r="E756" s="48"/>
      <c r="F756" s="48"/>
      <c r="G756" s="48"/>
      <c r="H756" s="48"/>
      <c r="I756" s="48"/>
      <c r="J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</row>
    <row r="757" spans="3:66" s="46" customFormat="1">
      <c r="C757" s="48"/>
      <c r="D757" s="48"/>
      <c r="E757" s="48"/>
      <c r="F757" s="48"/>
      <c r="G757" s="48"/>
      <c r="H757" s="48"/>
      <c r="I757" s="48"/>
      <c r="J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</row>
    <row r="758" spans="3:66" s="46" customFormat="1">
      <c r="C758" s="48"/>
      <c r="D758" s="48"/>
      <c r="E758" s="48"/>
      <c r="F758" s="48"/>
      <c r="G758" s="48"/>
      <c r="H758" s="48"/>
      <c r="I758" s="48"/>
      <c r="J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</row>
    <row r="759" spans="3:66" s="46" customFormat="1">
      <c r="C759" s="48"/>
      <c r="D759" s="48"/>
      <c r="E759" s="48"/>
      <c r="F759" s="48"/>
      <c r="G759" s="48"/>
      <c r="H759" s="48"/>
      <c r="I759" s="48"/>
      <c r="J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</row>
    <row r="760" spans="3:66" s="46" customFormat="1">
      <c r="C760" s="48"/>
      <c r="D760" s="48"/>
      <c r="E760" s="48"/>
      <c r="F760" s="48"/>
      <c r="G760" s="48"/>
      <c r="H760" s="48"/>
      <c r="I760" s="48"/>
      <c r="J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</row>
    <row r="761" spans="3:66" s="46" customFormat="1">
      <c r="C761" s="48"/>
      <c r="D761" s="48"/>
      <c r="E761" s="48"/>
      <c r="F761" s="48"/>
      <c r="G761" s="48"/>
      <c r="H761" s="48"/>
      <c r="I761" s="48"/>
      <c r="J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</row>
    <row r="762" spans="3:66" s="46" customFormat="1">
      <c r="C762" s="48"/>
      <c r="D762" s="48"/>
      <c r="E762" s="48"/>
      <c r="F762" s="48"/>
      <c r="G762" s="48"/>
      <c r="H762" s="48"/>
      <c r="I762" s="48"/>
      <c r="J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</row>
    <row r="763" spans="3:66" s="46" customFormat="1">
      <c r="C763" s="48"/>
      <c r="D763" s="48"/>
      <c r="E763" s="48"/>
      <c r="F763" s="48"/>
      <c r="G763" s="48"/>
      <c r="H763" s="48"/>
      <c r="I763" s="48"/>
      <c r="J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</row>
    <row r="764" spans="3:66" s="46" customFormat="1">
      <c r="C764" s="48"/>
      <c r="D764" s="48"/>
      <c r="E764" s="48"/>
      <c r="F764" s="48"/>
      <c r="G764" s="48"/>
      <c r="H764" s="48"/>
      <c r="I764" s="48"/>
      <c r="J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</row>
    <row r="765" spans="3:66" s="46" customFormat="1">
      <c r="C765" s="48"/>
      <c r="D765" s="48"/>
      <c r="E765" s="48"/>
      <c r="F765" s="48"/>
      <c r="G765" s="48"/>
      <c r="H765" s="48"/>
      <c r="I765" s="48"/>
      <c r="J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</row>
    <row r="766" spans="3:66" s="46" customFormat="1">
      <c r="C766" s="48"/>
      <c r="D766" s="48"/>
      <c r="E766" s="48"/>
      <c r="F766" s="48"/>
      <c r="G766" s="48"/>
      <c r="H766" s="48"/>
      <c r="I766" s="48"/>
      <c r="J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</row>
    <row r="767" spans="3:66" s="46" customFormat="1">
      <c r="C767" s="48"/>
      <c r="D767" s="48"/>
      <c r="E767" s="48"/>
      <c r="F767" s="48"/>
      <c r="G767" s="48"/>
      <c r="H767" s="48"/>
      <c r="I767" s="48"/>
      <c r="J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</row>
    <row r="768" spans="3:66" s="46" customFormat="1">
      <c r="C768" s="48"/>
      <c r="D768" s="48"/>
      <c r="E768" s="48"/>
      <c r="F768" s="48"/>
      <c r="G768" s="48"/>
      <c r="H768" s="48"/>
      <c r="I768" s="48"/>
      <c r="J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</row>
    <row r="769" spans="3:66" s="46" customFormat="1">
      <c r="C769" s="48"/>
      <c r="D769" s="48"/>
      <c r="E769" s="48"/>
      <c r="F769" s="48"/>
      <c r="G769" s="48"/>
      <c r="H769" s="48"/>
      <c r="I769" s="48"/>
      <c r="J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</row>
    <row r="770" spans="3:66" s="46" customFormat="1">
      <c r="C770" s="48"/>
      <c r="D770" s="48"/>
      <c r="E770" s="48"/>
      <c r="F770" s="48"/>
      <c r="G770" s="48"/>
      <c r="H770" s="48"/>
      <c r="I770" s="48"/>
      <c r="J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</row>
    <row r="771" spans="3:66" s="46" customFormat="1">
      <c r="C771" s="48"/>
      <c r="D771" s="48"/>
      <c r="E771" s="48"/>
      <c r="F771" s="48"/>
      <c r="G771" s="48"/>
      <c r="H771" s="48"/>
      <c r="I771" s="48"/>
      <c r="J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</row>
    <row r="772" spans="3:66" s="46" customFormat="1">
      <c r="C772" s="48"/>
      <c r="D772" s="48"/>
      <c r="E772" s="48"/>
      <c r="F772" s="48"/>
      <c r="G772" s="48"/>
      <c r="H772" s="48"/>
      <c r="I772" s="48"/>
      <c r="J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</row>
    <row r="773" spans="3:66" s="46" customFormat="1">
      <c r="C773" s="48"/>
      <c r="D773" s="48"/>
      <c r="E773" s="48"/>
      <c r="F773" s="48"/>
      <c r="G773" s="48"/>
      <c r="H773" s="48"/>
      <c r="I773" s="48"/>
      <c r="J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</row>
    <row r="774" spans="3:66" s="46" customFormat="1">
      <c r="C774" s="48"/>
      <c r="D774" s="48"/>
      <c r="E774" s="48"/>
      <c r="F774" s="48"/>
      <c r="G774" s="48"/>
      <c r="H774" s="48"/>
      <c r="I774" s="48"/>
      <c r="J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</row>
    <row r="775" spans="3:66" s="46" customFormat="1">
      <c r="C775" s="48"/>
      <c r="D775" s="48"/>
      <c r="E775" s="48"/>
      <c r="F775" s="48"/>
      <c r="G775" s="48"/>
      <c r="H775" s="48"/>
      <c r="I775" s="48"/>
      <c r="J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</row>
    <row r="776" spans="3:66" s="46" customFormat="1">
      <c r="C776" s="48"/>
      <c r="D776" s="48"/>
      <c r="E776" s="48"/>
      <c r="F776" s="48"/>
      <c r="G776" s="48"/>
      <c r="H776" s="48"/>
      <c r="I776" s="48"/>
      <c r="J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</row>
    <row r="777" spans="3:66" s="46" customFormat="1">
      <c r="C777" s="48"/>
      <c r="D777" s="48"/>
      <c r="E777" s="48"/>
      <c r="F777" s="48"/>
      <c r="G777" s="48"/>
      <c r="H777" s="48"/>
      <c r="I777" s="48"/>
      <c r="J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</row>
    <row r="778" spans="3:66" s="46" customFormat="1">
      <c r="C778" s="48"/>
      <c r="D778" s="48"/>
      <c r="E778" s="48"/>
      <c r="F778" s="48"/>
      <c r="G778" s="48"/>
      <c r="H778" s="48"/>
      <c r="I778" s="48"/>
      <c r="J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</row>
    <row r="779" spans="3:66" s="46" customFormat="1">
      <c r="C779" s="48"/>
      <c r="D779" s="48"/>
      <c r="E779" s="48"/>
      <c r="F779" s="48"/>
      <c r="G779" s="48"/>
      <c r="H779" s="48"/>
      <c r="I779" s="48"/>
      <c r="J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</row>
    <row r="780" spans="3:66" s="46" customFormat="1">
      <c r="C780" s="48"/>
      <c r="D780" s="48"/>
      <c r="E780" s="48"/>
      <c r="F780" s="48"/>
      <c r="G780" s="48"/>
      <c r="H780" s="48"/>
      <c r="I780" s="48"/>
      <c r="J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</row>
    <row r="781" spans="3:66" s="46" customFormat="1">
      <c r="C781" s="48"/>
      <c r="D781" s="48"/>
      <c r="E781" s="48"/>
      <c r="F781" s="48"/>
      <c r="G781" s="48"/>
      <c r="H781" s="48"/>
      <c r="I781" s="48"/>
      <c r="J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</row>
    <row r="782" spans="3:66" s="46" customFormat="1">
      <c r="C782" s="48"/>
      <c r="D782" s="48"/>
      <c r="E782" s="48"/>
      <c r="F782" s="48"/>
      <c r="G782" s="48"/>
      <c r="H782" s="48"/>
      <c r="I782" s="48"/>
      <c r="J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</row>
    <row r="783" spans="3:66" s="46" customFormat="1">
      <c r="C783" s="48"/>
      <c r="D783" s="48"/>
      <c r="E783" s="48"/>
      <c r="F783" s="48"/>
      <c r="G783" s="48"/>
      <c r="H783" s="48"/>
      <c r="I783" s="48"/>
      <c r="J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</row>
    <row r="784" spans="3:66" s="46" customFormat="1">
      <c r="C784" s="48"/>
      <c r="D784" s="48"/>
      <c r="E784" s="48"/>
      <c r="F784" s="48"/>
      <c r="G784" s="48"/>
      <c r="H784" s="48"/>
      <c r="I784" s="48"/>
      <c r="J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</row>
    <row r="785" spans="3:66" s="46" customFormat="1">
      <c r="C785" s="48"/>
      <c r="D785" s="48"/>
      <c r="E785" s="48"/>
      <c r="F785" s="48"/>
      <c r="G785" s="48"/>
      <c r="H785" s="48"/>
      <c r="I785" s="48"/>
      <c r="J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</row>
    <row r="786" spans="3:66" s="46" customFormat="1">
      <c r="C786" s="48"/>
      <c r="D786" s="48"/>
      <c r="E786" s="48"/>
      <c r="F786" s="48"/>
      <c r="G786" s="48"/>
      <c r="H786" s="48"/>
      <c r="I786" s="48"/>
      <c r="J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</row>
    <row r="787" spans="3:66" s="46" customFormat="1">
      <c r="C787" s="48"/>
      <c r="D787" s="48"/>
      <c r="E787" s="48"/>
      <c r="F787" s="48"/>
      <c r="G787" s="48"/>
      <c r="H787" s="48"/>
      <c r="I787" s="48"/>
      <c r="J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</row>
    <row r="788" spans="3:66" s="46" customFormat="1">
      <c r="C788" s="48"/>
      <c r="D788" s="48"/>
      <c r="E788" s="48"/>
      <c r="F788" s="48"/>
      <c r="G788" s="48"/>
      <c r="H788" s="48"/>
      <c r="I788" s="48"/>
      <c r="J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</row>
    <row r="789" spans="3:66" s="46" customFormat="1">
      <c r="C789" s="48"/>
      <c r="D789" s="48"/>
      <c r="E789" s="48"/>
      <c r="F789" s="48"/>
      <c r="G789" s="48"/>
      <c r="H789" s="48"/>
      <c r="I789" s="48"/>
      <c r="J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</row>
    <row r="790" spans="3:66" s="46" customFormat="1">
      <c r="C790" s="48"/>
      <c r="D790" s="48"/>
      <c r="E790" s="48"/>
      <c r="F790" s="48"/>
      <c r="G790" s="48"/>
      <c r="H790" s="48"/>
      <c r="I790" s="48"/>
      <c r="J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</row>
    <row r="791" spans="3:66" s="46" customFormat="1">
      <c r="C791" s="48"/>
      <c r="D791" s="48"/>
      <c r="E791" s="48"/>
      <c r="F791" s="48"/>
      <c r="G791" s="48"/>
      <c r="H791" s="48"/>
      <c r="I791" s="48"/>
      <c r="J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</row>
    <row r="792" spans="3:66" s="46" customFormat="1">
      <c r="C792" s="48"/>
      <c r="D792" s="48"/>
      <c r="E792" s="48"/>
      <c r="F792" s="48"/>
      <c r="G792" s="48"/>
      <c r="H792" s="48"/>
      <c r="I792" s="48"/>
      <c r="J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</row>
    <row r="793" spans="3:66" s="46" customFormat="1">
      <c r="C793" s="48"/>
      <c r="D793" s="48"/>
      <c r="E793" s="48"/>
      <c r="F793" s="48"/>
      <c r="G793" s="48"/>
      <c r="H793" s="48"/>
      <c r="I793" s="48"/>
      <c r="J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</row>
    <row r="794" spans="3:66" s="46" customFormat="1">
      <c r="C794" s="48"/>
      <c r="D794" s="48"/>
      <c r="E794" s="48"/>
      <c r="F794" s="48"/>
      <c r="G794" s="48"/>
      <c r="H794" s="48"/>
      <c r="I794" s="48"/>
      <c r="J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</row>
    <row r="795" spans="3:66" s="46" customFormat="1">
      <c r="C795" s="48"/>
      <c r="D795" s="48"/>
      <c r="E795" s="48"/>
      <c r="F795" s="48"/>
      <c r="G795" s="48"/>
      <c r="H795" s="48"/>
      <c r="I795" s="48"/>
      <c r="J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</row>
    <row r="796" spans="3:66" s="46" customFormat="1">
      <c r="C796" s="48"/>
      <c r="D796" s="48"/>
      <c r="E796" s="48"/>
      <c r="F796" s="48"/>
      <c r="G796" s="48"/>
      <c r="H796" s="48"/>
      <c r="I796" s="48"/>
      <c r="J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</row>
    <row r="797" spans="3:66" s="46" customFormat="1">
      <c r="C797" s="48"/>
      <c r="D797" s="48"/>
      <c r="E797" s="48"/>
      <c r="F797" s="48"/>
      <c r="G797" s="48"/>
      <c r="H797" s="48"/>
      <c r="I797" s="48"/>
      <c r="J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</row>
    <row r="798" spans="3:66" s="46" customFormat="1">
      <c r="C798" s="48"/>
      <c r="D798" s="48"/>
      <c r="E798" s="48"/>
      <c r="F798" s="48"/>
      <c r="G798" s="48"/>
      <c r="H798" s="48"/>
      <c r="I798" s="48"/>
      <c r="J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</row>
    <row r="799" spans="3:66" s="46" customFormat="1">
      <c r="C799" s="48"/>
      <c r="D799" s="48"/>
      <c r="E799" s="48"/>
      <c r="F799" s="48"/>
      <c r="G799" s="48"/>
      <c r="H799" s="48"/>
      <c r="I799" s="48"/>
      <c r="J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</row>
    <row r="800" spans="3:66" s="46" customFormat="1">
      <c r="C800" s="48"/>
      <c r="D800" s="48"/>
      <c r="E800" s="48"/>
      <c r="F800" s="48"/>
      <c r="G800" s="48"/>
      <c r="H800" s="48"/>
      <c r="I800" s="48"/>
      <c r="J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</row>
    <row r="801" spans="3:66" s="46" customFormat="1">
      <c r="C801" s="48"/>
      <c r="D801" s="48"/>
      <c r="E801" s="48"/>
      <c r="F801" s="48"/>
      <c r="G801" s="48"/>
      <c r="H801" s="48"/>
      <c r="I801" s="48"/>
      <c r="J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</row>
    <row r="802" spans="3:66" s="46" customFormat="1">
      <c r="C802" s="48"/>
      <c r="D802" s="48"/>
      <c r="E802" s="48"/>
      <c r="F802" s="48"/>
      <c r="G802" s="48"/>
      <c r="H802" s="48"/>
      <c r="I802" s="48"/>
      <c r="J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</row>
    <row r="803" spans="3:66" s="46" customFormat="1">
      <c r="C803" s="48"/>
      <c r="D803" s="48"/>
      <c r="E803" s="48"/>
      <c r="F803" s="48"/>
      <c r="G803" s="48"/>
      <c r="H803" s="48"/>
      <c r="I803" s="48"/>
      <c r="J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</row>
    <row r="804" spans="3:66" s="46" customFormat="1">
      <c r="C804" s="48"/>
      <c r="D804" s="48"/>
      <c r="E804" s="48"/>
      <c r="F804" s="48"/>
      <c r="G804" s="48"/>
      <c r="H804" s="48"/>
      <c r="I804" s="48"/>
      <c r="J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</row>
    <row r="805" spans="3:66" s="46" customFormat="1">
      <c r="C805" s="48"/>
      <c r="D805" s="48"/>
      <c r="E805" s="48"/>
      <c r="F805" s="48"/>
      <c r="G805" s="48"/>
      <c r="H805" s="48"/>
      <c r="I805" s="48"/>
      <c r="J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</row>
    <row r="806" spans="3:66" s="46" customFormat="1">
      <c r="C806" s="48"/>
      <c r="D806" s="48"/>
      <c r="E806" s="48"/>
      <c r="F806" s="48"/>
      <c r="G806" s="48"/>
      <c r="H806" s="48"/>
      <c r="I806" s="48"/>
      <c r="J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</row>
    <row r="807" spans="3:66" s="46" customFormat="1">
      <c r="C807" s="48"/>
      <c r="D807" s="48"/>
      <c r="E807" s="48"/>
      <c r="F807" s="48"/>
      <c r="G807" s="48"/>
      <c r="H807" s="48"/>
      <c r="I807" s="48"/>
      <c r="J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</row>
    <row r="808" spans="3:66" s="46" customFormat="1">
      <c r="C808" s="48"/>
      <c r="D808" s="48"/>
      <c r="E808" s="48"/>
      <c r="F808" s="48"/>
      <c r="G808" s="48"/>
      <c r="H808" s="48"/>
      <c r="I808" s="48"/>
      <c r="J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</row>
    <row r="809" spans="3:66" s="46" customFormat="1">
      <c r="C809" s="48"/>
      <c r="D809" s="48"/>
      <c r="E809" s="48"/>
      <c r="F809" s="48"/>
      <c r="G809" s="48"/>
      <c r="H809" s="48"/>
      <c r="I809" s="48"/>
      <c r="J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</row>
    <row r="810" spans="3:66" s="46" customFormat="1">
      <c r="C810" s="48"/>
      <c r="D810" s="48"/>
      <c r="E810" s="48"/>
      <c r="F810" s="48"/>
      <c r="G810" s="48"/>
      <c r="H810" s="48"/>
      <c r="I810" s="48"/>
      <c r="J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</row>
    <row r="811" spans="3:66" s="46" customFormat="1">
      <c r="C811" s="48"/>
      <c r="D811" s="48"/>
      <c r="E811" s="48"/>
      <c r="F811" s="48"/>
      <c r="G811" s="48"/>
      <c r="H811" s="48"/>
      <c r="I811" s="48"/>
      <c r="J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</row>
    <row r="812" spans="3:66" s="46" customFormat="1">
      <c r="C812" s="48"/>
      <c r="D812" s="48"/>
      <c r="E812" s="48"/>
      <c r="F812" s="48"/>
      <c r="G812" s="48"/>
      <c r="H812" s="48"/>
      <c r="I812" s="48"/>
      <c r="J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</row>
    <row r="813" spans="3:66" s="46" customFormat="1">
      <c r="C813" s="48"/>
      <c r="D813" s="48"/>
      <c r="E813" s="48"/>
      <c r="F813" s="48"/>
      <c r="G813" s="48"/>
      <c r="H813" s="48"/>
      <c r="I813" s="48"/>
      <c r="J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</row>
    <row r="814" spans="3:66" s="46" customFormat="1">
      <c r="C814" s="48"/>
      <c r="D814" s="48"/>
      <c r="E814" s="48"/>
      <c r="F814" s="48"/>
      <c r="G814" s="48"/>
      <c r="H814" s="48"/>
      <c r="I814" s="48"/>
      <c r="J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</row>
    <row r="815" spans="3:66" s="46" customFormat="1">
      <c r="C815" s="48"/>
      <c r="D815" s="48"/>
      <c r="E815" s="48"/>
      <c r="F815" s="48"/>
      <c r="G815" s="48"/>
      <c r="H815" s="48"/>
      <c r="I815" s="48"/>
      <c r="J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</row>
    <row r="816" spans="3:66" s="46" customFormat="1">
      <c r="C816" s="48"/>
      <c r="D816" s="48"/>
      <c r="E816" s="48"/>
      <c r="F816" s="48"/>
      <c r="G816" s="48"/>
      <c r="H816" s="48"/>
      <c r="I816" s="48"/>
      <c r="J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</row>
    <row r="817" spans="3:66" s="46" customFormat="1">
      <c r="C817" s="48"/>
      <c r="D817" s="48"/>
      <c r="E817" s="48"/>
      <c r="F817" s="48"/>
      <c r="G817" s="48"/>
      <c r="H817" s="48"/>
      <c r="I817" s="48"/>
      <c r="J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</row>
    <row r="818" spans="3:66" s="46" customFormat="1">
      <c r="C818" s="48"/>
      <c r="D818" s="48"/>
      <c r="E818" s="48"/>
      <c r="F818" s="48"/>
      <c r="G818" s="48"/>
      <c r="H818" s="48"/>
      <c r="I818" s="48"/>
      <c r="J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</row>
    <row r="819" spans="3:66" s="46" customFormat="1">
      <c r="C819" s="48"/>
      <c r="D819" s="48"/>
      <c r="E819" s="48"/>
      <c r="F819" s="48"/>
      <c r="G819" s="48"/>
      <c r="H819" s="48"/>
      <c r="I819" s="48"/>
      <c r="J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</row>
    <row r="820" spans="3:66" s="46" customFormat="1">
      <c r="C820" s="48"/>
      <c r="D820" s="48"/>
      <c r="E820" s="48"/>
      <c r="F820" s="48"/>
      <c r="G820" s="48"/>
      <c r="H820" s="48"/>
      <c r="I820" s="48"/>
      <c r="J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</row>
    <row r="821" spans="3:66" s="46" customFormat="1">
      <c r="C821" s="48"/>
      <c r="D821" s="48"/>
      <c r="E821" s="48"/>
      <c r="F821" s="48"/>
      <c r="G821" s="48"/>
      <c r="H821" s="48"/>
      <c r="I821" s="48"/>
      <c r="J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</row>
    <row r="822" spans="3:66" s="46" customFormat="1">
      <c r="C822" s="48"/>
      <c r="D822" s="48"/>
      <c r="E822" s="48"/>
      <c r="F822" s="48"/>
      <c r="G822" s="48"/>
      <c r="H822" s="48"/>
      <c r="I822" s="48"/>
      <c r="J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</row>
    <row r="823" spans="3:66" s="46" customFormat="1">
      <c r="C823" s="48"/>
      <c r="D823" s="48"/>
      <c r="E823" s="48"/>
      <c r="F823" s="48"/>
      <c r="G823" s="48"/>
      <c r="H823" s="48"/>
      <c r="I823" s="48"/>
      <c r="J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</row>
    <row r="824" spans="3:66" s="46" customFormat="1">
      <c r="C824" s="48"/>
      <c r="D824" s="48"/>
      <c r="E824" s="48"/>
      <c r="F824" s="48"/>
      <c r="G824" s="48"/>
      <c r="H824" s="48"/>
      <c r="I824" s="48"/>
      <c r="J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</row>
    <row r="825" spans="3:66" s="46" customFormat="1">
      <c r="C825" s="48"/>
      <c r="D825" s="48"/>
      <c r="E825" s="48"/>
      <c r="F825" s="48"/>
      <c r="G825" s="48"/>
      <c r="H825" s="48"/>
      <c r="I825" s="48"/>
      <c r="J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</row>
    <row r="826" spans="3:66" s="46" customFormat="1">
      <c r="C826" s="48"/>
      <c r="D826" s="48"/>
      <c r="E826" s="48"/>
      <c r="F826" s="48"/>
      <c r="G826" s="48"/>
      <c r="H826" s="48"/>
      <c r="I826" s="48"/>
      <c r="J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</row>
    <row r="827" spans="3:66" s="46" customFormat="1">
      <c r="C827" s="48"/>
      <c r="D827" s="48"/>
      <c r="E827" s="48"/>
      <c r="F827" s="48"/>
      <c r="G827" s="48"/>
      <c r="H827" s="48"/>
      <c r="I827" s="48"/>
      <c r="J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</row>
    <row r="828" spans="3:66" s="46" customFormat="1">
      <c r="C828" s="48"/>
      <c r="D828" s="48"/>
      <c r="E828" s="48"/>
      <c r="F828" s="48"/>
      <c r="G828" s="48"/>
      <c r="H828" s="48"/>
      <c r="I828" s="48"/>
      <c r="J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</row>
    <row r="829" spans="3:66" s="46" customFormat="1">
      <c r="C829" s="48"/>
      <c r="D829" s="48"/>
      <c r="E829" s="48"/>
      <c r="F829" s="48"/>
      <c r="G829" s="48"/>
      <c r="H829" s="48"/>
      <c r="I829" s="48"/>
      <c r="J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</row>
    <row r="830" spans="3:66" s="46" customFormat="1">
      <c r="C830" s="48"/>
      <c r="D830" s="48"/>
      <c r="E830" s="48"/>
      <c r="F830" s="48"/>
      <c r="G830" s="48"/>
      <c r="H830" s="48"/>
      <c r="I830" s="48"/>
      <c r="J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</row>
    <row r="831" spans="3:66" s="46" customFormat="1">
      <c r="C831" s="48"/>
      <c r="D831" s="48"/>
      <c r="E831" s="48"/>
      <c r="F831" s="48"/>
      <c r="G831" s="48"/>
      <c r="H831" s="48"/>
      <c r="I831" s="48"/>
      <c r="J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</row>
    <row r="832" spans="3:66" s="46" customFormat="1">
      <c r="C832" s="48"/>
      <c r="D832" s="48"/>
      <c r="E832" s="48"/>
      <c r="F832" s="48"/>
      <c r="G832" s="48"/>
      <c r="H832" s="48"/>
      <c r="I832" s="48"/>
      <c r="J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</row>
    <row r="833" spans="3:66" s="46" customFormat="1">
      <c r="C833" s="48"/>
      <c r="D833" s="48"/>
      <c r="E833" s="48"/>
      <c r="F833" s="48"/>
      <c r="G833" s="48"/>
      <c r="H833" s="48"/>
      <c r="I833" s="48"/>
      <c r="J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</row>
    <row r="834" spans="3:66" s="46" customFormat="1">
      <c r="C834" s="48"/>
      <c r="D834" s="48"/>
      <c r="E834" s="48"/>
      <c r="F834" s="48"/>
      <c r="G834" s="48"/>
      <c r="H834" s="48"/>
      <c r="I834" s="48"/>
      <c r="J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</row>
    <row r="835" spans="3:66" s="46" customFormat="1">
      <c r="C835" s="48"/>
      <c r="D835" s="48"/>
      <c r="E835" s="48"/>
      <c r="F835" s="48"/>
      <c r="G835" s="48"/>
      <c r="H835" s="48"/>
      <c r="I835" s="48"/>
      <c r="J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</row>
    <row r="836" spans="3:66" s="46" customFormat="1">
      <c r="C836" s="48"/>
      <c r="D836" s="48"/>
      <c r="E836" s="48"/>
      <c r="F836" s="48"/>
      <c r="G836" s="48"/>
      <c r="H836" s="48"/>
      <c r="I836" s="48"/>
      <c r="J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</row>
    <row r="837" spans="3:66" s="46" customFormat="1">
      <c r="C837" s="48"/>
      <c r="D837" s="48"/>
      <c r="E837" s="48"/>
      <c r="F837" s="48"/>
      <c r="G837" s="48"/>
      <c r="H837" s="48"/>
      <c r="I837" s="48"/>
      <c r="J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</row>
  </sheetData>
  <mergeCells count="2">
    <mergeCell ref="F9:G9"/>
    <mergeCell ref="F10:G10"/>
  </mergeCells>
  <pageMargins left="0.75" right="0.75" top="1" bottom="1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showGridLines="0" tabSelected="1" view="pageBreakPreview" zoomScale="60" zoomScaleNormal="85" workbookViewId="0">
      <pane xSplit="5" ySplit="11" topLeftCell="F12" activePane="bottomRight" state="frozen"/>
      <selection activeCell="E21" sqref="E21"/>
      <selection pane="topRight" activeCell="E21" sqref="E21"/>
      <selection pane="bottomLeft" activeCell="E21" sqref="E21"/>
      <selection pane="bottomRight" activeCell="V50" sqref="V50"/>
    </sheetView>
  </sheetViews>
  <sheetFormatPr defaultColWidth="11.42578125" defaultRowHeight="15"/>
  <cols>
    <col min="1" max="1" width="11.42578125" style="3"/>
    <col min="2" max="2" width="8.85546875" style="3" customWidth="1"/>
    <col min="3" max="3" width="7.5703125" style="3" customWidth="1"/>
    <col min="4" max="4" width="7.42578125" style="3" customWidth="1"/>
    <col min="5" max="5" width="30" style="3" customWidth="1"/>
    <col min="6" max="7" width="8.42578125" style="3" customWidth="1"/>
    <col min="8" max="8" width="8.42578125" style="97" customWidth="1"/>
    <col min="9" max="10" width="8.42578125" style="3" customWidth="1"/>
    <col min="11" max="11" width="7.7109375" style="31" customWidth="1"/>
    <col min="12" max="12" width="13.85546875" style="31" customWidth="1"/>
    <col min="13" max="17" width="13.85546875" style="3" customWidth="1"/>
    <col min="18" max="18" width="6.5703125" style="3" customWidth="1"/>
    <col min="19" max="21" width="13.85546875" style="3" customWidth="1"/>
    <col min="22" max="16384" width="11.42578125" style="3"/>
  </cols>
  <sheetData>
    <row r="1" spans="2:21">
      <c r="E1" s="18" t="s">
        <v>0</v>
      </c>
      <c r="N1" s="20"/>
      <c r="O1" s="20"/>
    </row>
    <row r="2" spans="2:21">
      <c r="E2" s="18" t="s">
        <v>28</v>
      </c>
      <c r="N2" s="204">
        <v>1</v>
      </c>
      <c r="O2" s="22" t="s">
        <v>29</v>
      </c>
    </row>
    <row r="3" spans="2:21">
      <c r="E3" s="23">
        <f>'Depr-Summary'!A3</f>
        <v>43373</v>
      </c>
      <c r="N3" s="203">
        <v>2017</v>
      </c>
      <c r="O3" s="22" t="s">
        <v>31</v>
      </c>
    </row>
    <row r="4" spans="2:21">
      <c r="N4" s="203">
        <v>2018</v>
      </c>
      <c r="O4" s="22" t="s">
        <v>32</v>
      </c>
    </row>
    <row r="5" spans="2:21">
      <c r="N5" s="207">
        <v>2019</v>
      </c>
      <c r="O5" s="22" t="s">
        <v>35</v>
      </c>
    </row>
    <row r="8" spans="2:21">
      <c r="D8" s="20"/>
      <c r="E8" s="20"/>
      <c r="F8" s="20"/>
      <c r="G8" s="20"/>
      <c r="H8" s="98"/>
      <c r="I8" s="20"/>
      <c r="J8" s="20"/>
      <c r="K8" s="32"/>
      <c r="L8" s="32"/>
      <c r="P8" s="19"/>
      <c r="S8" s="5" t="s">
        <v>2</v>
      </c>
      <c r="T8" s="5" t="s">
        <v>3</v>
      </c>
      <c r="U8" s="5"/>
    </row>
    <row r="9" spans="2:21">
      <c r="C9" s="5"/>
      <c r="D9" s="5" t="s">
        <v>17</v>
      </c>
      <c r="E9" s="24" t="s">
        <v>40</v>
      </c>
      <c r="F9" s="209" t="s">
        <v>41</v>
      </c>
      <c r="G9" s="209"/>
      <c r="H9" s="99" t="s">
        <v>7</v>
      </c>
      <c r="I9" s="5" t="s">
        <v>17</v>
      </c>
      <c r="J9" s="5"/>
      <c r="K9" s="27" t="s">
        <v>42</v>
      </c>
      <c r="L9" s="114"/>
      <c r="M9" s="5"/>
      <c r="N9" s="24" t="s">
        <v>17</v>
      </c>
      <c r="O9" s="24"/>
      <c r="P9" s="19"/>
      <c r="Q9" s="5" t="s">
        <v>38</v>
      </c>
      <c r="S9" s="5" t="s">
        <v>75</v>
      </c>
      <c r="T9" s="5" t="s">
        <v>75</v>
      </c>
      <c r="U9" s="5" t="s">
        <v>4</v>
      </c>
    </row>
    <row r="10" spans="2:21">
      <c r="C10" s="5"/>
      <c r="D10" s="5" t="s">
        <v>76</v>
      </c>
      <c r="E10" s="24"/>
      <c r="F10" s="209" t="s">
        <v>49</v>
      </c>
      <c r="G10" s="209"/>
      <c r="H10" s="99" t="s">
        <v>50</v>
      </c>
      <c r="I10" s="5" t="s">
        <v>51</v>
      </c>
      <c r="J10" s="5" t="s">
        <v>52</v>
      </c>
      <c r="K10" s="27" t="s">
        <v>53</v>
      </c>
      <c r="L10" s="114" t="s">
        <v>93</v>
      </c>
      <c r="M10" s="5" t="s">
        <v>43</v>
      </c>
      <c r="N10" s="5" t="s">
        <v>8</v>
      </c>
      <c r="O10" s="5" t="s">
        <v>54</v>
      </c>
      <c r="P10" s="151" t="s">
        <v>103</v>
      </c>
      <c r="Q10" s="5" t="s">
        <v>55</v>
      </c>
      <c r="R10" s="5"/>
      <c r="S10" s="5" t="s">
        <v>8</v>
      </c>
      <c r="T10" s="5" t="s">
        <v>8</v>
      </c>
      <c r="U10" s="5" t="s">
        <v>11</v>
      </c>
    </row>
    <row r="11" spans="2:21">
      <c r="B11" s="25" t="s">
        <v>102</v>
      </c>
      <c r="C11" s="25" t="s">
        <v>59</v>
      </c>
      <c r="D11" s="25" t="s">
        <v>60</v>
      </c>
      <c r="E11" s="26" t="s">
        <v>61</v>
      </c>
      <c r="F11" s="25" t="s">
        <v>42</v>
      </c>
      <c r="G11" s="25" t="s">
        <v>62</v>
      </c>
      <c r="H11" s="100" t="s">
        <v>45</v>
      </c>
      <c r="I11" s="25" t="s">
        <v>63</v>
      </c>
      <c r="J11" s="25" t="s">
        <v>64</v>
      </c>
      <c r="K11" s="33" t="s">
        <v>8</v>
      </c>
      <c r="L11" s="115" t="s">
        <v>94</v>
      </c>
      <c r="M11" s="25" t="s">
        <v>6</v>
      </c>
      <c r="N11" s="25" t="s">
        <v>6</v>
      </c>
      <c r="O11" s="25" t="s">
        <v>8</v>
      </c>
      <c r="P11" s="152" t="s">
        <v>8</v>
      </c>
      <c r="Q11" s="5" t="s">
        <v>65</v>
      </c>
      <c r="R11" s="5"/>
      <c r="S11" s="154">
        <f>'Depr-Summary'!F6</f>
        <v>43009</v>
      </c>
      <c r="T11" s="154">
        <f>+E3</f>
        <v>43373</v>
      </c>
      <c r="U11" s="153">
        <f>T11</f>
        <v>43373</v>
      </c>
    </row>
    <row r="12" spans="2:21">
      <c r="C12" s="19"/>
      <c r="D12" s="19" t="s">
        <v>77</v>
      </c>
      <c r="E12" s="34" t="s">
        <v>78</v>
      </c>
      <c r="F12" s="29">
        <v>1997</v>
      </c>
      <c r="G12" s="29">
        <v>5</v>
      </c>
      <c r="H12" s="101">
        <v>0</v>
      </c>
      <c r="I12" s="19" t="s">
        <v>66</v>
      </c>
      <c r="J12" s="19">
        <v>7</v>
      </c>
      <c r="K12" s="32">
        <f t="shared" ref="K12:K29" si="0">F12+J12</f>
        <v>2004</v>
      </c>
      <c r="L12" s="113">
        <f>+K12+(G12/12)</f>
        <v>2004.4166666666667</v>
      </c>
      <c r="M12" s="30">
        <v>14900</v>
      </c>
      <c r="N12" s="30">
        <f t="shared" ref="N12:N29" si="1">M12-M12*H12</f>
        <v>14900</v>
      </c>
      <c r="O12" s="30">
        <f t="shared" ref="O12:O29" si="2">N12/J12/12</f>
        <v>177.38095238095238</v>
      </c>
      <c r="P12" s="30">
        <f>O12*12</f>
        <v>2128.5714285714284</v>
      </c>
      <c r="Q12" s="109">
        <f>+IF(L12&lt;=$N$5,0,IF(K12&gt;$N$4,P12,(O12*G12)))</f>
        <v>0</v>
      </c>
      <c r="R12" s="109"/>
      <c r="S12" s="109">
        <f>+IF(Q12=0,M12,IF($N$3-F12&lt;1,0,(($N$3-F12)*P12)))</f>
        <v>14900</v>
      </c>
      <c r="T12" s="109">
        <f>+IF(Q12=0,S12,S12+Q12)</f>
        <v>14900</v>
      </c>
      <c r="U12" s="109">
        <f>+IF(Q12=0,0,((M12-S12)+(M12-T12))/2)</f>
        <v>0</v>
      </c>
    </row>
    <row r="13" spans="2:21">
      <c r="C13" s="19"/>
      <c r="D13" s="19">
        <v>20</v>
      </c>
      <c r="E13" s="34" t="s">
        <v>79</v>
      </c>
      <c r="F13" s="29">
        <v>1997</v>
      </c>
      <c r="G13" s="29">
        <v>5</v>
      </c>
      <c r="H13" s="101">
        <v>0</v>
      </c>
      <c r="I13" s="19" t="s">
        <v>66</v>
      </c>
      <c r="J13" s="19">
        <v>10</v>
      </c>
      <c r="K13" s="32">
        <f t="shared" si="0"/>
        <v>2007</v>
      </c>
      <c r="L13" s="113">
        <f t="shared" ref="L13:L29" si="3">+K13+(G13/12)</f>
        <v>2007.4166666666667</v>
      </c>
      <c r="M13" s="30">
        <v>5480.45</v>
      </c>
      <c r="N13" s="30">
        <f t="shared" si="1"/>
        <v>5480.45</v>
      </c>
      <c r="O13" s="30">
        <f t="shared" si="2"/>
        <v>45.670416666666661</v>
      </c>
      <c r="P13" s="30">
        <f t="shared" ref="P13:P29" si="4">O13*12</f>
        <v>548.04499999999996</v>
      </c>
      <c r="Q13" s="109">
        <f t="shared" ref="Q13:Q29" si="5">+IF(L13&lt;=$N$5,0,IF(K13&gt;$N$4,P13,(O13*G13)))</f>
        <v>0</v>
      </c>
      <c r="R13" s="109"/>
      <c r="S13" s="109">
        <f t="shared" ref="S13:S29" si="6">+IF(Q13=0,M13,IF($N$3-F13&lt;1,0,(($N$3-F13)*P13)))</f>
        <v>5480.45</v>
      </c>
      <c r="T13" s="109">
        <f t="shared" ref="T13:T29" si="7">+IF(Q13=0,S13,S13+Q13)</f>
        <v>5480.45</v>
      </c>
      <c r="U13" s="109">
        <f t="shared" ref="U13:U29" si="8">+IF(Q13=0,0,((M13-S13)+(M13-T13))/2)</f>
        <v>0</v>
      </c>
    </row>
    <row r="14" spans="2:21">
      <c r="C14" s="19"/>
      <c r="D14" s="19">
        <v>24</v>
      </c>
      <c r="E14" s="34" t="s">
        <v>79</v>
      </c>
      <c r="F14" s="29">
        <v>1997</v>
      </c>
      <c r="G14" s="29">
        <v>5</v>
      </c>
      <c r="H14" s="101">
        <v>0</v>
      </c>
      <c r="I14" s="19" t="s">
        <v>66</v>
      </c>
      <c r="J14" s="19">
        <v>10</v>
      </c>
      <c r="K14" s="32">
        <f t="shared" si="0"/>
        <v>2007</v>
      </c>
      <c r="L14" s="113">
        <f t="shared" si="3"/>
        <v>2007.4166666666667</v>
      </c>
      <c r="M14" s="30">
        <v>6558.11</v>
      </c>
      <c r="N14" s="30">
        <f t="shared" si="1"/>
        <v>6558.11</v>
      </c>
      <c r="O14" s="30">
        <f t="shared" si="2"/>
        <v>54.65091666666666</v>
      </c>
      <c r="P14" s="30">
        <f t="shared" si="4"/>
        <v>655.81099999999992</v>
      </c>
      <c r="Q14" s="109">
        <f t="shared" si="5"/>
        <v>0</v>
      </c>
      <c r="R14" s="109"/>
      <c r="S14" s="109">
        <f t="shared" si="6"/>
        <v>6558.11</v>
      </c>
      <c r="T14" s="109">
        <f t="shared" si="7"/>
        <v>6558.11</v>
      </c>
      <c r="U14" s="109">
        <f t="shared" si="8"/>
        <v>0</v>
      </c>
    </row>
    <row r="15" spans="2:21">
      <c r="C15" s="19"/>
      <c r="D15" s="19">
        <v>10</v>
      </c>
      <c r="E15" s="34" t="s">
        <v>80</v>
      </c>
      <c r="F15" s="29">
        <v>1997</v>
      </c>
      <c r="G15" s="29">
        <v>5</v>
      </c>
      <c r="H15" s="101">
        <v>0</v>
      </c>
      <c r="I15" s="19" t="s">
        <v>66</v>
      </c>
      <c r="J15" s="19">
        <v>10</v>
      </c>
      <c r="K15" s="32">
        <f t="shared" si="0"/>
        <v>2007</v>
      </c>
      <c r="L15" s="113">
        <f t="shared" si="3"/>
        <v>2007.4166666666667</v>
      </c>
      <c r="M15" s="30">
        <f>11576.76/4</f>
        <v>2894.19</v>
      </c>
      <c r="N15" s="30">
        <f t="shared" si="1"/>
        <v>2894.19</v>
      </c>
      <c r="O15" s="30">
        <f t="shared" si="2"/>
        <v>24.11825</v>
      </c>
      <c r="P15" s="30">
        <f t="shared" si="4"/>
        <v>289.41899999999998</v>
      </c>
      <c r="Q15" s="109">
        <f t="shared" si="5"/>
        <v>0</v>
      </c>
      <c r="R15" s="109"/>
      <c r="S15" s="109">
        <f t="shared" si="6"/>
        <v>2894.19</v>
      </c>
      <c r="T15" s="109">
        <f t="shared" si="7"/>
        <v>2894.19</v>
      </c>
      <c r="U15" s="109">
        <f t="shared" si="8"/>
        <v>0</v>
      </c>
    </row>
    <row r="16" spans="2:21">
      <c r="C16" s="19"/>
      <c r="D16" s="19">
        <v>48</v>
      </c>
      <c r="E16" s="34" t="s">
        <v>81</v>
      </c>
      <c r="F16" s="29">
        <v>1997</v>
      </c>
      <c r="G16" s="29">
        <v>5</v>
      </c>
      <c r="H16" s="101">
        <v>0</v>
      </c>
      <c r="I16" s="19" t="s">
        <v>66</v>
      </c>
      <c r="J16" s="19">
        <v>10</v>
      </c>
      <c r="K16" s="32">
        <f t="shared" si="0"/>
        <v>2007</v>
      </c>
      <c r="L16" s="113">
        <f t="shared" si="3"/>
        <v>2007.4166666666667</v>
      </c>
      <c r="M16" s="30">
        <v>15174.61</v>
      </c>
      <c r="N16" s="30">
        <f t="shared" si="1"/>
        <v>15174.61</v>
      </c>
      <c r="O16" s="30">
        <f t="shared" si="2"/>
        <v>126.45508333333333</v>
      </c>
      <c r="P16" s="30">
        <f t="shared" si="4"/>
        <v>1517.461</v>
      </c>
      <c r="Q16" s="109">
        <f t="shared" si="5"/>
        <v>0</v>
      </c>
      <c r="R16" s="109"/>
      <c r="S16" s="109">
        <f t="shared" si="6"/>
        <v>15174.61</v>
      </c>
      <c r="T16" s="109">
        <f t="shared" si="7"/>
        <v>15174.61</v>
      </c>
      <c r="U16" s="109">
        <f t="shared" si="8"/>
        <v>0</v>
      </c>
    </row>
    <row r="17" spans="3:21">
      <c r="C17" s="19"/>
      <c r="D17" s="19">
        <v>5</v>
      </c>
      <c r="E17" s="34" t="s">
        <v>81</v>
      </c>
      <c r="F17" s="29">
        <v>2004</v>
      </c>
      <c r="G17" s="29">
        <v>9</v>
      </c>
      <c r="H17" s="101">
        <v>0</v>
      </c>
      <c r="I17" s="19" t="s">
        <v>66</v>
      </c>
      <c r="J17" s="19">
        <v>10</v>
      </c>
      <c r="K17" s="32">
        <f t="shared" si="0"/>
        <v>2014</v>
      </c>
      <c r="L17" s="113">
        <f t="shared" si="3"/>
        <v>2014.75</v>
      </c>
      <c r="M17" s="30">
        <v>2197.7600000000002</v>
      </c>
      <c r="N17" s="30">
        <f t="shared" si="1"/>
        <v>2197.7600000000002</v>
      </c>
      <c r="O17" s="30">
        <f t="shared" si="2"/>
        <v>18.314666666666668</v>
      </c>
      <c r="P17" s="30">
        <f t="shared" si="4"/>
        <v>219.77600000000001</v>
      </c>
      <c r="Q17" s="109">
        <f t="shared" si="5"/>
        <v>0</v>
      </c>
      <c r="R17" s="109"/>
      <c r="S17" s="109">
        <f t="shared" si="6"/>
        <v>2197.7600000000002</v>
      </c>
      <c r="T17" s="109">
        <f t="shared" si="7"/>
        <v>2197.7600000000002</v>
      </c>
      <c r="U17" s="109">
        <f t="shared" si="8"/>
        <v>0</v>
      </c>
    </row>
    <row r="18" spans="3:21">
      <c r="C18" s="19"/>
      <c r="D18" s="19">
        <v>5</v>
      </c>
      <c r="E18" s="34" t="s">
        <v>79</v>
      </c>
      <c r="F18" s="29">
        <v>2004</v>
      </c>
      <c r="G18" s="29">
        <v>11</v>
      </c>
      <c r="H18" s="101">
        <v>0</v>
      </c>
      <c r="I18" s="19" t="s">
        <v>66</v>
      </c>
      <c r="J18" s="19">
        <v>10</v>
      </c>
      <c r="K18" s="32">
        <f t="shared" si="0"/>
        <v>2014</v>
      </c>
      <c r="L18" s="113">
        <f t="shared" si="3"/>
        <v>2014.9166666666667</v>
      </c>
      <c r="M18" s="30">
        <v>2018.24</v>
      </c>
      <c r="N18" s="30">
        <f t="shared" si="1"/>
        <v>2018.24</v>
      </c>
      <c r="O18" s="30">
        <f t="shared" si="2"/>
        <v>16.818666666666669</v>
      </c>
      <c r="P18" s="30">
        <f t="shared" si="4"/>
        <v>201.82400000000001</v>
      </c>
      <c r="Q18" s="109">
        <f t="shared" si="5"/>
        <v>0</v>
      </c>
      <c r="R18" s="109"/>
      <c r="S18" s="109">
        <f t="shared" si="6"/>
        <v>2018.24</v>
      </c>
      <c r="T18" s="109">
        <f t="shared" si="7"/>
        <v>2018.24</v>
      </c>
      <c r="U18" s="109">
        <f t="shared" si="8"/>
        <v>0</v>
      </c>
    </row>
    <row r="19" spans="3:21">
      <c r="C19" s="19"/>
      <c r="D19" s="19">
        <v>5</v>
      </c>
      <c r="E19" s="34" t="s">
        <v>79</v>
      </c>
      <c r="F19" s="29">
        <v>2005</v>
      </c>
      <c r="G19" s="29">
        <v>7</v>
      </c>
      <c r="H19" s="101">
        <v>0</v>
      </c>
      <c r="I19" s="19" t="s">
        <v>66</v>
      </c>
      <c r="J19" s="19">
        <v>10</v>
      </c>
      <c r="K19" s="32">
        <f t="shared" si="0"/>
        <v>2015</v>
      </c>
      <c r="L19" s="113">
        <f t="shared" si="3"/>
        <v>2015.5833333333333</v>
      </c>
      <c r="M19" s="30">
        <v>2067.1999999999998</v>
      </c>
      <c r="N19" s="30">
        <f t="shared" si="1"/>
        <v>2067.1999999999998</v>
      </c>
      <c r="O19" s="30">
        <f t="shared" si="2"/>
        <v>17.226666666666663</v>
      </c>
      <c r="P19" s="30">
        <f t="shared" si="4"/>
        <v>206.71999999999997</v>
      </c>
      <c r="Q19" s="109">
        <f t="shared" si="5"/>
        <v>0</v>
      </c>
      <c r="R19" s="109"/>
      <c r="S19" s="109">
        <f t="shared" si="6"/>
        <v>2067.1999999999998</v>
      </c>
      <c r="T19" s="109">
        <f t="shared" si="7"/>
        <v>2067.1999999999998</v>
      </c>
      <c r="U19" s="109">
        <f t="shared" si="8"/>
        <v>0</v>
      </c>
    </row>
    <row r="20" spans="3:21">
      <c r="C20" s="19"/>
      <c r="D20" s="19">
        <v>5</v>
      </c>
      <c r="E20" s="34" t="s">
        <v>81</v>
      </c>
      <c r="F20" s="29">
        <v>2005</v>
      </c>
      <c r="G20" s="29">
        <v>8</v>
      </c>
      <c r="H20" s="101">
        <v>0</v>
      </c>
      <c r="I20" s="19" t="s">
        <v>66</v>
      </c>
      <c r="J20" s="19">
        <v>10</v>
      </c>
      <c r="K20" s="32">
        <f t="shared" si="0"/>
        <v>2015</v>
      </c>
      <c r="L20" s="113">
        <f t="shared" si="3"/>
        <v>2015.6666666666667</v>
      </c>
      <c r="M20" s="30">
        <v>2295.6799999999998</v>
      </c>
      <c r="N20" s="30">
        <f t="shared" si="1"/>
        <v>2295.6799999999998</v>
      </c>
      <c r="O20" s="30">
        <f t="shared" si="2"/>
        <v>19.130666666666666</v>
      </c>
      <c r="P20" s="30">
        <f t="shared" si="4"/>
        <v>229.56799999999998</v>
      </c>
      <c r="Q20" s="109">
        <f t="shared" si="5"/>
        <v>0</v>
      </c>
      <c r="R20" s="109"/>
      <c r="S20" s="109">
        <f t="shared" si="6"/>
        <v>2295.6799999999998</v>
      </c>
      <c r="T20" s="109">
        <f t="shared" si="7"/>
        <v>2295.6799999999998</v>
      </c>
      <c r="U20" s="109">
        <f t="shared" si="8"/>
        <v>0</v>
      </c>
    </row>
    <row r="21" spans="3:21">
      <c r="C21" s="19"/>
      <c r="D21" s="19">
        <v>5</v>
      </c>
      <c r="E21" s="34" t="s">
        <v>80</v>
      </c>
      <c r="F21" s="29">
        <v>2005</v>
      </c>
      <c r="G21" s="29">
        <v>10</v>
      </c>
      <c r="H21" s="101">
        <v>0</v>
      </c>
      <c r="I21" s="19" t="s">
        <v>66</v>
      </c>
      <c r="J21" s="19">
        <v>10</v>
      </c>
      <c r="K21" s="32">
        <f t="shared" si="0"/>
        <v>2015</v>
      </c>
      <c r="L21" s="113">
        <f t="shared" si="3"/>
        <v>2015.8333333333333</v>
      </c>
      <c r="M21" s="30">
        <v>2154.2399999999998</v>
      </c>
      <c r="N21" s="30">
        <f t="shared" si="1"/>
        <v>2154.2399999999998</v>
      </c>
      <c r="O21" s="30">
        <f t="shared" si="2"/>
        <v>17.951999999999998</v>
      </c>
      <c r="P21" s="30">
        <f t="shared" si="4"/>
        <v>215.42399999999998</v>
      </c>
      <c r="Q21" s="109">
        <f t="shared" si="5"/>
        <v>0</v>
      </c>
      <c r="R21" s="109"/>
      <c r="S21" s="109">
        <f t="shared" si="6"/>
        <v>2154.2399999999998</v>
      </c>
      <c r="T21" s="109">
        <f t="shared" si="7"/>
        <v>2154.2399999999998</v>
      </c>
      <c r="U21" s="109">
        <f t="shared" si="8"/>
        <v>0</v>
      </c>
    </row>
    <row r="22" spans="3:21">
      <c r="C22" s="19"/>
      <c r="D22" s="19">
        <v>10</v>
      </c>
      <c r="E22" s="34" t="s">
        <v>79</v>
      </c>
      <c r="F22" s="29">
        <v>2006</v>
      </c>
      <c r="G22" s="29">
        <v>5</v>
      </c>
      <c r="H22" s="101">
        <v>0</v>
      </c>
      <c r="I22" s="19" t="s">
        <v>66</v>
      </c>
      <c r="J22" s="19">
        <v>10</v>
      </c>
      <c r="K22" s="32">
        <f t="shared" si="0"/>
        <v>2016</v>
      </c>
      <c r="L22" s="113">
        <f t="shared" si="3"/>
        <v>2016.4166666666667</v>
      </c>
      <c r="M22" s="30">
        <v>3980</v>
      </c>
      <c r="N22" s="30">
        <f t="shared" si="1"/>
        <v>3980</v>
      </c>
      <c r="O22" s="30">
        <f t="shared" si="2"/>
        <v>33.166666666666664</v>
      </c>
      <c r="P22" s="30">
        <f t="shared" si="4"/>
        <v>398</v>
      </c>
      <c r="Q22" s="109">
        <f t="shared" si="5"/>
        <v>0</v>
      </c>
      <c r="R22" s="109"/>
      <c r="S22" s="109">
        <f t="shared" si="6"/>
        <v>3980</v>
      </c>
      <c r="T22" s="109">
        <f t="shared" si="7"/>
        <v>3980</v>
      </c>
      <c r="U22" s="109">
        <f t="shared" si="8"/>
        <v>0</v>
      </c>
    </row>
    <row r="23" spans="3:21">
      <c r="C23" s="19"/>
      <c r="D23" s="19">
        <v>10</v>
      </c>
      <c r="E23" s="34" t="s">
        <v>81</v>
      </c>
      <c r="F23" s="29">
        <v>2006</v>
      </c>
      <c r="G23" s="29">
        <v>8</v>
      </c>
      <c r="H23" s="101">
        <v>0</v>
      </c>
      <c r="I23" s="19" t="s">
        <v>66</v>
      </c>
      <c r="J23" s="19">
        <v>10</v>
      </c>
      <c r="K23" s="32">
        <f t="shared" si="0"/>
        <v>2016</v>
      </c>
      <c r="L23" s="113">
        <f t="shared" si="3"/>
        <v>2016.6666666666667</v>
      </c>
      <c r="M23" s="30">
        <v>4700.16</v>
      </c>
      <c r="N23" s="30">
        <f t="shared" si="1"/>
        <v>4700.16</v>
      </c>
      <c r="O23" s="30">
        <f t="shared" si="2"/>
        <v>39.167999999999999</v>
      </c>
      <c r="P23" s="30">
        <f t="shared" si="4"/>
        <v>470.01599999999996</v>
      </c>
      <c r="Q23" s="109">
        <f t="shared" si="5"/>
        <v>0</v>
      </c>
      <c r="R23" s="109"/>
      <c r="S23" s="109">
        <f t="shared" si="6"/>
        <v>4700.16</v>
      </c>
      <c r="T23" s="109">
        <f t="shared" si="7"/>
        <v>4700.16</v>
      </c>
      <c r="U23" s="109">
        <f t="shared" si="8"/>
        <v>0</v>
      </c>
    </row>
    <row r="24" spans="3:21">
      <c r="C24" s="19"/>
      <c r="D24" s="19">
        <v>10</v>
      </c>
      <c r="E24" s="34" t="s">
        <v>80</v>
      </c>
      <c r="F24" s="29">
        <v>2007</v>
      </c>
      <c r="G24" s="29">
        <v>9</v>
      </c>
      <c r="H24" s="101">
        <v>0</v>
      </c>
      <c r="I24" s="19" t="s">
        <v>66</v>
      </c>
      <c r="J24" s="19">
        <v>10</v>
      </c>
      <c r="K24" s="32">
        <f t="shared" si="0"/>
        <v>2017</v>
      </c>
      <c r="L24" s="113">
        <f t="shared" si="3"/>
        <v>2017.75</v>
      </c>
      <c r="M24" s="30">
        <v>4617.3599999999997</v>
      </c>
      <c r="N24" s="30">
        <f t="shared" si="1"/>
        <v>4617.3599999999997</v>
      </c>
      <c r="O24" s="30">
        <f t="shared" si="2"/>
        <v>38.478000000000002</v>
      </c>
      <c r="P24" s="30">
        <f t="shared" si="4"/>
        <v>461.73599999999999</v>
      </c>
      <c r="Q24" s="109">
        <f t="shared" si="5"/>
        <v>0</v>
      </c>
      <c r="R24" s="109"/>
      <c r="S24" s="109">
        <f t="shared" si="6"/>
        <v>4617.3599999999997</v>
      </c>
      <c r="T24" s="109">
        <f t="shared" si="7"/>
        <v>4617.3599999999997</v>
      </c>
      <c r="U24" s="109">
        <f t="shared" si="8"/>
        <v>0</v>
      </c>
    </row>
    <row r="25" spans="3:21">
      <c r="C25" s="19"/>
      <c r="D25" s="19">
        <v>10</v>
      </c>
      <c r="E25" s="34" t="s">
        <v>79</v>
      </c>
      <c r="F25" s="29">
        <v>2007</v>
      </c>
      <c r="G25" s="29">
        <v>10</v>
      </c>
      <c r="H25" s="101">
        <v>0</v>
      </c>
      <c r="I25" s="19" t="s">
        <v>66</v>
      </c>
      <c r="J25" s="19">
        <v>10</v>
      </c>
      <c r="K25" s="32">
        <f t="shared" si="0"/>
        <v>2017</v>
      </c>
      <c r="L25" s="113">
        <f t="shared" si="3"/>
        <v>2017.8333333333333</v>
      </c>
      <c r="M25" s="30">
        <v>4454.01</v>
      </c>
      <c r="N25" s="30">
        <f t="shared" si="1"/>
        <v>4454.01</v>
      </c>
      <c r="O25" s="30">
        <f t="shared" si="2"/>
        <v>37.116750000000003</v>
      </c>
      <c r="P25" s="30">
        <f t="shared" si="4"/>
        <v>445.40100000000007</v>
      </c>
      <c r="Q25" s="109">
        <f t="shared" si="5"/>
        <v>0</v>
      </c>
      <c r="R25" s="109"/>
      <c r="S25" s="109">
        <f t="shared" si="6"/>
        <v>4454.01</v>
      </c>
      <c r="T25" s="109">
        <f t="shared" si="7"/>
        <v>4454.01</v>
      </c>
      <c r="U25" s="109">
        <f t="shared" si="8"/>
        <v>0</v>
      </c>
    </row>
    <row r="26" spans="3:21">
      <c r="C26" s="19"/>
      <c r="D26" s="19">
        <v>10</v>
      </c>
      <c r="E26" s="34" t="s">
        <v>81</v>
      </c>
      <c r="F26" s="29">
        <v>2007</v>
      </c>
      <c r="G26" s="29">
        <v>11</v>
      </c>
      <c r="H26" s="101">
        <v>0</v>
      </c>
      <c r="I26" s="19" t="s">
        <v>66</v>
      </c>
      <c r="J26" s="19">
        <v>10</v>
      </c>
      <c r="K26" s="32">
        <f t="shared" si="0"/>
        <v>2017</v>
      </c>
      <c r="L26" s="113">
        <f t="shared" si="3"/>
        <v>2017.9166666666667</v>
      </c>
      <c r="M26" s="30">
        <v>4791.8</v>
      </c>
      <c r="N26" s="30">
        <f t="shared" si="1"/>
        <v>4791.8</v>
      </c>
      <c r="O26" s="30">
        <f t="shared" si="2"/>
        <v>39.931666666666665</v>
      </c>
      <c r="P26" s="30">
        <f t="shared" si="4"/>
        <v>479.17999999999995</v>
      </c>
      <c r="Q26" s="109">
        <f t="shared" si="5"/>
        <v>0</v>
      </c>
      <c r="R26" s="109"/>
      <c r="S26" s="109">
        <f t="shared" si="6"/>
        <v>4791.8</v>
      </c>
      <c r="T26" s="109">
        <f t="shared" si="7"/>
        <v>4791.8</v>
      </c>
      <c r="U26" s="109">
        <f t="shared" si="8"/>
        <v>0</v>
      </c>
    </row>
    <row r="27" spans="3:21">
      <c r="C27" s="19"/>
      <c r="D27" s="19">
        <v>3</v>
      </c>
      <c r="E27" s="34" t="s">
        <v>80</v>
      </c>
      <c r="F27" s="29">
        <v>2008</v>
      </c>
      <c r="G27" s="29">
        <v>10</v>
      </c>
      <c r="H27" s="101">
        <v>0</v>
      </c>
      <c r="I27" s="19" t="s">
        <v>66</v>
      </c>
      <c r="J27" s="19">
        <v>10</v>
      </c>
      <c r="K27" s="32">
        <f t="shared" si="0"/>
        <v>2018</v>
      </c>
      <c r="L27" s="113">
        <f t="shared" si="3"/>
        <v>2018.8333333333333</v>
      </c>
      <c r="M27" s="30">
        <v>1566.72</v>
      </c>
      <c r="N27" s="30">
        <f t="shared" si="1"/>
        <v>1566.72</v>
      </c>
      <c r="O27" s="30">
        <f t="shared" si="2"/>
        <v>13.055999999999999</v>
      </c>
      <c r="P27" s="30">
        <f t="shared" si="4"/>
        <v>156.672</v>
      </c>
      <c r="Q27" s="109">
        <f t="shared" si="5"/>
        <v>0</v>
      </c>
      <c r="R27" s="109"/>
      <c r="S27" s="109">
        <f t="shared" si="6"/>
        <v>1566.72</v>
      </c>
      <c r="T27" s="109">
        <f t="shared" si="7"/>
        <v>1566.72</v>
      </c>
      <c r="U27" s="109">
        <f t="shared" si="8"/>
        <v>0</v>
      </c>
    </row>
    <row r="28" spans="3:21">
      <c r="C28" s="19"/>
      <c r="D28" s="19">
        <v>2</v>
      </c>
      <c r="E28" s="34" t="s">
        <v>80</v>
      </c>
      <c r="F28" s="29">
        <v>2010</v>
      </c>
      <c r="G28" s="29">
        <v>6</v>
      </c>
      <c r="H28" s="101">
        <v>0</v>
      </c>
      <c r="I28" s="19" t="s">
        <v>66</v>
      </c>
      <c r="J28" s="19">
        <v>10</v>
      </c>
      <c r="K28" s="32">
        <f t="shared" si="0"/>
        <v>2020</v>
      </c>
      <c r="L28" s="113">
        <f t="shared" si="3"/>
        <v>2020.5</v>
      </c>
      <c r="M28" s="30">
        <v>929.05</v>
      </c>
      <c r="N28" s="30">
        <f t="shared" si="1"/>
        <v>929.05</v>
      </c>
      <c r="O28" s="30">
        <f t="shared" si="2"/>
        <v>7.7420833333333334</v>
      </c>
      <c r="P28" s="30">
        <f t="shared" si="4"/>
        <v>92.905000000000001</v>
      </c>
      <c r="Q28" s="109">
        <f t="shared" si="5"/>
        <v>92.905000000000001</v>
      </c>
      <c r="R28" s="109"/>
      <c r="S28" s="109">
        <f t="shared" si="6"/>
        <v>650.33500000000004</v>
      </c>
      <c r="T28" s="109">
        <f t="shared" si="7"/>
        <v>743.24</v>
      </c>
      <c r="U28" s="109">
        <f t="shared" si="8"/>
        <v>232.26249999999993</v>
      </c>
    </row>
    <row r="29" spans="3:21">
      <c r="C29" s="19"/>
      <c r="D29" s="19">
        <v>2</v>
      </c>
      <c r="E29" s="34" t="s">
        <v>81</v>
      </c>
      <c r="F29" s="29">
        <v>2010</v>
      </c>
      <c r="G29" s="29">
        <v>12</v>
      </c>
      <c r="H29" s="101">
        <v>0</v>
      </c>
      <c r="I29" s="19" t="s">
        <v>66</v>
      </c>
      <c r="J29" s="19">
        <v>10</v>
      </c>
      <c r="K29" s="32">
        <f t="shared" si="0"/>
        <v>2020</v>
      </c>
      <c r="L29" s="113">
        <f t="shared" si="3"/>
        <v>2021</v>
      </c>
      <c r="M29" s="30">
        <v>1049.28</v>
      </c>
      <c r="N29" s="30">
        <f t="shared" si="1"/>
        <v>1049.28</v>
      </c>
      <c r="O29" s="30">
        <f t="shared" si="2"/>
        <v>8.7439999999999998</v>
      </c>
      <c r="P29" s="30">
        <f t="shared" si="4"/>
        <v>104.928</v>
      </c>
      <c r="Q29" s="109">
        <f t="shared" si="5"/>
        <v>104.928</v>
      </c>
      <c r="R29" s="109"/>
      <c r="S29" s="109">
        <f t="shared" si="6"/>
        <v>734.49599999999998</v>
      </c>
      <c r="T29" s="109">
        <f t="shared" si="7"/>
        <v>839.42399999999998</v>
      </c>
      <c r="U29" s="109">
        <f t="shared" si="8"/>
        <v>262.32</v>
      </c>
    </row>
    <row r="30" spans="3:21">
      <c r="C30" s="19"/>
      <c r="D30" s="19">
        <v>4</v>
      </c>
      <c r="E30" s="34" t="s">
        <v>79</v>
      </c>
      <c r="F30" s="29">
        <v>2011</v>
      </c>
      <c r="G30" s="29">
        <v>9</v>
      </c>
      <c r="H30" s="101">
        <v>0</v>
      </c>
      <c r="I30" s="19" t="s">
        <v>66</v>
      </c>
      <c r="J30" s="19">
        <v>10</v>
      </c>
      <c r="K30" s="32">
        <f>F30+J30</f>
        <v>2021</v>
      </c>
      <c r="L30" s="113">
        <f>+K30+(G30/12)</f>
        <v>2021.75</v>
      </c>
      <c r="M30" s="30">
        <v>1822.93</v>
      </c>
      <c r="N30" s="30">
        <f>M30-M30*H30</f>
        <v>1822.93</v>
      </c>
      <c r="O30" s="30">
        <f>N30/J30/12</f>
        <v>15.191083333333333</v>
      </c>
      <c r="P30" s="30">
        <f>O30*12</f>
        <v>182.29300000000001</v>
      </c>
      <c r="Q30" s="109">
        <f>+IF(L30&lt;=$N$5,0,IF(K30&gt;$N$4,P30,(O30*G30)))</f>
        <v>182.29300000000001</v>
      </c>
      <c r="R30" s="109"/>
      <c r="S30" s="109">
        <f>+IF(Q30=0,M30,IF($N$3-F30&lt;1,0,(($N$3-F30)*P30)))</f>
        <v>1093.758</v>
      </c>
      <c r="T30" s="109">
        <f>+IF(Q30=0,S30,S30+Q30)</f>
        <v>1276.0509999999999</v>
      </c>
      <c r="U30" s="109">
        <f>+IF(Q30=0,0,((M30-S30)+(M30-T30))/2)</f>
        <v>638.02550000000008</v>
      </c>
    </row>
    <row r="31" spans="3:21">
      <c r="C31" s="19"/>
      <c r="D31" s="19"/>
      <c r="E31" s="34"/>
      <c r="F31" s="29"/>
      <c r="G31" s="29"/>
      <c r="H31" s="101"/>
      <c r="I31" s="19"/>
      <c r="J31" s="19"/>
      <c r="K31" s="32"/>
      <c r="L31" s="113"/>
      <c r="M31" s="30"/>
      <c r="N31" s="30"/>
      <c r="O31" s="30"/>
      <c r="P31" s="30"/>
      <c r="Q31" s="109"/>
      <c r="R31" s="109"/>
      <c r="S31" s="109"/>
      <c r="T31" s="109"/>
      <c r="U31" s="109"/>
    </row>
    <row r="32" spans="3:21">
      <c r="C32" s="35"/>
      <c r="D32" s="102">
        <f>SUM(D12:D31)</f>
        <v>188</v>
      </c>
      <c r="E32" s="103" t="s">
        <v>92</v>
      </c>
      <c r="F32" s="103"/>
      <c r="G32" s="104"/>
      <c r="H32" s="105"/>
      <c r="I32" s="102"/>
      <c r="J32" s="106"/>
      <c r="K32" s="107"/>
      <c r="L32" s="107"/>
      <c r="M32" s="108">
        <f>SUM(M12:M31)</f>
        <v>83651.789999999994</v>
      </c>
      <c r="N32" s="108">
        <f>SUM(N12:N31)</f>
        <v>83651.789999999994</v>
      </c>
      <c r="O32" s="108">
        <f>SUM(O12:O31)</f>
        <v>750.31253571428567</v>
      </c>
      <c r="P32" s="108">
        <f>SUM(P12:P31)</f>
        <v>9003.7504285714276</v>
      </c>
      <c r="Q32" s="110">
        <f>SUM(Q12:Q31)</f>
        <v>380.12599999999998</v>
      </c>
      <c r="R32" s="110"/>
      <c r="S32" s="110">
        <f>SUM(S12:S23)</f>
        <v>64420.639999999999</v>
      </c>
      <c r="T32" s="110">
        <f>SUM(T12:T23)</f>
        <v>64420.639999999999</v>
      </c>
      <c r="U32" s="110">
        <f>SUM(U12:U23)</f>
        <v>0</v>
      </c>
    </row>
    <row r="33" spans="1:34">
      <c r="C33" s="35"/>
      <c r="D33" s="19"/>
      <c r="E33" s="24"/>
      <c r="F33" s="24"/>
      <c r="G33" s="29"/>
      <c r="H33" s="101"/>
      <c r="I33" s="19"/>
      <c r="J33" s="36"/>
      <c r="K33" s="32"/>
      <c r="L33" s="32"/>
      <c r="M33" s="21"/>
      <c r="N33" s="30"/>
      <c r="O33" s="30"/>
      <c r="P33" s="30"/>
      <c r="Q33" s="109"/>
      <c r="R33" s="109"/>
      <c r="S33" s="109"/>
      <c r="T33" s="109"/>
      <c r="U33" s="109"/>
    </row>
    <row r="34" spans="1:34">
      <c r="C34" s="35"/>
      <c r="D34" s="19"/>
      <c r="E34" s="24" t="s">
        <v>82</v>
      </c>
      <c r="F34" s="24"/>
      <c r="G34" s="29"/>
      <c r="H34" s="101"/>
      <c r="I34" s="19"/>
      <c r="J34" s="36"/>
      <c r="K34" s="32"/>
      <c r="L34" s="32"/>
      <c r="M34" s="21"/>
      <c r="N34" s="30"/>
      <c r="O34" s="30"/>
      <c r="P34" s="30"/>
      <c r="Q34" s="109"/>
      <c r="R34" s="109"/>
      <c r="S34" s="109"/>
      <c r="T34" s="109"/>
      <c r="U34" s="109"/>
    </row>
    <row r="35" spans="1:34">
      <c r="C35" s="19"/>
      <c r="D35" s="19">
        <v>1</v>
      </c>
      <c r="E35" s="34" t="s">
        <v>83</v>
      </c>
      <c r="F35" s="29">
        <v>1997</v>
      </c>
      <c r="G35" s="29">
        <v>5</v>
      </c>
      <c r="H35" s="101">
        <v>0</v>
      </c>
      <c r="I35" s="19" t="s">
        <v>66</v>
      </c>
      <c r="J35" s="19">
        <v>10</v>
      </c>
      <c r="K35" s="32">
        <f>F35+J35</f>
        <v>2007</v>
      </c>
      <c r="L35" s="113">
        <f t="shared" ref="L35:L37" si="9">+K35+(G35/12)</f>
        <v>2007.4166666666667</v>
      </c>
      <c r="M35" s="30">
        <v>4700</v>
      </c>
      <c r="N35" s="30">
        <f>M35-M35*H35</f>
        <v>4700</v>
      </c>
      <c r="O35" s="30">
        <f>N35/J35/12</f>
        <v>39.166666666666664</v>
      </c>
      <c r="P35" s="30">
        <f t="shared" ref="P35:P37" si="10">O35*12</f>
        <v>470</v>
      </c>
      <c r="Q35" s="109">
        <f t="shared" ref="Q35:Q37" si="11">+IF(L35&lt;=$N$5,0,IF(K35&gt;$N$4,P35,(O35*G35)))</f>
        <v>0</v>
      </c>
      <c r="R35" s="109"/>
      <c r="S35" s="109">
        <f t="shared" ref="S35:S38" si="12">+IF(Q35=0,M35,IF($N$3-F35&lt;1,0,(($N$3-F35)*P35)))</f>
        <v>4700</v>
      </c>
      <c r="T35" s="109">
        <f t="shared" ref="T35:T38" si="13">+IF(Q35=0,S35,S35+Q35)</f>
        <v>4700</v>
      </c>
      <c r="U35" s="109">
        <f t="shared" ref="U35:U38" si="14">+IF(Q35=0,0,((M35-S35)+(M35-T35))/2)</f>
        <v>0</v>
      </c>
    </row>
    <row r="36" spans="1:34">
      <c r="C36" s="19"/>
      <c r="D36" s="19">
        <v>3</v>
      </c>
      <c r="E36" s="34" t="s">
        <v>84</v>
      </c>
      <c r="F36" s="29">
        <v>1997</v>
      </c>
      <c r="G36" s="29">
        <v>5</v>
      </c>
      <c r="H36" s="101">
        <v>0</v>
      </c>
      <c r="I36" s="19" t="s">
        <v>66</v>
      </c>
      <c r="J36" s="19">
        <v>10</v>
      </c>
      <c r="K36" s="32">
        <f>F36+J36</f>
        <v>2007</v>
      </c>
      <c r="L36" s="113">
        <f t="shared" si="9"/>
        <v>2007.4166666666667</v>
      </c>
      <c r="M36" s="30">
        <v>14900</v>
      </c>
      <c r="N36" s="30">
        <f>M36-M36*H36</f>
        <v>14900</v>
      </c>
      <c r="O36" s="30">
        <f>N36/J36/12</f>
        <v>124.16666666666667</v>
      </c>
      <c r="P36" s="30">
        <f t="shared" si="10"/>
        <v>1490</v>
      </c>
      <c r="Q36" s="109">
        <f t="shared" si="11"/>
        <v>0</v>
      </c>
      <c r="R36" s="109"/>
      <c r="S36" s="109">
        <f t="shared" si="12"/>
        <v>14900</v>
      </c>
      <c r="T36" s="109">
        <f t="shared" si="13"/>
        <v>14900</v>
      </c>
      <c r="U36" s="109">
        <f t="shared" si="14"/>
        <v>0</v>
      </c>
    </row>
    <row r="37" spans="1:34">
      <c r="C37" s="19"/>
      <c r="D37" s="19">
        <v>3</v>
      </c>
      <c r="E37" s="34" t="s">
        <v>85</v>
      </c>
      <c r="F37" s="29">
        <v>2008</v>
      </c>
      <c r="G37" s="29">
        <v>2</v>
      </c>
      <c r="H37" s="101">
        <v>0</v>
      </c>
      <c r="I37" s="19" t="s">
        <v>66</v>
      </c>
      <c r="J37" s="19">
        <v>10</v>
      </c>
      <c r="K37" s="32">
        <f>F37+J37</f>
        <v>2018</v>
      </c>
      <c r="L37" s="113">
        <f t="shared" si="9"/>
        <v>2018.1666666666667</v>
      </c>
      <c r="M37" s="30">
        <f>5379.66+5379.66+5379.66</f>
        <v>16138.98</v>
      </c>
      <c r="N37" s="30">
        <f>M37-M37*H37</f>
        <v>16138.98</v>
      </c>
      <c r="O37" s="30">
        <f>N37/J37/12</f>
        <v>134.4915</v>
      </c>
      <c r="P37" s="30">
        <f t="shared" si="10"/>
        <v>1613.8980000000001</v>
      </c>
      <c r="Q37" s="109">
        <f t="shared" si="11"/>
        <v>0</v>
      </c>
      <c r="R37" s="109"/>
      <c r="S37" s="109">
        <f t="shared" si="12"/>
        <v>16138.98</v>
      </c>
      <c r="T37" s="109">
        <f t="shared" si="13"/>
        <v>16138.98</v>
      </c>
      <c r="U37" s="109">
        <f t="shared" si="14"/>
        <v>0</v>
      </c>
    </row>
    <row r="38" spans="1:34">
      <c r="C38" s="19"/>
      <c r="D38" s="19">
        <f>SUM(D35:D37)</f>
        <v>7</v>
      </c>
      <c r="E38" s="34"/>
      <c r="F38" s="29"/>
      <c r="G38" s="29"/>
      <c r="H38" s="101"/>
      <c r="I38" s="19"/>
      <c r="J38" s="19"/>
      <c r="K38" s="32"/>
      <c r="L38" s="32"/>
      <c r="M38" s="30"/>
      <c r="N38" s="30"/>
      <c r="O38" s="30"/>
      <c r="P38" s="30"/>
      <c r="Q38" s="109"/>
      <c r="R38" s="109"/>
      <c r="S38" s="109">
        <f t="shared" si="12"/>
        <v>0</v>
      </c>
      <c r="T38" s="109">
        <f t="shared" si="13"/>
        <v>0</v>
      </c>
      <c r="U38" s="109">
        <f t="shared" si="14"/>
        <v>0</v>
      </c>
    </row>
    <row r="39" spans="1:34">
      <c r="C39" s="19"/>
      <c r="D39" s="102"/>
      <c r="E39" s="103" t="s">
        <v>91</v>
      </c>
      <c r="F39" s="104"/>
      <c r="G39" s="104"/>
      <c r="H39" s="105"/>
      <c r="I39" s="102"/>
      <c r="J39" s="102"/>
      <c r="K39" s="107"/>
      <c r="L39" s="107"/>
      <c r="M39" s="108">
        <f>SUM(M35:M38)</f>
        <v>35738.979999999996</v>
      </c>
      <c r="N39" s="108">
        <f t="shared" ref="N39:U39" si="15">SUM(N35:N38)</f>
        <v>35738.979999999996</v>
      </c>
      <c r="O39" s="108">
        <f t="shared" si="15"/>
        <v>297.82483333333334</v>
      </c>
      <c r="P39" s="108">
        <f t="shared" si="15"/>
        <v>3573.8980000000001</v>
      </c>
      <c r="Q39" s="110">
        <f t="shared" si="15"/>
        <v>0</v>
      </c>
      <c r="R39" s="110"/>
      <c r="S39" s="110">
        <f t="shared" si="15"/>
        <v>35738.979999999996</v>
      </c>
      <c r="T39" s="110">
        <f t="shared" si="15"/>
        <v>35738.979999999996</v>
      </c>
      <c r="U39" s="110">
        <f t="shared" si="15"/>
        <v>0</v>
      </c>
      <c r="V39" s="8"/>
    </row>
    <row r="40" spans="1:34">
      <c r="C40" s="35"/>
      <c r="D40" s="19"/>
      <c r="E40" s="24"/>
      <c r="F40" s="24"/>
      <c r="G40" s="29"/>
      <c r="H40" s="101"/>
      <c r="I40" s="19"/>
      <c r="J40" s="36"/>
      <c r="K40" s="32"/>
      <c r="L40" s="32"/>
      <c r="M40" s="28"/>
      <c r="N40" s="30"/>
      <c r="O40" s="30"/>
      <c r="P40" s="30"/>
      <c r="Q40" s="109"/>
      <c r="R40" s="109"/>
      <c r="S40" s="109"/>
      <c r="T40" s="109"/>
      <c r="U40" s="109"/>
      <c r="V40" s="8"/>
    </row>
    <row r="41" spans="1:34">
      <c r="D41" s="5">
        <v>1500</v>
      </c>
      <c r="E41" s="24" t="s">
        <v>86</v>
      </c>
      <c r="F41" s="155">
        <v>1999</v>
      </c>
      <c r="G41" s="29">
        <v>2</v>
      </c>
      <c r="H41" s="29">
        <v>0</v>
      </c>
      <c r="I41" s="19" t="s">
        <v>66</v>
      </c>
      <c r="J41" s="19">
        <v>5</v>
      </c>
      <c r="K41" s="32">
        <f>F41+J41</f>
        <v>2004</v>
      </c>
      <c r="L41" s="113">
        <f t="shared" ref="L41" si="16">+K41+(G41/12)</f>
        <v>2004.1666666666667</v>
      </c>
      <c r="M41" s="21">
        <v>9358.17</v>
      </c>
      <c r="N41" s="30">
        <f>M41-M41*H41</f>
        <v>9358.17</v>
      </c>
      <c r="O41" s="30">
        <f>N41/J41/12</f>
        <v>155.96950000000001</v>
      </c>
      <c r="P41" s="30">
        <f t="shared" ref="P41" si="17">O41*12</f>
        <v>1871.634</v>
      </c>
      <c r="Q41" s="109">
        <f t="shared" ref="Q41" si="18">+IF(L41&lt;=$N$5,0,IF(K41&gt;$N$4,P41,(O41*G41)))</f>
        <v>0</v>
      </c>
      <c r="R41" s="109"/>
      <c r="S41" s="109">
        <f t="shared" ref="S41" si="19">+IF(Q41=0,M41,IF($N$3-F41&lt;1,0,(($N$3-F41)*P41)))</f>
        <v>9358.17</v>
      </c>
      <c r="T41" s="109">
        <f t="shared" ref="T41" si="20">+IF(Q41=0,S41,S41+Q41)</f>
        <v>9358.17</v>
      </c>
      <c r="U41" s="112"/>
      <c r="V41" s="112"/>
      <c r="W41" s="21"/>
      <c r="X41" s="21"/>
      <c r="Y41" s="21"/>
      <c r="Z41" s="21"/>
      <c r="AA41" s="21"/>
      <c r="AB41" s="21"/>
      <c r="AC41" s="21"/>
      <c r="AD41" s="20"/>
      <c r="AE41" s="20"/>
      <c r="AF41" s="20"/>
      <c r="AG41" s="20"/>
      <c r="AH41" s="20"/>
    </row>
    <row r="42" spans="1:34">
      <c r="A42" s="116"/>
      <c r="B42" s="117">
        <v>196820</v>
      </c>
      <c r="C42" s="118"/>
      <c r="D42" s="118"/>
      <c r="E42" s="119" t="s">
        <v>104</v>
      </c>
      <c r="F42" s="120">
        <v>2018</v>
      </c>
      <c r="G42" s="120">
        <v>1</v>
      </c>
      <c r="H42" s="121">
        <v>0</v>
      </c>
      <c r="I42" s="118" t="s">
        <v>66</v>
      </c>
      <c r="J42" s="118">
        <f>609/100</f>
        <v>6.09</v>
      </c>
      <c r="K42" s="122">
        <f t="shared" ref="K42:K43" si="21">F42+J42</f>
        <v>2024.09</v>
      </c>
      <c r="L42" s="123">
        <f>+K42+(G42/12)</f>
        <v>2024.1733333333332</v>
      </c>
      <c r="M42" s="124">
        <v>37810.74</v>
      </c>
      <c r="N42" s="124">
        <f t="shared" ref="N42:N43" si="22">M42-M42*H42</f>
        <v>37810.74</v>
      </c>
      <c r="O42" s="124">
        <f t="shared" ref="O42:O43" si="23">N42/J42/12</f>
        <v>517.388341543514</v>
      </c>
      <c r="P42" s="124">
        <f>O42*12</f>
        <v>6208.6600985221685</v>
      </c>
      <c r="Q42" s="125">
        <f t="shared" ref="Q42:Q43" si="24">+IF(L42&lt;=$N$5,0,IF(K42&gt;$N$4,P42,(O42*G42)))</f>
        <v>6208.6600985221685</v>
      </c>
      <c r="R42" s="125"/>
      <c r="S42" s="125">
        <f t="shared" ref="S42:S43" si="25">+IF(Q42=0,M42,IF($N$3-F42&lt;1,0,(($N$3-F42)*P42)))</f>
        <v>0</v>
      </c>
      <c r="T42" s="125">
        <f t="shared" ref="T42:T43" si="26">+IF(Q42=0,S42,S42+Q42)</f>
        <v>6208.6600985221685</v>
      </c>
      <c r="U42" s="125">
        <f t="shared" ref="U42:U43" si="27">+IF(Q42=0,0,((M42-S42)+(M42-T42))/2)</f>
        <v>34706.409950738918</v>
      </c>
    </row>
    <row r="43" spans="1:34">
      <c r="A43" s="116"/>
      <c r="B43" s="117">
        <v>196821</v>
      </c>
      <c r="C43" s="118"/>
      <c r="D43" s="118"/>
      <c r="E43" s="119" t="s">
        <v>105</v>
      </c>
      <c r="F43" s="120">
        <v>2018</v>
      </c>
      <c r="G43" s="120">
        <v>1</v>
      </c>
      <c r="H43" s="121">
        <v>0</v>
      </c>
      <c r="I43" s="118" t="s">
        <v>66</v>
      </c>
      <c r="J43" s="118">
        <f>609/100</f>
        <v>6.09</v>
      </c>
      <c r="K43" s="122">
        <f t="shared" si="21"/>
        <v>2024.09</v>
      </c>
      <c r="L43" s="123">
        <f>+K43+(G43/12)</f>
        <v>2024.1733333333332</v>
      </c>
      <c r="M43" s="124">
        <v>39747.839999999997</v>
      </c>
      <c r="N43" s="124">
        <f t="shared" si="22"/>
        <v>39747.839999999997</v>
      </c>
      <c r="O43" s="124">
        <f t="shared" si="23"/>
        <v>543.89490968801317</v>
      </c>
      <c r="P43" s="124">
        <f>O43*12</f>
        <v>6526.7389162561576</v>
      </c>
      <c r="Q43" s="125">
        <f t="shared" si="24"/>
        <v>6526.7389162561576</v>
      </c>
      <c r="R43" s="125"/>
      <c r="S43" s="125">
        <f t="shared" si="25"/>
        <v>0</v>
      </c>
      <c r="T43" s="125">
        <f t="shared" si="26"/>
        <v>6526.7389162561576</v>
      </c>
      <c r="U43" s="125">
        <f t="shared" si="27"/>
        <v>36484.470541871917</v>
      </c>
    </row>
    <row r="44" spans="1:34">
      <c r="H44" s="3"/>
      <c r="I44" s="31"/>
      <c r="K44" s="3"/>
      <c r="L44" s="3"/>
      <c r="Q44" s="8"/>
      <c r="R44" s="8"/>
      <c r="S44" s="8"/>
      <c r="T44" s="8"/>
      <c r="U44" s="8"/>
      <c r="V44" s="8"/>
    </row>
    <row r="45" spans="1:34">
      <c r="C45" s="19"/>
      <c r="D45" s="102"/>
      <c r="E45" s="103" t="s">
        <v>106</v>
      </c>
      <c r="F45" s="104"/>
      <c r="G45" s="104"/>
      <c r="H45" s="105"/>
      <c r="I45" s="102"/>
      <c r="J45" s="102"/>
      <c r="K45" s="107"/>
      <c r="L45" s="107"/>
      <c r="M45" s="108">
        <f>SUM(M41:M44)</f>
        <v>86916.75</v>
      </c>
      <c r="N45" s="108">
        <f>SUM(N41:N44)</f>
        <v>86916.75</v>
      </c>
      <c r="O45" s="108">
        <f>SUM(O41:O44)</f>
        <v>1217.2527512315273</v>
      </c>
      <c r="P45" s="108">
        <f>SUM(P41:P44)</f>
        <v>14607.033014778326</v>
      </c>
      <c r="Q45" s="110">
        <f>SUM(Q41:Q44)</f>
        <v>12735.399014778326</v>
      </c>
      <c r="R45" s="110"/>
      <c r="S45" s="110">
        <f>SUM(S41:S44)</f>
        <v>9358.17</v>
      </c>
      <c r="T45" s="110">
        <f>SUM(T41:T44)</f>
        <v>22093.569014778324</v>
      </c>
      <c r="U45" s="110">
        <f>SUM(U41:U44)</f>
        <v>71190.880492610828</v>
      </c>
      <c r="V45" s="8"/>
    </row>
    <row r="46" spans="1:34">
      <c r="B46" s="34"/>
      <c r="H46" s="3"/>
      <c r="I46" s="31"/>
      <c r="K46" s="3"/>
      <c r="L46" s="3"/>
      <c r="Q46" s="8"/>
      <c r="R46" s="8"/>
      <c r="S46" s="8"/>
      <c r="T46" s="8"/>
      <c r="U46" s="8"/>
      <c r="V46" s="8"/>
    </row>
    <row r="47" spans="1:34">
      <c r="B47" s="34"/>
      <c r="H47" s="3"/>
      <c r="I47" s="31"/>
      <c r="K47" s="3"/>
      <c r="L47" s="3"/>
    </row>
    <row r="48" spans="1:34">
      <c r="H48" s="3"/>
      <c r="I48" s="31"/>
      <c r="K48" s="3"/>
      <c r="L48" s="3"/>
    </row>
  </sheetData>
  <mergeCells count="2">
    <mergeCell ref="F9:G9"/>
    <mergeCell ref="F10:G10"/>
  </mergeCells>
  <pageMargins left="0.75" right="0.75" top="1" bottom="1" header="0.5" footer="0.5"/>
  <pageSetup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2"/>
  <sheetViews>
    <sheetView showGridLines="0" view="pageBreakPreview" zoomScale="85" zoomScaleNormal="85" zoomScaleSheetLayoutView="85" workbookViewId="0">
      <selection activeCell="E21" sqref="E21"/>
    </sheetView>
  </sheetViews>
  <sheetFormatPr defaultColWidth="11.42578125" defaultRowHeight="15"/>
  <cols>
    <col min="1" max="1" width="11.42578125" style="175"/>
    <col min="2" max="2" width="8.28515625" style="175" customWidth="1"/>
    <col min="3" max="3" width="4.85546875" style="175" customWidth="1"/>
    <col min="4" max="4" width="5.85546875" style="175" customWidth="1"/>
    <col min="5" max="5" width="18.140625" style="175" customWidth="1"/>
    <col min="6" max="6" width="11.42578125" style="175" customWidth="1"/>
    <col min="7" max="7" width="5" style="175" customWidth="1"/>
    <col min="8" max="8" width="8" style="175" customWidth="1"/>
    <col min="9" max="9" width="9.140625" style="175" customWidth="1"/>
    <col min="10" max="10" width="11.28515625" style="180" customWidth="1"/>
    <col min="11" max="11" width="8.7109375" style="177" customWidth="1"/>
    <col min="12" max="12" width="12.140625" style="175" customWidth="1"/>
    <col min="13" max="14" width="12.7109375" style="175" customWidth="1"/>
    <col min="15" max="16" width="10.42578125" style="175" customWidth="1"/>
    <col min="17" max="17" width="13.7109375" style="175" customWidth="1"/>
    <col min="18" max="18" width="4" style="175" customWidth="1"/>
    <col min="19" max="21" width="13.7109375" style="175" customWidth="1"/>
    <col min="22" max="16384" width="11.42578125" style="175"/>
  </cols>
  <sheetData>
    <row r="1" spans="2:21">
      <c r="E1" s="179" t="s">
        <v>0</v>
      </c>
      <c r="K1" s="181"/>
      <c r="N1" s="182"/>
      <c r="O1" s="182"/>
      <c r="P1" s="182"/>
    </row>
    <row r="2" spans="2:21">
      <c r="E2" s="179" t="s">
        <v>28</v>
      </c>
      <c r="K2" s="181"/>
      <c r="N2" s="204">
        <v>1</v>
      </c>
      <c r="O2" s="183" t="s">
        <v>29</v>
      </c>
      <c r="P2" s="183"/>
    </row>
    <row r="3" spans="2:21">
      <c r="E3" s="184">
        <f>'Depr-Summary'!A3</f>
        <v>43373</v>
      </c>
      <c r="K3" s="181"/>
      <c r="N3" s="203">
        <v>2017</v>
      </c>
      <c r="O3" s="183" t="s">
        <v>31</v>
      </c>
      <c r="P3" s="183"/>
    </row>
    <row r="4" spans="2:21">
      <c r="K4" s="181"/>
      <c r="N4" s="203">
        <v>2018</v>
      </c>
      <c r="O4" s="183" t="s">
        <v>32</v>
      </c>
      <c r="P4" s="183"/>
    </row>
    <row r="5" spans="2:21">
      <c r="K5" s="181"/>
      <c r="N5" s="207">
        <v>2019</v>
      </c>
      <c r="O5" s="183" t="s">
        <v>35</v>
      </c>
      <c r="P5" s="183"/>
    </row>
    <row r="6" spans="2:21">
      <c r="K6" s="181"/>
    </row>
    <row r="7" spans="2:21">
      <c r="K7" s="181"/>
    </row>
    <row r="8" spans="2:21">
      <c r="D8" s="182"/>
      <c r="E8" s="182"/>
      <c r="F8" s="182"/>
      <c r="G8" s="182"/>
      <c r="H8" s="182"/>
      <c r="I8" s="182"/>
      <c r="J8" s="185"/>
      <c r="K8" s="181"/>
      <c r="S8" s="176" t="s">
        <v>39</v>
      </c>
      <c r="T8" s="176" t="s">
        <v>39</v>
      </c>
      <c r="U8" s="176"/>
    </row>
    <row r="9" spans="2:21">
      <c r="C9" s="176"/>
      <c r="D9" s="176" t="s">
        <v>17</v>
      </c>
      <c r="E9" s="186"/>
      <c r="F9" s="176" t="s">
        <v>41</v>
      </c>
      <c r="G9" s="176"/>
      <c r="H9" s="187" t="s">
        <v>7</v>
      </c>
      <c r="I9" s="176" t="s">
        <v>17</v>
      </c>
      <c r="J9" s="176"/>
      <c r="K9" s="188" t="s">
        <v>42</v>
      </c>
      <c r="L9" s="176" t="s">
        <v>17</v>
      </c>
      <c r="M9" s="176" t="s">
        <v>17</v>
      </c>
      <c r="N9" s="186" t="s">
        <v>17</v>
      </c>
      <c r="O9" s="186"/>
      <c r="P9" s="186"/>
      <c r="Q9" s="176" t="s">
        <v>44</v>
      </c>
      <c r="S9" s="176" t="s">
        <v>47</v>
      </c>
      <c r="T9" s="176" t="s">
        <v>47</v>
      </c>
      <c r="U9" s="176" t="s">
        <v>4</v>
      </c>
    </row>
    <row r="10" spans="2:21">
      <c r="C10" s="176"/>
      <c r="D10" s="176"/>
      <c r="E10" s="186" t="s">
        <v>87</v>
      </c>
      <c r="F10" s="176" t="s">
        <v>49</v>
      </c>
      <c r="G10" s="176"/>
      <c r="H10" s="187" t="s">
        <v>50</v>
      </c>
      <c r="I10" s="176" t="s">
        <v>51</v>
      </c>
      <c r="J10" s="176" t="s">
        <v>52</v>
      </c>
      <c r="K10" s="188" t="s">
        <v>53</v>
      </c>
      <c r="L10" s="176" t="s">
        <v>117</v>
      </c>
      <c r="M10" s="176" t="s">
        <v>43</v>
      </c>
      <c r="N10" s="176" t="s">
        <v>8</v>
      </c>
      <c r="O10" s="176" t="s">
        <v>54</v>
      </c>
      <c r="P10" s="176" t="s">
        <v>99</v>
      </c>
      <c r="Q10" s="176" t="s">
        <v>42</v>
      </c>
      <c r="R10" s="176"/>
      <c r="S10" s="176" t="s">
        <v>57</v>
      </c>
      <c r="T10" s="176" t="s">
        <v>57</v>
      </c>
      <c r="U10" s="176" t="s">
        <v>11</v>
      </c>
    </row>
    <row r="11" spans="2:21">
      <c r="B11" s="169" t="s">
        <v>90</v>
      </c>
      <c r="C11" s="189" t="s">
        <v>59</v>
      </c>
      <c r="D11" s="189" t="s">
        <v>60</v>
      </c>
      <c r="E11" s="190" t="s">
        <v>61</v>
      </c>
      <c r="F11" s="189" t="s">
        <v>42</v>
      </c>
      <c r="G11" s="189" t="s">
        <v>62</v>
      </c>
      <c r="H11" s="191" t="s">
        <v>45</v>
      </c>
      <c r="I11" s="189" t="s">
        <v>63</v>
      </c>
      <c r="J11" s="189" t="s">
        <v>64</v>
      </c>
      <c r="K11" s="192" t="s">
        <v>8</v>
      </c>
      <c r="L11" s="189" t="s">
        <v>118</v>
      </c>
      <c r="M11" s="189" t="s">
        <v>6</v>
      </c>
      <c r="N11" s="189" t="s">
        <v>6</v>
      </c>
      <c r="O11" s="189" t="s">
        <v>8</v>
      </c>
      <c r="P11" s="189" t="s">
        <v>100</v>
      </c>
      <c r="Q11" s="189" t="s">
        <v>8</v>
      </c>
      <c r="R11" s="176"/>
      <c r="S11" s="193">
        <v>43009</v>
      </c>
      <c r="T11" s="193">
        <f>+E3</f>
        <v>43373</v>
      </c>
      <c r="U11" s="193">
        <f>T11</f>
        <v>43373</v>
      </c>
    </row>
    <row r="12" spans="2:21">
      <c r="B12" s="169"/>
      <c r="C12" s="189"/>
      <c r="D12" s="189"/>
      <c r="E12" s="190"/>
      <c r="F12" s="189"/>
      <c r="G12" s="189"/>
      <c r="H12" s="191"/>
      <c r="I12" s="189"/>
      <c r="J12" s="189"/>
      <c r="K12" s="192"/>
      <c r="L12" s="189"/>
      <c r="M12" s="189"/>
      <c r="N12" s="189"/>
      <c r="O12" s="189"/>
      <c r="P12" s="189"/>
      <c r="Q12" s="189"/>
      <c r="R12" s="176"/>
      <c r="S12" s="193"/>
      <c r="T12" s="193"/>
      <c r="U12" s="193"/>
    </row>
    <row r="13" spans="2:21" s="174" customFormat="1">
      <c r="C13" s="194"/>
      <c r="E13" s="163" t="s">
        <v>88</v>
      </c>
      <c r="F13" s="162">
        <v>1997</v>
      </c>
      <c r="G13" s="162">
        <v>5</v>
      </c>
      <c r="H13" s="161">
        <v>0</v>
      </c>
      <c r="I13" s="160" t="s">
        <v>119</v>
      </c>
      <c r="J13" s="162">
        <v>0</v>
      </c>
      <c r="K13" s="162">
        <f>F13+J13</f>
        <v>1997</v>
      </c>
      <c r="L13" s="160" t="s">
        <v>119</v>
      </c>
      <c r="M13" s="157">
        <v>200000</v>
      </c>
      <c r="N13" s="206">
        <v>0</v>
      </c>
      <c r="O13" s="206">
        <v>0</v>
      </c>
      <c r="P13" s="206">
        <f>O13*12</f>
        <v>0</v>
      </c>
      <c r="Q13" s="206">
        <f>+IF(L13&lt;=$N$5,0,IF(K13&gt;$N$4,P13,(O13*G13)))</f>
        <v>0</v>
      </c>
      <c r="R13" s="206"/>
      <c r="S13" s="206">
        <v>0</v>
      </c>
      <c r="T13" s="206">
        <v>0</v>
      </c>
      <c r="U13" s="206">
        <v>200000</v>
      </c>
    </row>
    <row r="14" spans="2:21">
      <c r="C14" s="195"/>
      <c r="E14" s="196"/>
      <c r="F14" s="197"/>
      <c r="G14" s="197"/>
      <c r="H14" s="198"/>
      <c r="I14" s="180"/>
      <c r="J14" s="197"/>
      <c r="K14" s="197"/>
      <c r="L14" s="195"/>
      <c r="M14" s="156"/>
      <c r="N14" s="205"/>
      <c r="O14" s="205"/>
      <c r="P14" s="205"/>
      <c r="Q14" s="205"/>
      <c r="R14" s="205"/>
      <c r="S14" s="205"/>
      <c r="T14" s="205"/>
      <c r="U14" s="205"/>
    </row>
    <row r="15" spans="2:21" s="174" customFormat="1">
      <c r="C15" s="194"/>
      <c r="E15" s="163" t="s">
        <v>89</v>
      </c>
      <c r="F15" s="162">
        <v>2010</v>
      </c>
      <c r="G15" s="162">
        <v>12</v>
      </c>
      <c r="H15" s="161">
        <v>0</v>
      </c>
      <c r="I15" s="160" t="s">
        <v>66</v>
      </c>
      <c r="J15" s="162">
        <v>15</v>
      </c>
      <c r="K15" s="159">
        <f>F15+J15</f>
        <v>2025</v>
      </c>
      <c r="L15" s="158">
        <f>+K15+(G15/12)</f>
        <v>2026</v>
      </c>
      <c r="M15" s="157">
        <v>32113.02</v>
      </c>
      <c r="N15" s="206">
        <f>M15-M15*H15</f>
        <v>32113.02</v>
      </c>
      <c r="O15" s="206">
        <f>N15/J15/12</f>
        <v>178.40566666666666</v>
      </c>
      <c r="P15" s="206">
        <f>O15*12</f>
        <v>2140.8679999999999</v>
      </c>
      <c r="Q15" s="206">
        <f>+IF(L15&lt;=$N$5,0,IF(K15&gt;$N$4,P15,(O15*G15)))</f>
        <v>2140.8679999999999</v>
      </c>
      <c r="R15" s="206"/>
      <c r="S15" s="206">
        <f>+IF(Q15=0,M15,IF($N$3-F15&lt;1,0,(($N$3-F15)*P15)))</f>
        <v>14986.075999999999</v>
      </c>
      <c r="T15" s="206">
        <f>+IF(Q15=0,S15,S15+Q15)</f>
        <v>17126.944</v>
      </c>
      <c r="U15" s="206">
        <f>+IF(Q15=0,0,((M15-S15)+(M15-T15))/2)</f>
        <v>16056.510000000002</v>
      </c>
    </row>
    <row r="16" spans="2:21">
      <c r="C16" s="195"/>
      <c r="E16" s="196"/>
      <c r="F16" s="197"/>
      <c r="G16" s="197"/>
      <c r="H16" s="198"/>
      <c r="I16" s="180"/>
      <c r="J16" s="197"/>
      <c r="K16" s="197"/>
      <c r="L16" s="195"/>
      <c r="M16" s="195"/>
      <c r="N16" s="199"/>
      <c r="O16" s="182"/>
      <c r="P16" s="182"/>
      <c r="Q16" s="199"/>
      <c r="R16" s="182"/>
      <c r="S16" s="182"/>
      <c r="T16" s="182"/>
      <c r="U16" s="182"/>
    </row>
    <row r="17" spans="3:21">
      <c r="C17" s="195"/>
      <c r="F17" s="197"/>
      <c r="G17" s="196"/>
      <c r="H17" s="198"/>
      <c r="I17" s="180"/>
      <c r="J17" s="197"/>
      <c r="K17" s="197"/>
      <c r="M17" s="200"/>
      <c r="N17" s="199"/>
      <c r="O17" s="182"/>
      <c r="P17" s="182"/>
      <c r="Q17" s="199"/>
      <c r="R17" s="182"/>
      <c r="S17" s="182"/>
      <c r="T17" s="182"/>
      <c r="U17" s="182"/>
    </row>
    <row r="18" spans="3:21">
      <c r="E18" s="201"/>
      <c r="F18" s="196"/>
      <c r="G18" s="196"/>
      <c r="J18" s="197"/>
      <c r="K18" s="202"/>
    </row>
    <row r="19" spans="3:21">
      <c r="E19" s="196"/>
      <c r="F19" s="196"/>
      <c r="G19" s="196"/>
      <c r="J19" s="197"/>
    </row>
    <row r="20" spans="3:21">
      <c r="D20" s="173"/>
      <c r="E20" s="172"/>
      <c r="F20" s="172"/>
      <c r="G20" s="171"/>
      <c r="H20" s="170"/>
      <c r="I20" s="168"/>
      <c r="J20" s="172"/>
      <c r="K20" s="172"/>
      <c r="L20" s="167"/>
      <c r="M20" s="172"/>
      <c r="N20" s="171"/>
      <c r="O20" s="172"/>
      <c r="P20" s="172"/>
      <c r="Q20" s="172"/>
    </row>
    <row r="21" spans="3:21">
      <c r="D21" s="173"/>
      <c r="E21" s="172"/>
      <c r="F21" s="172"/>
      <c r="G21" s="171"/>
      <c r="H21" s="170"/>
      <c r="I21" s="168"/>
      <c r="J21" s="172"/>
      <c r="K21" s="172"/>
      <c r="L21" s="167"/>
      <c r="M21" s="172"/>
      <c r="N21" s="172"/>
      <c r="O21" s="172"/>
      <c r="P21" s="172"/>
      <c r="Q21" s="172"/>
    </row>
    <row r="22" spans="3:21">
      <c r="D22" s="169"/>
      <c r="E22" s="169"/>
      <c r="F22" s="169"/>
      <c r="G22" s="166"/>
      <c r="H22" s="169"/>
      <c r="I22" s="165"/>
      <c r="J22" s="169"/>
      <c r="K22" s="169"/>
      <c r="L22" s="164"/>
      <c r="M22" s="169"/>
      <c r="N22" s="169"/>
      <c r="O22" s="169"/>
      <c r="P22" s="169"/>
      <c r="Q22" s="172"/>
    </row>
  </sheetData>
  <pageMargins left="0.75" right="0.75" top="1" bottom="1" header="0.5" footer="0.5"/>
  <pageSetup scale="5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CC61C822813124988EB19D194302FD9" ma:contentTypeVersion="68" ma:contentTypeDescription="" ma:contentTypeScope="" ma:versionID="f2ee5eef73656c9f0c7b228e101cc95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2018-11-15T08:00:00+00:00</OpenedDate>
    <SignificantOrder xmlns="dc463f71-b30c-4ab2-9473-d307f9d35888">false</SignificantOrder>
    <Date1 xmlns="dc463f71-b30c-4ab2-9473-d307f9d35888">2018-11-15T08:00:00+00:00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180953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D5FACD4-4B92-4842-9831-F74BB7F41320}"/>
</file>

<file path=customXml/itemProps2.xml><?xml version="1.0" encoding="utf-8"?>
<ds:datastoreItem xmlns:ds="http://schemas.openxmlformats.org/officeDocument/2006/customXml" ds:itemID="{1058416C-6B8D-4535-A030-C982EDC5C01F}"/>
</file>

<file path=customXml/itemProps3.xml><?xml version="1.0" encoding="utf-8"?>
<ds:datastoreItem xmlns:ds="http://schemas.openxmlformats.org/officeDocument/2006/customXml" ds:itemID="{BE9D533E-7F5B-4DF4-933D-BFA455A58B45}"/>
</file>

<file path=customXml/itemProps4.xml><?xml version="1.0" encoding="utf-8"?>
<ds:datastoreItem xmlns:ds="http://schemas.openxmlformats.org/officeDocument/2006/customXml" ds:itemID="{42CF2010-9344-4B55-BA80-CEFE7A92F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Depr-Summary</vt:lpstr>
      <vt:lpstr>2132 Trks</vt:lpstr>
      <vt:lpstr>2132 Cont, DB</vt:lpstr>
      <vt:lpstr>2132 Other</vt:lpstr>
      <vt:lpstr>'2132 Cont, DB'!Print_Area</vt:lpstr>
      <vt:lpstr>'2132 Other'!Print_Area</vt:lpstr>
      <vt:lpstr>'2132 Trks'!Print_Area</vt:lpstr>
      <vt:lpstr>'Depr-Summary'!Print_Area</vt:lpstr>
      <vt:lpstr>'2132 Trks'!Print_Area_MI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2018-11-15T02:25:52Z</cp:lastPrinted>
  <dcterms:created xsi:type="dcterms:W3CDTF">2013-02-06T23:26:31Z</dcterms:created>
  <dcterms:modified xsi:type="dcterms:W3CDTF">2018-11-15T03:47:30Z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0x0101006E56B4D1795A2E4DB2F0B01679ED314A006CC61C822813124988EB19D194302FD9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