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NWH8_1of2" sheetId="1" r:id="rId1"/>
    <sheet name="NWH8_2of2" sheetId="2" r:id="rId2"/>
  </sheets>
  <definedNames>
    <definedName name="_xlnm.Print_Area" localSheetId="0">'NWH8_1of2'!$A$1:$I$50</definedName>
    <definedName name="_xlnm.Print_Area" localSheetId="1">'NWH8_2of2'!$A$1:$G$26</definedName>
  </definedNames>
  <calcPr fullCalcOnLoad="1"/>
</workbook>
</file>

<file path=xl/sharedStrings.xml><?xml version="1.0" encoding="utf-8"?>
<sst xmlns="http://schemas.openxmlformats.org/spreadsheetml/2006/main" count="70" uniqueCount="51">
  <si>
    <t>VERIZON NORTHWEST INC</t>
  </si>
  <si>
    <t>(Dollars in Thousands)</t>
  </si>
  <si>
    <t>Intrastate</t>
  </si>
  <si>
    <t>Local Network Service</t>
  </si>
  <si>
    <t>Network Access Revenues</t>
  </si>
  <si>
    <t>Long Dist Netwk Revenues</t>
  </si>
  <si>
    <t>Miscellaneous Revenues</t>
  </si>
  <si>
    <t>Uncollectibles</t>
  </si>
  <si>
    <t>Plant Specific Operations</t>
  </si>
  <si>
    <t>Plant Non-Spec Operations</t>
  </si>
  <si>
    <t>Customer Operations</t>
  </si>
  <si>
    <t>Corporate Operations</t>
  </si>
  <si>
    <t>Other Income &amp; Expenses</t>
  </si>
  <si>
    <t>Total Operating Expenses</t>
  </si>
  <si>
    <t>Telecomm Plant in Service</t>
  </si>
  <si>
    <t>Other Assets (SFAS 87)</t>
  </si>
  <si>
    <t>Depr &amp; Amort Reserve</t>
  </si>
  <si>
    <t>Deferred Income Taxes</t>
  </si>
  <si>
    <t xml:space="preserve"> RESULTS OF OPERATIONS</t>
  </si>
  <si>
    <t xml:space="preserve">STATE OF WASHINGTON </t>
  </si>
  <si>
    <t>(a)</t>
  </si>
  <si>
    <t>(b)</t>
  </si>
  <si>
    <t>(c)</t>
  </si>
  <si>
    <t>(d)</t>
  </si>
  <si>
    <t>Description</t>
  </si>
  <si>
    <t>Rate Base</t>
  </si>
  <si>
    <t>Required Net Operating Income</t>
  </si>
  <si>
    <t>Net Operating Income</t>
  </si>
  <si>
    <t>Net-To Gross Multiplier</t>
  </si>
  <si>
    <t>12 MTD</t>
  </si>
  <si>
    <t>Restated</t>
  </si>
  <si>
    <t xml:space="preserve"> </t>
  </si>
  <si>
    <t>Taxes Other Than Income Taxes</t>
  </si>
  <si>
    <t>Access</t>
  </si>
  <si>
    <t>Operating Revenues:</t>
  </si>
  <si>
    <t>Total Operating Revenue</t>
  </si>
  <si>
    <t>Operating Expenses:</t>
  </si>
  <si>
    <t>Depreciation</t>
  </si>
  <si>
    <t>Earnings Before Interest and Taxes (EBIT)</t>
  </si>
  <si>
    <t>Federal Income Tax</t>
  </si>
  <si>
    <t>Rate Base (Average):</t>
  </si>
  <si>
    <t>Investor Supplied Working Capital</t>
  </si>
  <si>
    <t xml:space="preserve">Other LT Liab </t>
  </si>
  <si>
    <t>Total Rate Base</t>
  </si>
  <si>
    <t>Return on Rate Base (ROR)</t>
  </si>
  <si>
    <t>Reduction</t>
  </si>
  <si>
    <t>w/Access</t>
  </si>
  <si>
    <t>REVENUE REQUIREMENT CALCULATION</t>
  </si>
  <si>
    <t>Authorized Required Rate of Return</t>
  </si>
  <si>
    <t>Net Operating Income Deficiency</t>
  </si>
  <si>
    <t>Revenue Requirement (Deficieny)/Excess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</si>
</sst>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_);_(* \(#,##0\);_(* &quot;-&quot;??_);_(@_)"/>
    <numFmt numFmtId="167" formatCode="0.000%"/>
    <numFmt numFmtId="168" formatCode="0.0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Continuous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5" xfId="15" applyNumberFormat="1" applyBorder="1" applyAlignment="1">
      <alignment/>
    </xf>
    <xf numFmtId="17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37" fontId="0" fillId="0" borderId="0" xfId="0" applyNumberFormat="1" applyAlignment="1">
      <alignment/>
    </xf>
    <xf numFmtId="0" fontId="0" fillId="0" borderId="16" xfId="0" applyBorder="1" applyAlignment="1">
      <alignment/>
    </xf>
    <xf numFmtId="37" fontId="0" fillId="0" borderId="17" xfId="0" applyNumberFormat="1" applyBorder="1" applyAlignment="1">
      <alignment horizontal="right"/>
    </xf>
    <xf numFmtId="37" fontId="0" fillId="0" borderId="18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0" xfId="0" applyNumberFormat="1" applyBorder="1" applyAlignment="1">
      <alignment/>
    </xf>
    <xf numFmtId="37" fontId="0" fillId="0" borderId="19" xfId="0" applyNumberFormat="1" applyBorder="1" applyAlignment="1">
      <alignment horizontal="right"/>
    </xf>
    <xf numFmtId="37" fontId="0" fillId="0" borderId="17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17" fontId="0" fillId="0" borderId="1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0" fillId="0" borderId="20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22" xfId="0" applyNumberFormat="1" applyBorder="1" applyAlignment="1">
      <alignment horizontal="right"/>
    </xf>
    <xf numFmtId="37" fontId="0" fillId="0" borderId="0" xfId="19" applyNumberFormat="1" applyBorder="1" applyAlignment="1">
      <alignment/>
    </xf>
    <xf numFmtId="0" fontId="0" fillId="0" borderId="1" xfId="0" applyBorder="1" applyAlignment="1">
      <alignment/>
    </xf>
    <xf numFmtId="37" fontId="0" fillId="0" borderId="18" xfId="0" applyNumberFormat="1" applyBorder="1" applyAlignment="1">
      <alignment/>
    </xf>
    <xf numFmtId="166" fontId="0" fillId="0" borderId="23" xfId="15" applyNumberFormat="1" applyBorder="1" applyAlignment="1">
      <alignment/>
    </xf>
    <xf numFmtId="0" fontId="0" fillId="0" borderId="24" xfId="0" applyBorder="1" applyAlignment="1">
      <alignment/>
    </xf>
    <xf numFmtId="167" fontId="2" fillId="0" borderId="25" xfId="19" applyNumberFormat="1" applyFont="1" applyBorder="1" applyAlignment="1">
      <alignment/>
    </xf>
    <xf numFmtId="166" fontId="0" fillId="0" borderId="24" xfId="15" applyNumberFormat="1" applyBorder="1" applyAlignment="1">
      <alignment/>
    </xf>
    <xf numFmtId="0" fontId="0" fillId="0" borderId="26" xfId="0" applyBorder="1" applyAlignment="1">
      <alignment/>
    </xf>
    <xf numFmtId="166" fontId="0" fillId="0" borderId="27" xfId="15" applyNumberFormat="1" applyBorder="1" applyAlignment="1">
      <alignment/>
    </xf>
    <xf numFmtId="166" fontId="0" fillId="0" borderId="11" xfId="0" applyNumberFormat="1" applyBorder="1" applyAlignment="1">
      <alignment/>
    </xf>
    <xf numFmtId="168" fontId="2" fillId="0" borderId="27" xfId="0" applyNumberFormat="1" applyFont="1" applyBorder="1" applyAlignment="1">
      <alignment/>
    </xf>
    <xf numFmtId="166" fontId="0" fillId="0" borderId="14" xfId="15" applyNumberFormat="1" applyBorder="1" applyAlignment="1">
      <alignment/>
    </xf>
    <xf numFmtId="166" fontId="0" fillId="0" borderId="1" xfId="0" applyNumberFormat="1" applyBorder="1" applyAlignment="1">
      <alignment/>
    </xf>
    <xf numFmtId="10" fontId="0" fillId="0" borderId="16" xfId="19" applyNumberFormat="1" applyBorder="1" applyAlignment="1">
      <alignment/>
    </xf>
    <xf numFmtId="10" fontId="0" fillId="0" borderId="17" xfId="19" applyNumberFormat="1" applyBorder="1" applyAlignment="1">
      <alignment/>
    </xf>
    <xf numFmtId="10" fontId="0" fillId="0" borderId="18" xfId="19" applyNumberFormat="1" applyBorder="1" applyAlignment="1">
      <alignment/>
    </xf>
    <xf numFmtId="0" fontId="0" fillId="0" borderId="18" xfId="0" applyBorder="1" applyAlignment="1">
      <alignment/>
    </xf>
    <xf numFmtId="166" fontId="0" fillId="0" borderId="7" xfId="15" applyNumberFormat="1" applyBorder="1" applyAlignment="1">
      <alignment/>
    </xf>
    <xf numFmtId="167" fontId="2" fillId="0" borderId="26" xfId="19" applyNumberFormat="1" applyFont="1" applyBorder="1" applyAlignment="1">
      <alignment/>
    </xf>
    <xf numFmtId="166" fontId="0" fillId="0" borderId="0" xfId="15" applyNumberFormat="1" applyBorder="1" applyAlignment="1">
      <alignment/>
    </xf>
    <xf numFmtId="0" fontId="0" fillId="0" borderId="28" xfId="0" applyBorder="1" applyAlignment="1">
      <alignment/>
    </xf>
    <xf numFmtId="166" fontId="0" fillId="0" borderId="29" xfId="15" applyNumberFormat="1" applyBorder="1" applyAlignment="1">
      <alignment/>
    </xf>
    <xf numFmtId="168" fontId="2" fillId="0" borderId="29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5" zoomScaleNormal="75" workbookViewId="0" topLeftCell="A1">
      <selection activeCell="N12" sqref="N12"/>
    </sheetView>
  </sheetViews>
  <sheetFormatPr defaultColWidth="9.140625" defaultRowHeight="12.75"/>
  <cols>
    <col min="1" max="1" width="4.140625" style="2" customWidth="1"/>
    <col min="2" max="2" width="2.7109375" style="2" customWidth="1"/>
    <col min="3" max="3" width="3.7109375" style="2" customWidth="1"/>
    <col min="4" max="5" width="9.140625" style="2" customWidth="1"/>
    <col min="6" max="6" width="10.7109375" style="2" customWidth="1"/>
    <col min="7" max="8" width="12.7109375" style="2" customWidth="1"/>
    <col min="9" max="9" width="13.8515625" style="2" bestFit="1" customWidth="1"/>
    <col min="10" max="16384" width="9.140625" style="2" customWidth="1"/>
  </cols>
  <sheetData>
    <row r="1" spans="2:9" ht="12.75">
      <c r="B1" s="1"/>
      <c r="C1" s="1"/>
      <c r="D1" s="1"/>
      <c r="E1" s="1"/>
      <c r="F1" s="16" t="s">
        <v>0</v>
      </c>
      <c r="H1" s="1"/>
      <c r="I1" s="84"/>
    </row>
    <row r="2" spans="2:9" ht="12.75">
      <c r="B2" s="1"/>
      <c r="C2" s="1"/>
      <c r="D2" s="1"/>
      <c r="E2" s="1"/>
      <c r="F2" s="16" t="s">
        <v>19</v>
      </c>
      <c r="H2" s="1"/>
      <c r="I2" s="83"/>
    </row>
    <row r="3" spans="2:9" ht="12.75">
      <c r="B3" s="1"/>
      <c r="C3" s="1"/>
      <c r="D3" s="1"/>
      <c r="E3" s="1"/>
      <c r="F3" s="16" t="s">
        <v>18</v>
      </c>
      <c r="H3" s="1"/>
      <c r="I3" s="83"/>
    </row>
    <row r="4" spans="2:9" ht="12.75">
      <c r="B4" s="1"/>
      <c r="C4" s="1"/>
      <c r="D4" s="1"/>
      <c r="E4" s="1"/>
      <c r="F4" s="16" t="s">
        <v>1</v>
      </c>
      <c r="H4" s="1"/>
      <c r="I4" s="83"/>
    </row>
    <row r="5" spans="3:9" ht="12.75">
      <c r="C5" s="1"/>
      <c r="D5" s="1"/>
      <c r="F5" s="1"/>
      <c r="H5" s="1"/>
      <c r="I5" s="1"/>
    </row>
    <row r="6" spans="2:9" ht="12.75">
      <c r="B6" s="1"/>
      <c r="C6" s="1"/>
      <c r="D6" s="1"/>
      <c r="E6" s="1"/>
      <c r="F6" s="1"/>
      <c r="G6" s="1"/>
      <c r="H6" s="1"/>
      <c r="I6" s="1"/>
    </row>
    <row r="7" spans="2:9" ht="12.75">
      <c r="B7" s="4"/>
      <c r="C7" s="4"/>
      <c r="D7" s="16" t="s">
        <v>20</v>
      </c>
      <c r="E7" s="4"/>
      <c r="G7" s="16" t="s">
        <v>21</v>
      </c>
      <c r="H7" s="16" t="s">
        <v>22</v>
      </c>
      <c r="I7" s="16" t="s">
        <v>23</v>
      </c>
    </row>
    <row r="8" spans="2:9" ht="12.75">
      <c r="B8" s="4"/>
      <c r="C8" s="4"/>
      <c r="D8" s="4"/>
      <c r="E8" s="4"/>
      <c r="G8" s="10" t="s">
        <v>29</v>
      </c>
      <c r="H8" s="36" t="s">
        <v>31</v>
      </c>
      <c r="I8" s="46" t="s">
        <v>29</v>
      </c>
    </row>
    <row r="9" spans="2:9" ht="12.75">
      <c r="B9" s="4"/>
      <c r="C9" s="4"/>
      <c r="D9" s="4"/>
      <c r="E9" s="4"/>
      <c r="G9" s="12">
        <v>37867</v>
      </c>
      <c r="H9" s="35" t="s">
        <v>31</v>
      </c>
      <c r="I9" s="47">
        <v>37867</v>
      </c>
    </row>
    <row r="10" spans="2:9" ht="12.75">
      <c r="B10" s="4"/>
      <c r="C10" s="4"/>
      <c r="D10" s="4"/>
      <c r="E10" s="4"/>
      <c r="G10" s="12" t="s">
        <v>2</v>
      </c>
      <c r="H10" s="35" t="s">
        <v>33</v>
      </c>
      <c r="I10" s="47" t="s">
        <v>46</v>
      </c>
    </row>
    <row r="11" spans="7:9" ht="12.75">
      <c r="G11" s="11" t="s">
        <v>30</v>
      </c>
      <c r="H11" s="13" t="s">
        <v>45</v>
      </c>
      <c r="I11" s="9" t="s">
        <v>45</v>
      </c>
    </row>
    <row r="12" spans="1:9" ht="12.75">
      <c r="A12" s="37">
        <v>1</v>
      </c>
      <c r="B12" s="4" t="s">
        <v>34</v>
      </c>
      <c r="G12" s="53"/>
      <c r="H12" s="54"/>
      <c r="I12" s="55"/>
    </row>
    <row r="13" spans="1:9" ht="12.75">
      <c r="A13" s="37">
        <f aca="true" t="shared" si="0" ref="A13:A52">+A12+1</f>
        <v>2</v>
      </c>
      <c r="B13" s="6" t="s">
        <v>3</v>
      </c>
      <c r="G13" s="56">
        <v>262863.93700000003</v>
      </c>
      <c r="H13" s="43"/>
      <c r="I13" s="57">
        <f>+G13+H13</f>
        <v>262863.93700000003</v>
      </c>
    </row>
    <row r="14" spans="1:9" ht="12.75">
      <c r="A14" s="37">
        <f t="shared" si="0"/>
        <v>3</v>
      </c>
      <c r="B14" s="6" t="s">
        <v>4</v>
      </c>
      <c r="G14" s="56">
        <v>77511.149</v>
      </c>
      <c r="H14" s="43">
        <v>-29700</v>
      </c>
      <c r="I14" s="57">
        <f>+G14+H14</f>
        <v>47811.149000000005</v>
      </c>
    </row>
    <row r="15" spans="1:9" ht="12.75">
      <c r="A15" s="37">
        <f t="shared" si="0"/>
        <v>4</v>
      </c>
      <c r="B15" s="6" t="s">
        <v>5</v>
      </c>
      <c r="G15" s="56">
        <v>21862.729</v>
      </c>
      <c r="H15" s="43"/>
      <c r="I15" s="57">
        <f>+G15+H15</f>
        <v>21862.729</v>
      </c>
    </row>
    <row r="16" spans="1:9" ht="12.75">
      <c r="A16" s="37">
        <f t="shared" si="0"/>
        <v>5</v>
      </c>
      <c r="B16" s="6" t="s">
        <v>6</v>
      </c>
      <c r="G16" s="56">
        <v>17937.69622479666</v>
      </c>
      <c r="H16" s="43"/>
      <c r="I16" s="57">
        <f>+G16+H16</f>
        <v>17937.69622479666</v>
      </c>
    </row>
    <row r="17" spans="1:9" ht="12.75">
      <c r="A17" s="37">
        <f t="shared" si="0"/>
        <v>6</v>
      </c>
      <c r="B17" s="6" t="s">
        <v>7</v>
      </c>
      <c r="G17" s="56">
        <v>-8486.559048355954</v>
      </c>
      <c r="H17" s="43">
        <f>-H14*0.0162</f>
        <v>481.14</v>
      </c>
      <c r="I17" s="57">
        <f>+G17+H17</f>
        <v>-8005.419048355953</v>
      </c>
    </row>
    <row r="18" spans="1:9" ht="12.75">
      <c r="A18" s="37">
        <f t="shared" si="0"/>
        <v>7</v>
      </c>
      <c r="G18" s="56"/>
      <c r="H18" s="43"/>
      <c r="I18" s="57"/>
    </row>
    <row r="19" spans="1:9" ht="12.75">
      <c r="A19" s="37">
        <f t="shared" si="0"/>
        <v>8</v>
      </c>
      <c r="B19" s="26" t="s">
        <v>35</v>
      </c>
      <c r="C19" s="26"/>
      <c r="D19" s="26"/>
      <c r="E19" s="26"/>
      <c r="F19" s="61"/>
      <c r="G19" s="40">
        <f>SUM(G12:G17)</f>
        <v>371688.9521764407</v>
      </c>
      <c r="H19" s="40">
        <f>SUM(H12:H17)</f>
        <v>-29218.86</v>
      </c>
      <c r="I19" s="41">
        <f>SUM(I12:I17)</f>
        <v>342470.0921764407</v>
      </c>
    </row>
    <row r="20" spans="1:9" ht="12.75">
      <c r="A20" s="37">
        <f t="shared" si="0"/>
        <v>9</v>
      </c>
      <c r="B20" s="26"/>
      <c r="C20" s="26"/>
      <c r="D20" s="26"/>
      <c r="E20" s="26"/>
      <c r="F20" s="61"/>
      <c r="G20" s="42"/>
      <c r="H20" s="42"/>
      <c r="I20" s="58"/>
    </row>
    <row r="21" spans="1:9" ht="12.75">
      <c r="A21" s="37">
        <f t="shared" si="0"/>
        <v>10</v>
      </c>
      <c r="B21" s="17" t="s">
        <v>36</v>
      </c>
      <c r="C21" s="26"/>
      <c r="D21" s="26"/>
      <c r="E21" s="26"/>
      <c r="F21" s="61"/>
      <c r="G21" s="42"/>
      <c r="H21" s="42"/>
      <c r="I21" s="58"/>
    </row>
    <row r="22" spans="1:9" ht="12.75">
      <c r="A22" s="37">
        <f t="shared" si="0"/>
        <v>11</v>
      </c>
      <c r="B22" s="7" t="s">
        <v>8</v>
      </c>
      <c r="C22" s="26"/>
      <c r="D22" s="26"/>
      <c r="E22" s="26"/>
      <c r="F22" s="61"/>
      <c r="G22" s="43">
        <v>55011.15966423216</v>
      </c>
      <c r="H22" s="42"/>
      <c r="I22" s="57">
        <f aca="true" t="shared" si="1" ref="I22:I29">+G22+H22</f>
        <v>55011.15966423216</v>
      </c>
    </row>
    <row r="23" spans="1:9" ht="12.75">
      <c r="A23" s="37">
        <f t="shared" si="0"/>
        <v>12</v>
      </c>
      <c r="B23" s="7" t="s">
        <v>9</v>
      </c>
      <c r="C23" s="26"/>
      <c r="D23" s="26"/>
      <c r="E23" s="26"/>
      <c r="F23" s="61"/>
      <c r="G23" s="43">
        <v>23302.921548605205</v>
      </c>
      <c r="H23" s="42"/>
      <c r="I23" s="57">
        <f t="shared" si="1"/>
        <v>23302.921548605205</v>
      </c>
    </row>
    <row r="24" spans="1:9" ht="12.75">
      <c r="A24" s="37">
        <f t="shared" si="0"/>
        <v>13</v>
      </c>
      <c r="B24" s="26" t="s">
        <v>33</v>
      </c>
      <c r="C24" s="26"/>
      <c r="D24" s="26"/>
      <c r="E24" s="26"/>
      <c r="F24" s="61"/>
      <c r="G24" s="43">
        <v>6228.652520000001</v>
      </c>
      <c r="H24" s="42"/>
      <c r="I24" s="57">
        <f t="shared" si="1"/>
        <v>6228.652520000001</v>
      </c>
    </row>
    <row r="25" spans="1:9" ht="12.75">
      <c r="A25" s="37">
        <f t="shared" si="0"/>
        <v>14</v>
      </c>
      <c r="B25" s="26" t="s">
        <v>10</v>
      </c>
      <c r="C25" s="26"/>
      <c r="D25" s="26"/>
      <c r="E25" s="26"/>
      <c r="F25" s="61"/>
      <c r="G25" s="43">
        <v>50787.8033520688</v>
      </c>
      <c r="H25" s="42"/>
      <c r="I25" s="57">
        <f t="shared" si="1"/>
        <v>50787.8033520688</v>
      </c>
    </row>
    <row r="26" spans="1:9" ht="12.75">
      <c r="A26" s="37">
        <f t="shared" si="0"/>
        <v>15</v>
      </c>
      <c r="B26" s="26" t="s">
        <v>11</v>
      </c>
      <c r="C26" s="26"/>
      <c r="D26" s="26"/>
      <c r="E26" s="26"/>
      <c r="F26" s="61"/>
      <c r="G26" s="43">
        <v>81262</v>
      </c>
      <c r="H26" s="42"/>
      <c r="I26" s="57">
        <f t="shared" si="1"/>
        <v>81262</v>
      </c>
    </row>
    <row r="27" spans="1:9" ht="12.75">
      <c r="A27" s="37">
        <f t="shared" si="0"/>
        <v>16</v>
      </c>
      <c r="B27" s="26" t="s">
        <v>37</v>
      </c>
      <c r="C27" s="26"/>
      <c r="D27" s="26"/>
      <c r="E27" s="26"/>
      <c r="F27" s="61"/>
      <c r="G27" s="43">
        <v>124692</v>
      </c>
      <c r="H27" s="42"/>
      <c r="I27" s="57">
        <f t="shared" si="1"/>
        <v>124692</v>
      </c>
    </row>
    <row r="28" spans="1:9" ht="12.75">
      <c r="A28" s="37">
        <f t="shared" si="0"/>
        <v>17</v>
      </c>
      <c r="B28" s="26" t="s">
        <v>12</v>
      </c>
      <c r="C28" s="26"/>
      <c r="D28" s="26"/>
      <c r="E28" s="26"/>
      <c r="F28" s="61"/>
      <c r="G28" s="43">
        <v>-171.9807547582908</v>
      </c>
      <c r="H28" s="42"/>
      <c r="I28" s="57">
        <f t="shared" si="1"/>
        <v>-171.9807547582908</v>
      </c>
    </row>
    <row r="29" spans="1:9" ht="12.75">
      <c r="A29" s="37">
        <f t="shared" si="0"/>
        <v>18</v>
      </c>
      <c r="B29" s="26" t="s">
        <v>32</v>
      </c>
      <c r="C29" s="26"/>
      <c r="D29" s="26"/>
      <c r="E29" s="26"/>
      <c r="F29" s="61"/>
      <c r="G29" s="43">
        <v>17173.866609410587</v>
      </c>
      <c r="H29" s="42"/>
      <c r="I29" s="57">
        <f t="shared" si="1"/>
        <v>17173.866609410587</v>
      </c>
    </row>
    <row r="30" spans="1:9" ht="12.75">
      <c r="A30" s="37">
        <f t="shared" si="0"/>
        <v>19</v>
      </c>
      <c r="B30" s="26"/>
      <c r="C30" s="26"/>
      <c r="D30" s="26"/>
      <c r="E30" s="26"/>
      <c r="F30" s="61"/>
      <c r="G30" s="42"/>
      <c r="H30" s="42"/>
      <c r="I30" s="58"/>
    </row>
    <row r="31" spans="1:9" ht="12.75">
      <c r="A31" s="37">
        <f t="shared" si="0"/>
        <v>20</v>
      </c>
      <c r="B31" s="26" t="s">
        <v>13</v>
      </c>
      <c r="C31" s="26"/>
      <c r="D31" s="26"/>
      <c r="E31" s="26"/>
      <c r="F31" s="61"/>
      <c r="G31" s="40">
        <f>SUM(G22:G30)</f>
        <v>358286.4229395584</v>
      </c>
      <c r="H31" s="40">
        <f>SUM(H22:H30)</f>
        <v>0</v>
      </c>
      <c r="I31" s="41">
        <f>SUM(I22:I30)</f>
        <v>358286.4229395584</v>
      </c>
    </row>
    <row r="32" spans="1:9" ht="12.75">
      <c r="A32" s="37">
        <f t="shared" si="0"/>
        <v>21</v>
      </c>
      <c r="B32" s="26"/>
      <c r="C32" s="26"/>
      <c r="D32" s="26"/>
      <c r="E32" s="26"/>
      <c r="F32" s="61"/>
      <c r="G32" s="42"/>
      <c r="H32" s="42"/>
      <c r="I32" s="58"/>
    </row>
    <row r="33" spans="1:9" ht="12.75">
      <c r="A33" s="37">
        <f t="shared" si="0"/>
        <v>22</v>
      </c>
      <c r="B33" s="26" t="s">
        <v>38</v>
      </c>
      <c r="C33" s="26"/>
      <c r="D33" s="26"/>
      <c r="E33" s="26"/>
      <c r="F33" s="61"/>
      <c r="G33" s="40">
        <f>+G19-G31</f>
        <v>13402.529236882285</v>
      </c>
      <c r="H33" s="40">
        <f>+H19-H31</f>
        <v>-29218.86</v>
      </c>
      <c r="I33" s="41">
        <f>+I19-I31</f>
        <v>-15816.330763117701</v>
      </c>
    </row>
    <row r="34" spans="1:9" ht="12.75">
      <c r="A34" s="37">
        <f t="shared" si="0"/>
        <v>23</v>
      </c>
      <c r="B34" s="26"/>
      <c r="C34" s="26"/>
      <c r="D34" s="26"/>
      <c r="E34" s="26"/>
      <c r="F34" s="61"/>
      <c r="G34" s="42"/>
      <c r="H34" s="42"/>
      <c r="I34" s="58"/>
    </row>
    <row r="35" spans="1:9" ht="12.75">
      <c r="A35" s="37">
        <f t="shared" si="0"/>
        <v>24</v>
      </c>
      <c r="B35" s="26" t="s">
        <v>39</v>
      </c>
      <c r="C35" s="26"/>
      <c r="D35" s="26"/>
      <c r="E35" s="26"/>
      <c r="F35" s="61"/>
      <c r="G35" s="43">
        <v>-1005</v>
      </c>
      <c r="H35" s="42">
        <f>+H33*0.35</f>
        <v>-10226.600999999999</v>
      </c>
      <c r="I35" s="57">
        <f>+G35+H35</f>
        <v>-11231.600999999999</v>
      </c>
    </row>
    <row r="36" spans="1:9" ht="13.5" thickBot="1">
      <c r="A36" s="37">
        <f t="shared" si="0"/>
        <v>25</v>
      </c>
      <c r="B36" s="26"/>
      <c r="C36" s="26"/>
      <c r="D36" s="26"/>
      <c r="E36" s="26"/>
      <c r="F36" s="61"/>
      <c r="G36" s="26"/>
      <c r="H36" s="43"/>
      <c r="I36" s="58"/>
    </row>
    <row r="37" spans="1:9" ht="13.5" thickBot="1">
      <c r="A37" s="37">
        <f t="shared" si="0"/>
        <v>26</v>
      </c>
      <c r="B37" s="26" t="s">
        <v>27</v>
      </c>
      <c r="C37" s="26"/>
      <c r="D37" s="26"/>
      <c r="E37" s="26"/>
      <c r="F37" s="61"/>
      <c r="G37" s="44">
        <f>+G33-G35</f>
        <v>14407.529236882285</v>
      </c>
      <c r="H37" s="44">
        <f>+H33-H35</f>
        <v>-18992.259000000002</v>
      </c>
      <c r="I37" s="59">
        <f>+I33-I35</f>
        <v>-4584.7297631177025</v>
      </c>
    </row>
    <row r="38" spans="1:9" ht="12.75">
      <c r="A38" s="37">
        <f t="shared" si="0"/>
        <v>27</v>
      </c>
      <c r="B38" s="26"/>
      <c r="C38" s="26"/>
      <c r="D38" s="26"/>
      <c r="E38" s="26"/>
      <c r="F38" s="61"/>
      <c r="G38" s="26"/>
      <c r="H38" s="43"/>
      <c r="I38" s="58"/>
    </row>
    <row r="39" spans="1:9" ht="12.75">
      <c r="A39" s="37">
        <f t="shared" si="0"/>
        <v>28</v>
      </c>
      <c r="B39" s="17" t="s">
        <v>40</v>
      </c>
      <c r="C39" s="26"/>
      <c r="D39" s="26"/>
      <c r="E39" s="26"/>
      <c r="F39" s="61"/>
      <c r="G39" s="43"/>
      <c r="H39" s="43"/>
      <c r="I39" s="57"/>
    </row>
    <row r="40" spans="1:9" ht="12.75">
      <c r="A40" s="37">
        <f t="shared" si="0"/>
        <v>29</v>
      </c>
      <c r="B40" s="3" t="s">
        <v>14</v>
      </c>
      <c r="C40" s="26"/>
      <c r="D40" s="26"/>
      <c r="E40" s="26"/>
      <c r="F40" s="61"/>
      <c r="G40" s="43">
        <v>1856344.027614346</v>
      </c>
      <c r="H40" s="60">
        <v>0</v>
      </c>
      <c r="I40" s="57">
        <f aca="true" t="shared" si="2" ref="I40:I45">+G40+H40</f>
        <v>1856344.027614346</v>
      </c>
    </row>
    <row r="41" spans="1:9" ht="12.75">
      <c r="A41" s="37">
        <f t="shared" si="0"/>
        <v>30</v>
      </c>
      <c r="B41" s="3" t="s">
        <v>15</v>
      </c>
      <c r="C41" s="26"/>
      <c r="D41" s="26"/>
      <c r="E41" s="26"/>
      <c r="F41" s="61"/>
      <c r="G41" s="43">
        <v>135428</v>
      </c>
      <c r="H41" s="60">
        <v>0</v>
      </c>
      <c r="I41" s="57">
        <f t="shared" si="2"/>
        <v>135428</v>
      </c>
    </row>
    <row r="42" spans="1:9" ht="12.75">
      <c r="A42" s="37">
        <f t="shared" si="0"/>
        <v>31</v>
      </c>
      <c r="B42" s="3" t="s">
        <v>41</v>
      </c>
      <c r="C42" s="26"/>
      <c r="D42" s="26"/>
      <c r="E42" s="26"/>
      <c r="F42" s="61"/>
      <c r="G42" s="43">
        <v>0</v>
      </c>
      <c r="H42" s="60">
        <v>0</v>
      </c>
      <c r="I42" s="57">
        <f t="shared" si="2"/>
        <v>0</v>
      </c>
    </row>
    <row r="43" spans="1:9" ht="12.75">
      <c r="A43" s="37">
        <f t="shared" si="0"/>
        <v>32</v>
      </c>
      <c r="B43" s="3" t="s">
        <v>16</v>
      </c>
      <c r="C43" s="26"/>
      <c r="D43" s="26"/>
      <c r="E43" s="26"/>
      <c r="F43" s="61"/>
      <c r="G43" s="43">
        <v>756207.4521633824</v>
      </c>
      <c r="H43" s="60">
        <v>0</v>
      </c>
      <c r="I43" s="57">
        <f t="shared" si="2"/>
        <v>756207.4521633824</v>
      </c>
    </row>
    <row r="44" spans="1:9" ht="12.75">
      <c r="A44" s="37">
        <f t="shared" si="0"/>
        <v>33</v>
      </c>
      <c r="B44" s="3" t="s">
        <v>17</v>
      </c>
      <c r="C44" s="26"/>
      <c r="D44" s="26"/>
      <c r="E44" s="26"/>
      <c r="F44" s="61"/>
      <c r="G44" s="43">
        <v>237164</v>
      </c>
      <c r="H44" s="60">
        <v>0</v>
      </c>
      <c r="I44" s="57">
        <f t="shared" si="2"/>
        <v>237164</v>
      </c>
    </row>
    <row r="45" spans="1:9" ht="12.75">
      <c r="A45" s="37">
        <f t="shared" si="0"/>
        <v>34</v>
      </c>
      <c r="B45" s="3" t="s">
        <v>42</v>
      </c>
      <c r="C45" s="26"/>
      <c r="D45" s="26"/>
      <c r="E45" s="26"/>
      <c r="F45" s="61"/>
      <c r="G45" s="43">
        <v>13124.398367524042</v>
      </c>
      <c r="H45" s="60">
        <v>0</v>
      </c>
      <c r="I45" s="57">
        <f t="shared" si="2"/>
        <v>13124.398367524042</v>
      </c>
    </row>
    <row r="46" spans="1:9" ht="12.75">
      <c r="A46" s="37">
        <f t="shared" si="0"/>
        <v>35</v>
      </c>
      <c r="B46" s="26"/>
      <c r="C46" s="26"/>
      <c r="D46" s="26"/>
      <c r="E46" s="26"/>
      <c r="F46" s="61"/>
      <c r="G46" s="43"/>
      <c r="H46" s="43"/>
      <c r="I46" s="61"/>
    </row>
    <row r="47" spans="1:9" ht="12.75">
      <c r="A47" s="37">
        <f t="shared" si="0"/>
        <v>36</v>
      </c>
      <c r="B47" s="26" t="s">
        <v>43</v>
      </c>
      <c r="C47" s="26"/>
      <c r="D47" s="26"/>
      <c r="E47" s="26"/>
      <c r="F47" s="61"/>
      <c r="G47" s="45">
        <f>G40+G41+G42-G43-G44-G45</f>
        <v>985276.1770834395</v>
      </c>
      <c r="H47" s="45">
        <f>H40+H41+H42-H43-H44-H45</f>
        <v>0</v>
      </c>
      <c r="I47" s="62">
        <f>I40+I41+I42-I43-I44-I45</f>
        <v>985276.1770834395</v>
      </c>
    </row>
    <row r="48" spans="1:9" ht="12.75">
      <c r="A48" s="37">
        <f t="shared" si="0"/>
        <v>37</v>
      </c>
      <c r="B48" s="26"/>
      <c r="C48" s="26"/>
      <c r="D48" s="26"/>
      <c r="E48" s="26"/>
      <c r="F48" s="61"/>
      <c r="G48" s="26"/>
      <c r="H48" s="38"/>
      <c r="I48" s="76"/>
    </row>
    <row r="49" spans="1:9" ht="12.75">
      <c r="A49" s="37">
        <f t="shared" si="0"/>
        <v>38</v>
      </c>
      <c r="B49" s="26" t="s">
        <v>44</v>
      </c>
      <c r="C49" s="26"/>
      <c r="D49" s="26"/>
      <c r="E49" s="26"/>
      <c r="F49" s="61"/>
      <c r="G49" s="73">
        <f>+G37/G47</f>
        <v>0.014622833244106908</v>
      </c>
      <c r="H49" s="74"/>
      <c r="I49" s="75">
        <f>+I37/I47</f>
        <v>-0.00465324329335676</v>
      </c>
    </row>
    <row r="50" spans="1:7" ht="12.75">
      <c r="A50" s="37">
        <f t="shared" si="0"/>
        <v>39</v>
      </c>
      <c r="B50" s="3"/>
      <c r="C50" s="13"/>
      <c r="D50" s="3"/>
      <c r="E50" s="3"/>
      <c r="F50" s="3"/>
      <c r="G50" s="3"/>
    </row>
    <row r="51" spans="1:7" ht="12.75">
      <c r="A51" s="37">
        <f t="shared" si="0"/>
        <v>40</v>
      </c>
      <c r="B51" s="3"/>
      <c r="C51" s="3"/>
      <c r="D51" s="3"/>
      <c r="E51" s="3"/>
      <c r="F51" s="3"/>
      <c r="G51" s="3"/>
    </row>
    <row r="52" spans="1:7" ht="12.75">
      <c r="A52" s="37">
        <f t="shared" si="0"/>
        <v>41</v>
      </c>
      <c r="B52" s="3"/>
      <c r="C52" s="3"/>
      <c r="D52" s="3"/>
      <c r="E52" s="3"/>
      <c r="F52" s="3"/>
      <c r="G52" s="3"/>
    </row>
    <row r="53" spans="2:7" ht="12.75">
      <c r="B53" s="3"/>
      <c r="C53" s="3"/>
      <c r="D53" s="3"/>
      <c r="E53" s="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2:7" ht="12.75">
      <c r="B55" s="3"/>
      <c r="C55" s="3"/>
      <c r="D55" s="3"/>
      <c r="E55" s="3"/>
      <c r="F55" s="3"/>
      <c r="G55" s="3"/>
    </row>
    <row r="56" spans="2:7" ht="12.75">
      <c r="B56" s="3"/>
      <c r="C56" s="3"/>
      <c r="D56" s="3"/>
      <c r="E56" s="3"/>
      <c r="F56" s="3"/>
      <c r="G56" s="3"/>
    </row>
    <row r="57" spans="2:7" ht="12.75">
      <c r="B57" s="3"/>
      <c r="C57" s="3"/>
      <c r="D57" s="3"/>
      <c r="E57" s="3"/>
      <c r="F57" s="3"/>
      <c r="G57" s="3"/>
    </row>
    <row r="58" spans="2:7" ht="12.75">
      <c r="B58" s="3"/>
      <c r="C58" s="3"/>
      <c r="D58" s="3"/>
      <c r="E58" s="3"/>
      <c r="F58" s="3"/>
      <c r="G58" s="3"/>
    </row>
    <row r="59" spans="2:7" ht="12.75">
      <c r="B59" s="3"/>
      <c r="C59" s="3"/>
      <c r="D59" s="3"/>
      <c r="E59" s="3"/>
      <c r="F59" s="3"/>
      <c r="G59" s="3"/>
    </row>
    <row r="60" spans="2:7" ht="12.75">
      <c r="B60" s="3"/>
      <c r="C60" s="3"/>
      <c r="D60" s="3"/>
      <c r="E60" s="3"/>
      <c r="F60" s="3"/>
      <c r="G60" s="3"/>
    </row>
    <row r="61" ht="12.75">
      <c r="G61" s="3"/>
    </row>
  </sheetData>
  <printOptions/>
  <pageMargins left="0.75" right="0.75" top="1" bottom="1" header="0.5" footer="0.42"/>
  <pageSetup fitToHeight="1" fitToWidth="1" horizontalDpi="600" verticalDpi="600" orientation="portrait" r:id="rId1"/>
  <headerFooter alignWithMargins="0">
    <oddHeader>&amp;RExhibit No.        (NWH-8)
Interim Rate Relief Filing
Docket No. UT- 
Page 1 of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6.00390625" style="0" customWidth="1"/>
    <col min="6" max="6" width="25.140625" style="0" customWidth="1"/>
    <col min="7" max="7" width="22.7109375" style="0" customWidth="1"/>
  </cols>
  <sheetData>
    <row r="1" ht="15.75" customHeight="1">
      <c r="G1" s="4"/>
    </row>
    <row r="2" spans="2:7" ht="15.75">
      <c r="B2" s="15"/>
      <c r="C2" s="1"/>
      <c r="D2" s="1"/>
      <c r="E2" s="14" t="s">
        <v>0</v>
      </c>
      <c r="F2" s="1"/>
      <c r="G2" s="4"/>
    </row>
    <row r="3" spans="2:7" ht="15.75">
      <c r="B3" s="15"/>
      <c r="C3" s="1"/>
      <c r="D3" s="1"/>
      <c r="E3" s="14" t="s">
        <v>19</v>
      </c>
      <c r="F3" s="1"/>
      <c r="G3" s="4"/>
    </row>
    <row r="4" spans="2:6" ht="15.75">
      <c r="B4" s="15"/>
      <c r="C4" s="1"/>
      <c r="D4" s="1"/>
      <c r="E4" s="14" t="s">
        <v>47</v>
      </c>
      <c r="F4" s="1"/>
    </row>
    <row r="5" spans="2:7" ht="15.75">
      <c r="B5" s="15"/>
      <c r="C5" s="1"/>
      <c r="D5" s="1"/>
      <c r="E5" s="14" t="s">
        <v>1</v>
      </c>
      <c r="F5" s="1"/>
      <c r="G5" s="1"/>
    </row>
    <row r="6" spans="2:7" ht="15.75">
      <c r="B6" s="15"/>
      <c r="C6" s="1"/>
      <c r="D6" s="1"/>
      <c r="F6" s="1"/>
      <c r="G6" s="1"/>
    </row>
    <row r="7" spans="2:7" ht="15.75">
      <c r="B7" s="15"/>
      <c r="C7" s="1"/>
      <c r="D7" s="1"/>
      <c r="E7" s="14"/>
      <c r="F7" s="1"/>
      <c r="G7" s="1"/>
    </row>
    <row r="8" spans="2:7" ht="16.5" thickBot="1">
      <c r="B8" s="15"/>
      <c r="C8" s="16" t="s">
        <v>20</v>
      </c>
      <c r="D8" s="1"/>
      <c r="F8" s="16" t="s">
        <v>21</v>
      </c>
      <c r="G8" s="16" t="s">
        <v>22</v>
      </c>
    </row>
    <row r="9" spans="2:7" ht="15.75">
      <c r="B9" s="20"/>
      <c r="C9" s="21"/>
      <c r="D9" s="22"/>
      <c r="E9" s="23"/>
      <c r="F9" s="51"/>
      <c r="G9" s="24"/>
    </row>
    <row r="10" spans="2:7" ht="12.75">
      <c r="B10" s="25"/>
      <c r="C10" s="17" t="s">
        <v>24</v>
      </c>
      <c r="D10" s="26"/>
      <c r="E10" s="27"/>
      <c r="F10" s="50" t="s">
        <v>29</v>
      </c>
      <c r="G10" s="18" t="s">
        <v>29</v>
      </c>
    </row>
    <row r="11" spans="2:7" ht="12.75">
      <c r="B11" s="25"/>
      <c r="C11" s="17"/>
      <c r="D11" s="26"/>
      <c r="E11" s="27"/>
      <c r="F11" s="48">
        <v>37867</v>
      </c>
      <c r="G11" s="52">
        <v>37867</v>
      </c>
    </row>
    <row r="12" spans="2:7" ht="12.75">
      <c r="B12" s="25"/>
      <c r="C12" s="17"/>
      <c r="D12" s="26"/>
      <c r="E12" s="27"/>
      <c r="F12" s="48" t="s">
        <v>2</v>
      </c>
      <c r="G12" s="52" t="s">
        <v>46</v>
      </c>
    </row>
    <row r="13" spans="2:7" ht="13.5" thickBot="1">
      <c r="B13" s="28"/>
      <c r="C13" s="29"/>
      <c r="D13" s="29"/>
      <c r="E13" s="30"/>
      <c r="F13" s="49" t="s">
        <v>30</v>
      </c>
      <c r="G13" s="19" t="s">
        <v>45</v>
      </c>
    </row>
    <row r="14" spans="1:7" ht="12.75">
      <c r="A14" s="8">
        <v>1</v>
      </c>
      <c r="B14" s="31" t="s">
        <v>25</v>
      </c>
      <c r="C14" s="32"/>
      <c r="D14" s="32"/>
      <c r="E14" s="33"/>
      <c r="F14" s="77">
        <f>NWH8_1of2!G47</f>
        <v>985276.1770834395</v>
      </c>
      <c r="G14" s="63">
        <f>NWH8_1of2!I47</f>
        <v>985276.1770834395</v>
      </c>
    </row>
    <row r="15" spans="1:7" ht="12.75">
      <c r="A15" s="8">
        <f aca="true" t="shared" si="0" ref="A15:A26">+A14+1</f>
        <v>2</v>
      </c>
      <c r="B15" s="25"/>
      <c r="C15" s="26"/>
      <c r="D15" s="26"/>
      <c r="E15" s="27"/>
      <c r="F15" s="26"/>
      <c r="G15" s="64"/>
    </row>
    <row r="16" spans="1:7" ht="12.75">
      <c r="A16" s="8">
        <f t="shared" si="0"/>
        <v>3</v>
      </c>
      <c r="B16" s="25" t="s">
        <v>48</v>
      </c>
      <c r="C16" s="26"/>
      <c r="D16" s="26"/>
      <c r="E16" s="27"/>
      <c r="F16" s="78">
        <v>0.0976</v>
      </c>
      <c r="G16" s="65">
        <f>+F16</f>
        <v>0.0976</v>
      </c>
    </row>
    <row r="17" spans="1:7" ht="12.75">
      <c r="A17" s="8">
        <f t="shared" si="0"/>
        <v>4</v>
      </c>
      <c r="B17" s="25"/>
      <c r="C17" s="26"/>
      <c r="D17" s="26"/>
      <c r="E17" s="27"/>
      <c r="F17" s="26"/>
      <c r="G17" s="64"/>
    </row>
    <row r="18" spans="1:7" ht="12.75">
      <c r="A18" s="8">
        <f t="shared" si="0"/>
        <v>5</v>
      </c>
      <c r="B18" s="25" t="s">
        <v>26</v>
      </c>
      <c r="C18" s="26"/>
      <c r="D18" s="26"/>
      <c r="E18" s="27"/>
      <c r="F18" s="79">
        <f>+F14*F16</f>
        <v>96162.9548833437</v>
      </c>
      <c r="G18" s="66">
        <f>+G14*G16</f>
        <v>96162.9548833437</v>
      </c>
    </row>
    <row r="19" spans="1:7" ht="12.75">
      <c r="A19" s="8">
        <f t="shared" si="0"/>
        <v>6</v>
      </c>
      <c r="B19" s="25"/>
      <c r="C19" s="26"/>
      <c r="D19" s="26"/>
      <c r="E19" s="27"/>
      <c r="F19" s="61"/>
      <c r="G19" s="27"/>
    </row>
    <row r="20" spans="1:7" ht="12.75">
      <c r="A20" s="8">
        <f t="shared" si="0"/>
        <v>7</v>
      </c>
      <c r="B20" s="25" t="s">
        <v>27</v>
      </c>
      <c r="C20" s="26"/>
      <c r="D20" s="26"/>
      <c r="E20" s="27"/>
      <c r="F20" s="81">
        <f>NWH8_1of2!G37</f>
        <v>14407.529236882285</v>
      </c>
      <c r="G20" s="68">
        <f>NWH8_1of2!I37</f>
        <v>-4584.7297631177025</v>
      </c>
    </row>
    <row r="21" spans="1:7" ht="12.75">
      <c r="A21" s="8">
        <f t="shared" si="0"/>
        <v>8</v>
      </c>
      <c r="B21" s="25"/>
      <c r="C21" s="26"/>
      <c r="D21" s="26"/>
      <c r="E21" s="27"/>
      <c r="F21" s="61"/>
      <c r="G21" s="27"/>
    </row>
    <row r="22" spans="1:7" ht="12.75">
      <c r="A22" s="8">
        <f t="shared" si="0"/>
        <v>9</v>
      </c>
      <c r="B22" s="25" t="s">
        <v>49</v>
      </c>
      <c r="C22" s="26"/>
      <c r="D22" s="26"/>
      <c r="E22" s="27"/>
      <c r="F22" s="72">
        <f>+F20-F18</f>
        <v>-81755.42564646142</v>
      </c>
      <c r="G22" s="69">
        <f>+G20-G18</f>
        <v>-100747.6846464614</v>
      </c>
    </row>
    <row r="23" spans="1:7" ht="12.75">
      <c r="A23" s="8">
        <f t="shared" si="0"/>
        <v>10</v>
      </c>
      <c r="B23" s="25"/>
      <c r="C23" s="26"/>
      <c r="D23" s="26"/>
      <c r="E23" s="27"/>
      <c r="F23" s="61"/>
      <c r="G23" s="27"/>
    </row>
    <row r="24" spans="1:7" ht="12.75">
      <c r="A24" s="8">
        <f t="shared" si="0"/>
        <v>11</v>
      </c>
      <c r="B24" s="25" t="s">
        <v>28</v>
      </c>
      <c r="C24" s="26"/>
      <c r="D24" s="26"/>
      <c r="E24" s="27"/>
      <c r="F24" s="82">
        <v>1.5744257398297612</v>
      </c>
      <c r="G24" s="70">
        <f>+F24</f>
        <v>1.5744257398297612</v>
      </c>
    </row>
    <row r="25" spans="1:7" ht="12.75">
      <c r="A25" s="8">
        <f t="shared" si="0"/>
        <v>12</v>
      </c>
      <c r="B25" s="25"/>
      <c r="C25" s="26"/>
      <c r="D25" s="26"/>
      <c r="E25" s="27"/>
      <c r="F25" s="80"/>
      <c r="G25" s="27"/>
    </row>
    <row r="26" spans="1:7" ht="13.5" thickBot="1">
      <c r="A26" s="8">
        <f t="shared" si="0"/>
        <v>13</v>
      </c>
      <c r="B26" s="28" t="s">
        <v>50</v>
      </c>
      <c r="C26" s="29"/>
      <c r="D26" s="29"/>
      <c r="E26" s="30"/>
      <c r="F26" s="34">
        <f>+F22*F24</f>
        <v>-128717.84650852704</v>
      </c>
      <c r="G26" s="71">
        <f>+G22*G24</f>
        <v>-158619.74793564048</v>
      </c>
    </row>
    <row r="27" spans="1:7" ht="12.75">
      <c r="A27" s="8"/>
      <c r="B27" s="26"/>
      <c r="C27" s="26"/>
      <c r="D27" s="26"/>
      <c r="E27" s="26"/>
      <c r="F27" s="61"/>
      <c r="G27" s="26"/>
    </row>
    <row r="28" spans="1:7" ht="12.75">
      <c r="A28" s="8"/>
      <c r="B28" s="13" t="s">
        <v>31</v>
      </c>
      <c r="C28" s="3" t="s">
        <v>31</v>
      </c>
      <c r="D28" s="3"/>
      <c r="E28" s="3"/>
      <c r="F28" s="5"/>
      <c r="G28" s="26"/>
    </row>
    <row r="29" spans="1:7" ht="12.75">
      <c r="A29" s="8"/>
      <c r="B29" s="26"/>
      <c r="C29" s="26"/>
      <c r="D29" s="26"/>
      <c r="E29" s="26"/>
      <c r="F29" s="61"/>
      <c r="G29" s="26"/>
    </row>
    <row r="30" spans="1:7" ht="12.75">
      <c r="A30" s="8"/>
      <c r="B30" s="26"/>
      <c r="C30" s="26"/>
      <c r="D30" s="26"/>
      <c r="E30" s="26"/>
      <c r="F30" s="61"/>
      <c r="G30" s="26"/>
    </row>
    <row r="31" spans="1:7" ht="12.75">
      <c r="A31" s="8"/>
      <c r="B31" s="26"/>
      <c r="C31" s="26"/>
      <c r="D31" s="26"/>
      <c r="E31" s="26"/>
      <c r="F31" s="61"/>
      <c r="G31" s="26"/>
    </row>
    <row r="32" spans="1:7" ht="12.75">
      <c r="A32" s="8"/>
      <c r="B32" s="26"/>
      <c r="C32" s="26"/>
      <c r="D32" s="26"/>
      <c r="E32" s="26"/>
      <c r="F32" s="61"/>
      <c r="G32" s="26"/>
    </row>
    <row r="33" spans="1:7" ht="12.75">
      <c r="A33" s="8"/>
      <c r="B33" s="26"/>
      <c r="C33" s="26"/>
      <c r="D33" s="26"/>
      <c r="E33" s="26"/>
      <c r="F33" s="61"/>
      <c r="G33" s="26"/>
    </row>
    <row r="34" spans="1:7" ht="12.75">
      <c r="A34" s="8"/>
      <c r="B34" s="26"/>
      <c r="C34" s="26"/>
      <c r="D34" s="26"/>
      <c r="E34" s="26"/>
      <c r="F34" s="61"/>
      <c r="G34" s="26"/>
    </row>
    <row r="35" spans="1:7" ht="12.75">
      <c r="A35" s="8"/>
      <c r="B35" s="26"/>
      <c r="C35" s="26"/>
      <c r="D35" s="26"/>
      <c r="E35" s="26"/>
      <c r="F35" s="61"/>
      <c r="G35" s="26"/>
    </row>
    <row r="36" spans="1:7" ht="12.75">
      <c r="A36" s="8"/>
      <c r="B36" s="26"/>
      <c r="C36" s="26"/>
      <c r="D36" s="26"/>
      <c r="E36" s="26"/>
      <c r="F36" s="61"/>
      <c r="G36" s="26"/>
    </row>
    <row r="37" spans="1:7" ht="12.75">
      <c r="A37" s="8"/>
      <c r="B37" s="26"/>
      <c r="C37" s="26"/>
      <c r="D37" s="26"/>
      <c r="E37" s="26"/>
      <c r="F37" s="61"/>
      <c r="G37" s="26"/>
    </row>
    <row r="38" spans="1:7" ht="12.75">
      <c r="A38" s="8"/>
      <c r="B38" s="26"/>
      <c r="C38" s="26"/>
      <c r="D38" s="26"/>
      <c r="E38" s="26"/>
      <c r="F38" s="61"/>
      <c r="G38" s="26"/>
    </row>
    <row r="39" spans="1:7" ht="12.75">
      <c r="A39" s="8"/>
      <c r="B39" s="26"/>
      <c r="C39" s="26"/>
      <c r="D39" s="26"/>
      <c r="E39" s="26"/>
      <c r="F39" s="61"/>
      <c r="G39" s="26"/>
    </row>
    <row r="40" spans="1:7" ht="12.75">
      <c r="A40" s="8"/>
      <c r="B40" s="26"/>
      <c r="C40" s="26"/>
      <c r="D40" s="26"/>
      <c r="E40" s="26"/>
      <c r="F40" s="61"/>
      <c r="G40" s="26"/>
    </row>
    <row r="41" spans="1:7" ht="12.75">
      <c r="A41" s="8"/>
      <c r="B41" s="26"/>
      <c r="C41" s="26"/>
      <c r="D41" s="26"/>
      <c r="E41" s="26"/>
      <c r="F41" s="61"/>
      <c r="G41" s="26"/>
    </row>
    <row r="42" spans="1:7" ht="12.75">
      <c r="A42" s="8"/>
      <c r="B42" s="26"/>
      <c r="C42" s="26"/>
      <c r="D42" s="26"/>
      <c r="E42" s="26"/>
      <c r="F42" s="61"/>
      <c r="G42" s="26"/>
    </row>
    <row r="43" spans="1:7" ht="12.75">
      <c r="A43" s="8"/>
      <c r="B43" s="26"/>
      <c r="C43" s="26"/>
      <c r="D43" s="26"/>
      <c r="E43" s="26"/>
      <c r="F43" s="61"/>
      <c r="G43" s="26"/>
    </row>
    <row r="44" spans="1:7" ht="12.75">
      <c r="A44" s="8"/>
      <c r="B44" s="26"/>
      <c r="C44" s="26"/>
      <c r="D44" s="26"/>
      <c r="E44" s="26"/>
      <c r="F44" s="61"/>
      <c r="G44" s="26"/>
    </row>
    <row r="45" spans="1:7" ht="12.75">
      <c r="A45" s="8"/>
      <c r="B45" s="26"/>
      <c r="C45" s="26"/>
      <c r="D45" s="26"/>
      <c r="E45" s="26"/>
      <c r="F45" s="61"/>
      <c r="G45" s="26"/>
    </row>
    <row r="46" spans="1:7" ht="12.75">
      <c r="A46" s="8"/>
      <c r="B46" s="26"/>
      <c r="C46" s="26"/>
      <c r="D46" s="26"/>
      <c r="E46" s="26"/>
      <c r="F46" s="61"/>
      <c r="G46" s="26"/>
    </row>
    <row r="47" spans="1:7" ht="12.75">
      <c r="A47" s="8"/>
      <c r="B47" s="26"/>
      <c r="C47" s="26"/>
      <c r="D47" s="26"/>
      <c r="E47" s="26"/>
      <c r="F47" s="61"/>
      <c r="G47" s="67"/>
    </row>
    <row r="48" spans="1:6" ht="12.75">
      <c r="A48" s="8"/>
      <c r="B48" s="26"/>
      <c r="C48" s="26"/>
      <c r="D48" s="26"/>
      <c r="E48" s="26"/>
      <c r="F48" s="61"/>
    </row>
    <row r="49" spans="1:7" ht="12.75">
      <c r="A49" s="8"/>
      <c r="B49" s="26"/>
      <c r="C49" s="26"/>
      <c r="D49" s="26"/>
      <c r="E49" s="26"/>
      <c r="F49" s="61"/>
      <c r="G49" s="39"/>
    </row>
    <row r="50" spans="1:7" ht="12.75">
      <c r="A50" s="8"/>
      <c r="B50" s="26"/>
      <c r="C50" s="26"/>
      <c r="D50" s="26"/>
      <c r="E50" s="26"/>
      <c r="F50" s="26"/>
      <c r="G50" s="26"/>
    </row>
    <row r="51" spans="1:7" ht="12.75">
      <c r="A51" s="8"/>
      <c r="B51" s="26"/>
      <c r="C51" s="26"/>
      <c r="D51" s="26"/>
      <c r="E51" s="26"/>
      <c r="F51" s="26"/>
      <c r="G51" s="26"/>
    </row>
    <row r="52" spans="1:7" ht="12.75">
      <c r="A52" s="8"/>
      <c r="B52" s="26"/>
      <c r="C52" s="26"/>
      <c r="D52" s="26"/>
      <c r="E52" s="26"/>
      <c r="F52" s="26"/>
      <c r="G52" s="26"/>
    </row>
    <row r="53" spans="1:7" ht="12.75">
      <c r="A53" s="8"/>
      <c r="B53" s="26"/>
      <c r="C53" s="26"/>
      <c r="D53" s="26"/>
      <c r="E53" s="26"/>
      <c r="F53" s="26"/>
      <c r="G53" s="26"/>
    </row>
    <row r="54" spans="1:7" ht="12.75">
      <c r="A54" s="8"/>
      <c r="B54" s="26"/>
      <c r="C54" s="26"/>
      <c r="D54" s="26"/>
      <c r="E54" s="26"/>
      <c r="F54" s="26"/>
      <c r="G54" s="26"/>
    </row>
    <row r="55" spans="1:7" ht="12.75">
      <c r="A55" s="8"/>
      <c r="B55" s="26"/>
      <c r="C55" s="26"/>
      <c r="D55" s="26"/>
      <c r="E55" s="26"/>
      <c r="F55" s="26"/>
      <c r="G55" s="26"/>
    </row>
    <row r="56" spans="1:7" ht="12.75">
      <c r="A56" s="8"/>
      <c r="B56" s="26"/>
      <c r="C56" s="26"/>
      <c r="D56" s="26"/>
      <c r="E56" s="26"/>
      <c r="F56" s="26"/>
      <c r="G56" s="26"/>
    </row>
    <row r="57" spans="1:7" ht="12.75">
      <c r="A57" s="8"/>
      <c r="B57" s="26"/>
      <c r="C57" s="26"/>
      <c r="D57" s="26"/>
      <c r="E57" s="26"/>
      <c r="F57" s="26"/>
      <c r="G57" s="26"/>
    </row>
    <row r="58" spans="1:7" ht="12.75">
      <c r="A58" s="8"/>
      <c r="B58" s="26"/>
      <c r="C58" s="26"/>
      <c r="D58" s="26"/>
      <c r="E58" s="26"/>
      <c r="F58" s="26"/>
      <c r="G58" s="26"/>
    </row>
    <row r="59" spans="1:7" ht="12.75">
      <c r="A59" s="8"/>
      <c r="B59" s="26"/>
      <c r="C59" s="26"/>
      <c r="D59" s="26"/>
      <c r="E59" s="26"/>
      <c r="F59" s="26"/>
      <c r="G59" s="26"/>
    </row>
    <row r="60" spans="1:7" ht="12.75">
      <c r="A60" s="8"/>
      <c r="B60" s="26"/>
      <c r="C60" s="26"/>
      <c r="D60" s="26"/>
      <c r="E60" s="26"/>
      <c r="F60" s="26"/>
      <c r="G60" s="26"/>
    </row>
    <row r="61" spans="1:7" ht="12.75">
      <c r="A61" s="8"/>
      <c r="G61" s="26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&amp;RExhibit No.        (NWH-8)
Interim Rate Relief Filing
Docket No. UT-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TienW</dc:creator>
  <cp:keywords/>
  <dc:description/>
  <cp:lastModifiedBy>kimberly.russell</cp:lastModifiedBy>
  <cp:lastPrinted>2004-04-23T21:01:54Z</cp:lastPrinted>
  <dcterms:created xsi:type="dcterms:W3CDTF">2003-08-19T18:21:26Z</dcterms:created>
  <dcterms:modified xsi:type="dcterms:W3CDTF">2004-04-23T21:01:57Z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2004-04-30T00:00:00Z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