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riumeconcom.sharepoint.com/sites/0614-CascadeWA2024RateCase/Shared Documents/General/Workpapers/Amen Second Level Workpapers/"/>
    </mc:Choice>
  </mc:AlternateContent>
  <xr:revisionPtr revIDLastSave="0" documentId="8_{B7A37765-C991-455C-BF6E-48869CDD5600}" xr6:coauthVersionLast="47" xr6:coauthVersionMax="47" xr10:uidLastSave="{00000000-0000-0000-0000-000000000000}"/>
  <bookViews>
    <workbookView xWindow="21857" yWindow="0" windowWidth="11143" windowHeight="17880" xr2:uid="{3B215F21-3BC1-46A9-A926-4BA5B57DF45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" l="1"/>
  <c r="L12" i="2" s="1"/>
  <c r="N12" i="2" s="1"/>
  <c r="J13" i="2"/>
  <c r="L13" i="2" s="1"/>
  <c r="J11" i="2"/>
  <c r="I13" i="2"/>
  <c r="I12" i="2"/>
  <c r="I11" i="2"/>
  <c r="L11" i="2"/>
  <c r="N11" i="2" s="1"/>
  <c r="U16" i="2" l="1"/>
  <c r="O16" i="2"/>
  <c r="Q16" i="2"/>
  <c r="R16" i="2"/>
  <c r="S16" i="2"/>
  <c r="T16" i="2"/>
  <c r="P16" i="2"/>
</calcChain>
</file>

<file path=xl/sharedStrings.xml><?xml version="1.0" encoding="utf-8"?>
<sst xmlns="http://schemas.openxmlformats.org/spreadsheetml/2006/main" count="36" uniqueCount="36">
  <si>
    <t>Cascade Natural Gas Corporation</t>
  </si>
  <si>
    <t>Meter Reading Expense</t>
  </si>
  <si>
    <t>Position</t>
  </si>
  <si>
    <t># of Positions</t>
  </si>
  <si>
    <t>Average Labor Rate</t>
  </si>
  <si>
    <t>Average Loading/ Benefit Rate</t>
  </si>
  <si>
    <t>Average Total Rate</t>
  </si>
  <si>
    <t>Amount</t>
  </si>
  <si>
    <t>Percent Meter Reading</t>
  </si>
  <si>
    <t>Meter Reading Amount</t>
  </si>
  <si>
    <t>Res</t>
  </si>
  <si>
    <t>502, 503</t>
  </si>
  <si>
    <t>GSC</t>
  </si>
  <si>
    <t>504, 512</t>
  </si>
  <si>
    <t>GSI</t>
  </si>
  <si>
    <t>GSLV</t>
  </si>
  <si>
    <t>Interruptible</t>
  </si>
  <si>
    <t>570, 577</t>
  </si>
  <si>
    <t>Transport</t>
  </si>
  <si>
    <t>Spl Contracts</t>
  </si>
  <si>
    <t>AMR Technician</t>
  </si>
  <si>
    <t>Meter &amp; Electronic Inspector</t>
  </si>
  <si>
    <t>Service Mechanic (A, B, C)</t>
  </si>
  <si>
    <t>Back-up</t>
  </si>
  <si>
    <t>Total</t>
  </si>
  <si>
    <t>CG0083</t>
  </si>
  <si>
    <t>CG0080</t>
  </si>
  <si>
    <t>CG0890</t>
  </si>
  <si>
    <t>CG0870</t>
  </si>
  <si>
    <t>CG0880</t>
  </si>
  <si>
    <t>CG0891</t>
  </si>
  <si>
    <t>CG0960</t>
  </si>
  <si>
    <t>CG0980</t>
  </si>
  <si>
    <t>CG0970</t>
  </si>
  <si>
    <t>Twelve Months Ended December 31, 2024</t>
  </si>
  <si>
    <t>labor adder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</si>
</sst>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8" fontId="1" fillId="0" borderId="0" xfId="0" applyNumberFormat="1" applyFont="1"/>
    <xf numFmtId="6" fontId="1" fillId="0" borderId="0" xfId="0" applyNumberFormat="1" applyFont="1"/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6" fontId="2" fillId="0" borderId="0" xfId="0" applyNumberFormat="1" applyFont="1"/>
    <xf numFmtId="10" fontId="2" fillId="0" borderId="0" xfId="0" applyNumberFormat="1" applyFont="1"/>
    <xf numFmtId="49" fontId="1" fillId="0" borderId="0" xfId="0" applyNumberFormat="1" applyFont="1"/>
    <xf numFmtId="10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5C759-2635-41DD-B0FE-949A805487FF}">
  <dimension ref="A1:U17"/>
  <sheetViews>
    <sheetView tabSelected="1" topLeftCell="H1" workbookViewId="0">
      <selection activeCell="F4" sqref="F4:U5"/>
    </sheetView>
  </sheetViews>
  <sheetFormatPr defaultColWidth="8.69140625" defaultRowHeight="14.6" x14ac:dyDescent="0.4"/>
  <cols>
    <col min="1" max="3" width="0" style="3" hidden="1" customWidth="1"/>
    <col min="4" max="4" width="0" style="2" hidden="1" customWidth="1"/>
    <col min="5" max="5" width="8.69140625" style="2"/>
    <col min="6" max="6" width="13" style="3" customWidth="1"/>
    <col min="7" max="11" width="8.69140625" style="3"/>
    <col min="12" max="12" width="10.84375" style="3" bestFit="1" customWidth="1"/>
    <col min="13" max="13" width="8.69140625" style="3"/>
    <col min="14" max="15" width="11.84375" style="3" bestFit="1" customWidth="1"/>
    <col min="16" max="16" width="10.84375" style="3" bestFit="1" customWidth="1"/>
    <col min="17" max="18" width="8.69140625" style="3"/>
    <col min="19" max="19" width="13.15234375" style="3" customWidth="1"/>
    <col min="20" max="20" width="11.84375" style="3" customWidth="1"/>
    <col min="21" max="21" width="12.3828125" style="3" customWidth="1"/>
    <col min="22" max="16384" width="8.69140625" style="3"/>
  </cols>
  <sheetData>
    <row r="1" spans="1:21" x14ac:dyDescent="0.4">
      <c r="C1" s="1"/>
    </row>
    <row r="3" spans="1:21" x14ac:dyDescent="0.4">
      <c r="F3" s="15" t="s">
        <v>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x14ac:dyDescent="0.4"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x14ac:dyDescent="0.4"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x14ac:dyDescent="0.4">
      <c r="F6" s="15" t="s">
        <v>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4">
      <c r="F7" s="15" t="s">
        <v>34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x14ac:dyDescent="0.4">
      <c r="K8" s="14"/>
      <c r="L8" s="14"/>
    </row>
    <row r="9" spans="1:21" ht="45" customHeight="1" x14ac:dyDescent="0.4">
      <c r="F9" s="18" t="s">
        <v>2</v>
      </c>
      <c r="G9" s="18" t="s">
        <v>3</v>
      </c>
      <c r="H9" s="18" t="s">
        <v>4</v>
      </c>
      <c r="I9" s="18" t="s">
        <v>5</v>
      </c>
      <c r="J9" s="18" t="s">
        <v>6</v>
      </c>
      <c r="K9" s="18"/>
      <c r="L9" s="18" t="s">
        <v>7</v>
      </c>
      <c r="M9" s="18" t="s">
        <v>8</v>
      </c>
      <c r="N9" s="18" t="s">
        <v>9</v>
      </c>
      <c r="O9" s="4" t="s">
        <v>10</v>
      </c>
      <c r="P9" s="4" t="s">
        <v>12</v>
      </c>
      <c r="Q9" s="4" t="s">
        <v>14</v>
      </c>
      <c r="R9" s="4" t="s">
        <v>15</v>
      </c>
      <c r="S9" s="4" t="s">
        <v>16</v>
      </c>
      <c r="T9" s="4" t="s">
        <v>18</v>
      </c>
      <c r="U9" s="16" t="s">
        <v>19</v>
      </c>
    </row>
    <row r="10" spans="1:21" x14ac:dyDescent="0.4">
      <c r="F10" s="18"/>
      <c r="G10" s="18"/>
      <c r="H10" s="18"/>
      <c r="I10" s="18"/>
      <c r="J10" s="18"/>
      <c r="K10" s="18"/>
      <c r="L10" s="18"/>
      <c r="M10" s="18"/>
      <c r="N10" s="18"/>
      <c r="O10" s="4" t="s">
        <v>11</v>
      </c>
      <c r="P10" s="4" t="s">
        <v>13</v>
      </c>
      <c r="Q10" s="4">
        <v>505</v>
      </c>
      <c r="R10" s="4">
        <v>511</v>
      </c>
      <c r="S10" s="4" t="s">
        <v>17</v>
      </c>
      <c r="T10" s="4">
        <v>663</v>
      </c>
      <c r="U10" s="16"/>
    </row>
    <row r="11" spans="1:21" ht="29.15" x14ac:dyDescent="0.4">
      <c r="C11" s="12" t="s">
        <v>26</v>
      </c>
      <c r="D11" s="12" t="s">
        <v>25</v>
      </c>
      <c r="E11" s="12"/>
      <c r="F11" s="5" t="s">
        <v>20</v>
      </c>
      <c r="G11" s="3">
        <v>2</v>
      </c>
      <c r="H11" s="6">
        <v>36.78</v>
      </c>
      <c r="I11" s="6">
        <f>H11*$L$16</f>
        <v>17.930250000000001</v>
      </c>
      <c r="J11" s="6">
        <f>SUM(H11:I11)</f>
        <v>54.710250000000002</v>
      </c>
      <c r="L11" s="7">
        <f>G11*J11*2080</f>
        <v>227594.64</v>
      </c>
      <c r="M11" s="8">
        <v>1</v>
      </c>
      <c r="N11" s="6">
        <f>M11*L11</f>
        <v>227594.64</v>
      </c>
      <c r="O11" s="6"/>
      <c r="P11" s="6"/>
    </row>
    <row r="12" spans="1:21" ht="43.75" x14ac:dyDescent="0.4">
      <c r="A12" s="3" t="s">
        <v>30</v>
      </c>
      <c r="B12" s="3" t="s">
        <v>29</v>
      </c>
      <c r="C12" s="3" t="s">
        <v>28</v>
      </c>
      <c r="D12" s="3" t="s">
        <v>27</v>
      </c>
      <c r="E12" s="3"/>
      <c r="F12" s="5" t="s">
        <v>21</v>
      </c>
      <c r="G12" s="3">
        <v>14</v>
      </c>
      <c r="H12" s="6">
        <v>44.18</v>
      </c>
      <c r="I12" s="6">
        <f t="shared" ref="I12:I13" si="0">H12*$L$16</f>
        <v>21.537749999999999</v>
      </c>
      <c r="J12" s="6">
        <f t="shared" ref="J12:J13" si="1">SUM(H12:I12)</f>
        <v>65.717749999999995</v>
      </c>
      <c r="L12" s="7">
        <f>G12*J12*2080</f>
        <v>1913700.8799999997</v>
      </c>
      <c r="M12" s="8">
        <v>0.03</v>
      </c>
      <c r="N12" s="6">
        <f>M12*L12</f>
        <v>57411.026399999988</v>
      </c>
      <c r="Q12" s="7"/>
      <c r="R12" s="7"/>
      <c r="S12" s="7"/>
      <c r="T12" s="7"/>
      <c r="U12" s="7"/>
    </row>
    <row r="13" spans="1:21" ht="43.75" x14ac:dyDescent="0.4">
      <c r="B13" s="12" t="s">
        <v>33</v>
      </c>
      <c r="C13" s="3" t="s">
        <v>32</v>
      </c>
      <c r="D13" s="3" t="s">
        <v>31</v>
      </c>
      <c r="E13" s="3"/>
      <c r="F13" s="5" t="s">
        <v>22</v>
      </c>
      <c r="G13" s="3">
        <v>71</v>
      </c>
      <c r="H13" s="6">
        <v>42.65</v>
      </c>
      <c r="I13" s="6">
        <f t="shared" si="0"/>
        <v>20.791874999999997</v>
      </c>
      <c r="J13" s="6">
        <f t="shared" si="1"/>
        <v>63.441874999999996</v>
      </c>
      <c r="L13" s="7">
        <f>G13*J13*2080</f>
        <v>9369096.0999999996</v>
      </c>
      <c r="M13" s="9" t="s">
        <v>23</v>
      </c>
    </row>
    <row r="14" spans="1:21" x14ac:dyDescent="0.4">
      <c r="F14" s="5"/>
      <c r="I14" s="6"/>
      <c r="K14" s="14"/>
      <c r="L14" s="14"/>
    </row>
    <row r="15" spans="1:21" x14ac:dyDescent="0.4">
      <c r="F15" s="2" t="s">
        <v>24</v>
      </c>
      <c r="G15" s="2"/>
      <c r="H15" s="2"/>
      <c r="I15" s="2"/>
      <c r="J15" s="2"/>
      <c r="K15" s="17"/>
      <c r="L15" s="17"/>
      <c r="M15" s="2"/>
      <c r="N15" s="2"/>
      <c r="O15" s="10"/>
      <c r="P15" s="10"/>
      <c r="Q15" s="10"/>
      <c r="R15" s="10"/>
      <c r="S15" s="10"/>
      <c r="T15" s="10"/>
      <c r="U15" s="10"/>
    </row>
    <row r="16" spans="1:21" x14ac:dyDescent="0.4">
      <c r="F16" s="2"/>
      <c r="G16" s="2"/>
      <c r="H16" s="2"/>
      <c r="I16" s="2"/>
      <c r="J16" s="2"/>
      <c r="K16" s="2"/>
      <c r="L16" s="13">
        <v>0.48749999999999999</v>
      </c>
      <c r="M16" s="3" t="s">
        <v>35</v>
      </c>
      <c r="N16" s="2"/>
      <c r="O16" s="11">
        <f>O11/$N$11</f>
        <v>0</v>
      </c>
      <c r="P16" s="11">
        <f t="shared" ref="P16:U16" si="2">P11/$N$11</f>
        <v>0</v>
      </c>
      <c r="Q16" s="11">
        <f t="shared" si="2"/>
        <v>0</v>
      </c>
      <c r="R16" s="11">
        <f t="shared" si="2"/>
        <v>0</v>
      </c>
      <c r="S16" s="11">
        <f t="shared" si="2"/>
        <v>0</v>
      </c>
      <c r="T16" s="11">
        <f t="shared" si="2"/>
        <v>0</v>
      </c>
      <c r="U16" s="11">
        <f t="shared" si="2"/>
        <v>0</v>
      </c>
    </row>
    <row r="17" spans="11:12" x14ac:dyDescent="0.4">
      <c r="K17" s="14"/>
      <c r="L17" s="14"/>
    </row>
  </sheetData>
  <mergeCells count="19">
    <mergeCell ref="K8:L8"/>
    <mergeCell ref="F3:U3"/>
    <mergeCell ref="F4:U4"/>
    <mergeCell ref="F5:U5"/>
    <mergeCell ref="F6:U6"/>
    <mergeCell ref="F7:U7"/>
    <mergeCell ref="F9:F10"/>
    <mergeCell ref="G9:G10"/>
    <mergeCell ref="H9:H10"/>
    <mergeCell ref="I9:I10"/>
    <mergeCell ref="J9:J10"/>
    <mergeCell ref="K17:L17"/>
    <mergeCell ref="L9:L10"/>
    <mergeCell ref="M9:M10"/>
    <mergeCell ref="N9:N10"/>
    <mergeCell ref="U9:U10"/>
    <mergeCell ref="K14:L14"/>
    <mergeCell ref="K15:L15"/>
    <mergeCell ref="K9:K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B4224B0-9F20-4E11-A330-7E4164F3AD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5DFEFF-7853-457A-BDEF-9E7F5D49247F}"/>
</file>

<file path=customXml/itemProps3.xml><?xml version="1.0" encoding="utf-8"?>
<ds:datastoreItem xmlns:ds="http://schemas.openxmlformats.org/officeDocument/2006/customXml" ds:itemID="{BF2DF8E5-AD60-4EF4-A8AC-180024289B13}"/>
</file>

<file path=customXml/itemProps4.xml><?xml version="1.0" encoding="utf-8"?>
<ds:datastoreItem xmlns:ds="http://schemas.openxmlformats.org/officeDocument/2006/customXml" ds:itemID="{6C83E0EF-262F-4292-8F9E-F5E52405C5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Nevels, Steven</dc:creator>
  <cp:lastModifiedBy>Greg Macias</cp:lastModifiedBy>
  <dcterms:created xsi:type="dcterms:W3CDTF">2024-03-07T20:44:59Z</dcterms:created>
  <dcterms:modified xsi:type="dcterms:W3CDTF">2024-03-29T21:07:00Z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