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WashingtonPCAM/Shared Documents/2022 Washington PCAM/Rebuttal Filing/McVee/"/>
    </mc:Choice>
  </mc:AlternateContent>
  <xr:revisionPtr revIDLastSave="15" documentId="8_{3576BFCC-4CEF-49F9-BACE-943DAA116C39}" xr6:coauthVersionLast="47" xr6:coauthVersionMax="47" xr10:uidLastSave="{3A995A1B-AAF9-46D9-8915-6BEA968B311F}"/>
  <bookViews>
    <workbookView xWindow="-21330" yWindow="2070" windowWidth="21600" windowHeight="11385" xr2:uid="{220202A7-AB33-41DF-9BEA-4896331A2A3A}"/>
  </bookViews>
  <sheets>
    <sheet name="WA PTC WIJAM vs WCA" sheetId="1" r:id="rId1"/>
    <sheet name="Internal Notes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9" i="1" l="1"/>
  <c r="E7" i="1"/>
  <c r="E10" i="1"/>
  <c r="E11" i="1"/>
  <c r="E22" i="1" l="1"/>
  <c r="E24" i="1" s="1"/>
  <c r="D22" i="1"/>
  <c r="D24" i="1" s="1"/>
</calcChain>
</file>

<file path=xl/sharedStrings.xml><?xml version="1.0" encoding="utf-8"?>
<sst xmlns="http://schemas.openxmlformats.org/spreadsheetml/2006/main" count="34" uniqueCount="33">
  <si>
    <t>Glenrock I</t>
  </si>
  <si>
    <t>Glenrock III</t>
  </si>
  <si>
    <t>Goodnoe Hills</t>
  </si>
  <si>
    <t>High Plains</t>
  </si>
  <si>
    <t>Leaning Juniper</t>
  </si>
  <si>
    <t>Marengo I</t>
  </si>
  <si>
    <t>Marengo II</t>
  </si>
  <si>
    <t>McFadden Ridge</t>
  </si>
  <si>
    <t>Rolling Hills</t>
  </si>
  <si>
    <t>Seven Mile Hill I</t>
  </si>
  <si>
    <t>Seven Mile Hill II</t>
  </si>
  <si>
    <t>Dunlap</t>
  </si>
  <si>
    <t>Foote Creek I</t>
  </si>
  <si>
    <t>Cedar Springs II Wind</t>
  </si>
  <si>
    <t>TB Flats Wind</t>
  </si>
  <si>
    <t>Ekola Flats Wind</t>
  </si>
  <si>
    <t>Pryor Mountain Wind</t>
  </si>
  <si>
    <t>Total Generation (MWh)</t>
  </si>
  <si>
    <t>Total MWh Production</t>
  </si>
  <si>
    <t>WA Allocation Factor</t>
  </si>
  <si>
    <t>-Confirmed generation matched 2022 Actual NPC report</t>
  </si>
  <si>
    <t>- 2022 actual generation and SG/CAGW allocation factors from file "Actual Monthly WIJAM NPC (2022 Q4) CONF - Updated Hydro-Blundell SG Allocation.xlsx"</t>
  </si>
  <si>
    <t>- Tax Credit and Gross up for Taxes confirmed by Deanna Fladstol</t>
  </si>
  <si>
    <t xml:space="preserve">- Resources included here are only those that were online through 2022. </t>
  </si>
  <si>
    <t xml:space="preserve">           To stay consistent with previous labeling, kept the name the same and adjust the values to reflect the name.</t>
  </si>
  <si>
    <t>*** - There was a type-o in the example file where the Tax Credit units were listed as $/MWh, but were actually $/KWh,</t>
  </si>
  <si>
    <t>Internal Notes:</t>
  </si>
  <si>
    <t>Example table provided by Ajay from previous testimony</t>
  </si>
  <si>
    <t>Total Wind MWh Production allocated to WA</t>
  </si>
  <si>
    <t>2022 Actual Wind Generation</t>
  </si>
  <si>
    <t>2022 Wind Generation from  Resources currently in Washington Rates</t>
  </si>
  <si>
    <t>2022 Wind Generation from resources that were in Washington rates in 2020</t>
  </si>
  <si>
    <t>Wind Generation as a Percentage of WA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</si>
</sst>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0" fontId="0" fillId="0" borderId="0" xfId="0" applyNumberFormat="1"/>
    <xf numFmtId="0" fontId="4" fillId="0" borderId="0" xfId="0" applyFont="1"/>
    <xf numFmtId="41" fontId="4" fillId="0" borderId="0" xfId="0" applyNumberFormat="1" applyFont="1"/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41" fontId="4" fillId="0" borderId="3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41" fontId="4" fillId="0" borderId="2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0" xfId="0" quotePrefix="1"/>
    <xf numFmtId="10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0" fontId="4" fillId="0" borderId="2" xfId="0" applyNumberFormat="1" applyFont="1" applyBorder="1"/>
    <xf numFmtId="0" fontId="3" fillId="0" borderId="11" xfId="0" applyFont="1" applyBorder="1"/>
    <xf numFmtId="0" fontId="4" fillId="0" borderId="12" xfId="0" applyFont="1" applyBorder="1"/>
    <xf numFmtId="37" fontId="4" fillId="0" borderId="12" xfId="1" applyNumberFormat="1" applyFont="1" applyBorder="1"/>
    <xf numFmtId="37" fontId="4" fillId="0" borderId="13" xfId="1" applyNumberFormat="1" applyFont="1" applyBorder="1"/>
    <xf numFmtId="0" fontId="8" fillId="0" borderId="15" xfId="0" applyFont="1" applyBorder="1"/>
    <xf numFmtId="10" fontId="7" fillId="0" borderId="15" xfId="0" applyNumberFormat="1" applyFont="1" applyBorder="1"/>
    <xf numFmtId="10" fontId="7" fillId="0" borderId="16" xfId="0" applyNumberFormat="1" applyFont="1" applyBorder="1"/>
    <xf numFmtId="0" fontId="9" fillId="0" borderId="1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180975</xdr:rowOff>
    </xdr:from>
    <xdr:to>
      <xdr:col>7</xdr:col>
      <xdr:colOff>504825</xdr:colOff>
      <xdr:row>32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8E458-E421-6C30-6167-BD9D21013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71475"/>
          <a:ext cx="4391025" cy="576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acificorp.us\dfs\PDXCO\SHR10\NPC\_Filings\_WA_PCAM_2022\Source\Actual%20Monthly%20WIJAM%20NPC%20(2022%20Q4)%20CONF%20-%20Updated%20Hydro-Blundell%20SG%20Allocation.xlsx" TargetMode="External"/><Relationship Id="rId1" Type="http://schemas.openxmlformats.org/officeDocument/2006/relationships/externalLinkPath" Target="file:///\\pacificorp.us\dfs\PDXCO\SHR10\NPC\_Filings\_WA_PCAM_2022\Source\Actual%20Monthly%20WIJAM%20NPC%20(2022%20Q4)%20CONF%20-%20Updated%20Hydro-Blundell%20SG%20Al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JAM NPC"/>
      <sheetName val="Net Position Balancing"/>
      <sheetName val="WIJAM NPC Before Balancing"/>
      <sheetName val="Actual NPC (Total System)"/>
      <sheetName val="Colstrip Unit #4"/>
      <sheetName val="Actual Factors"/>
    </sheetNames>
    <sheetDataSet>
      <sheetData sheetId="0"/>
      <sheetData sheetId="1"/>
      <sheetData sheetId="2"/>
      <sheetData sheetId="3">
        <row r="336">
          <cell r="D336">
            <v>603521</v>
          </cell>
        </row>
        <row r="337">
          <cell r="D337">
            <v>469881</v>
          </cell>
        </row>
        <row r="338">
          <cell r="D338">
            <v>805728</v>
          </cell>
        </row>
        <row r="339">
          <cell r="D339">
            <v>208749</v>
          </cell>
        </row>
        <row r="340">
          <cell r="D340">
            <v>328535</v>
          </cell>
        </row>
        <row r="341">
          <cell r="D341">
            <v>123123</v>
          </cell>
        </row>
        <row r="342">
          <cell r="D342">
            <v>265804</v>
          </cell>
        </row>
        <row r="343">
          <cell r="D343">
            <v>383965</v>
          </cell>
        </row>
        <row r="344">
          <cell r="D344">
            <v>253408</v>
          </cell>
        </row>
        <row r="345">
          <cell r="D345">
            <v>391503</v>
          </cell>
        </row>
        <row r="346">
          <cell r="D346">
            <v>196630</v>
          </cell>
        </row>
        <row r="347">
          <cell r="D347">
            <v>115716</v>
          </cell>
        </row>
        <row r="348">
          <cell r="D348">
            <v>814117</v>
          </cell>
        </row>
        <row r="349">
          <cell r="D349">
            <v>286356</v>
          </cell>
        </row>
        <row r="350">
          <cell r="D350">
            <v>413081</v>
          </cell>
        </row>
        <row r="351">
          <cell r="D351">
            <v>86843</v>
          </cell>
        </row>
        <row r="352">
          <cell r="D352">
            <v>1488986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850B-C90C-4679-B475-E6EBF27D1501}">
  <dimension ref="B1:M25"/>
  <sheetViews>
    <sheetView showGridLines="0" tabSelected="1" topLeftCell="A14" zoomScaleNormal="100" workbookViewId="0">
      <selection activeCell="E25" sqref="B2:E25"/>
    </sheetView>
  </sheetViews>
  <sheetFormatPr defaultRowHeight="15" x14ac:dyDescent="0.25"/>
  <cols>
    <col min="2" max="2" width="19.85546875" customWidth="1"/>
    <col min="3" max="3" width="28" customWidth="1"/>
    <col min="4" max="5" width="20" customWidth="1"/>
    <col min="8" max="8" width="14.140625" customWidth="1"/>
    <col min="11" max="11" width="11" bestFit="1" customWidth="1"/>
    <col min="13" max="13" width="15.28515625" bestFit="1" customWidth="1"/>
  </cols>
  <sheetData>
    <row r="1" spans="2:5" ht="15.75" thickBot="1" x14ac:dyDescent="0.3"/>
    <row r="2" spans="2:5" ht="15.75" thickBot="1" x14ac:dyDescent="0.3">
      <c r="B2" s="22" t="s">
        <v>29</v>
      </c>
      <c r="C2" s="23"/>
      <c r="D2" s="23"/>
      <c r="E2" s="24"/>
    </row>
    <row r="3" spans="2:5" ht="72.75" customHeight="1" thickTop="1" x14ac:dyDescent="0.25">
      <c r="B3" s="9"/>
      <c r="C3" s="3"/>
      <c r="D3" s="18" t="s">
        <v>30</v>
      </c>
      <c r="E3" s="19" t="s">
        <v>31</v>
      </c>
    </row>
    <row r="4" spans="2:5" ht="46.5" customHeight="1" x14ac:dyDescent="0.25">
      <c r="B4" s="10"/>
      <c r="C4" s="3"/>
      <c r="D4" s="18" t="s">
        <v>17</v>
      </c>
      <c r="E4" s="19" t="s">
        <v>17</v>
      </c>
    </row>
    <row r="5" spans="2:5" x14ac:dyDescent="0.25">
      <c r="B5" s="10" t="s">
        <v>0</v>
      </c>
      <c r="C5" s="3"/>
      <c r="D5" s="4">
        <f>'[1]Actual NPC (Total System)'!$D340</f>
        <v>328535</v>
      </c>
      <c r="E5" s="11"/>
    </row>
    <row r="6" spans="2:5" x14ac:dyDescent="0.25">
      <c r="B6" s="10" t="s">
        <v>1</v>
      </c>
      <c r="C6" s="3"/>
      <c r="D6" s="4">
        <f>'[1]Actual NPC (Total System)'!$D341</f>
        <v>123123</v>
      </c>
      <c r="E6" s="11"/>
    </row>
    <row r="7" spans="2:5" x14ac:dyDescent="0.25">
      <c r="B7" s="10" t="s">
        <v>2</v>
      </c>
      <c r="C7" s="3"/>
      <c r="D7" s="4">
        <f>'[1]Actual NPC (Total System)'!$D342</f>
        <v>265804</v>
      </c>
      <c r="E7" s="12">
        <f>D7</f>
        <v>265804</v>
      </c>
    </row>
    <row r="8" spans="2:5" x14ac:dyDescent="0.25">
      <c r="B8" s="10" t="s">
        <v>3</v>
      </c>
      <c r="C8" s="3"/>
      <c r="D8" s="4">
        <f>'[1]Actual NPC (Total System)'!$D343</f>
        <v>383965</v>
      </c>
      <c r="E8" s="11"/>
    </row>
    <row r="9" spans="2:5" x14ac:dyDescent="0.25">
      <c r="B9" s="10" t="s">
        <v>4</v>
      </c>
      <c r="C9" s="3"/>
      <c r="D9" s="4">
        <f>'[1]Actual NPC (Total System)'!$D344</f>
        <v>253408</v>
      </c>
      <c r="E9" s="12">
        <f t="shared" ref="E9:E11" si="0">D9</f>
        <v>253408</v>
      </c>
    </row>
    <row r="10" spans="2:5" x14ac:dyDescent="0.25">
      <c r="B10" s="10" t="s">
        <v>5</v>
      </c>
      <c r="C10" s="3"/>
      <c r="D10" s="4">
        <f>'[1]Actual NPC (Total System)'!$D345</f>
        <v>391503</v>
      </c>
      <c r="E10" s="12">
        <f t="shared" si="0"/>
        <v>391503</v>
      </c>
    </row>
    <row r="11" spans="2:5" x14ac:dyDescent="0.25">
      <c r="B11" s="10" t="s">
        <v>6</v>
      </c>
      <c r="C11" s="3"/>
      <c r="D11" s="4">
        <f>'[1]Actual NPC (Total System)'!$D346</f>
        <v>196630</v>
      </c>
      <c r="E11" s="12">
        <f t="shared" si="0"/>
        <v>196630</v>
      </c>
    </row>
    <row r="12" spans="2:5" x14ac:dyDescent="0.25">
      <c r="B12" s="10" t="s">
        <v>7</v>
      </c>
      <c r="C12" s="3"/>
      <c r="D12" s="4">
        <f>'[1]Actual NPC (Total System)'!$D347</f>
        <v>115716</v>
      </c>
      <c r="E12" s="11"/>
    </row>
    <row r="13" spans="2:5" x14ac:dyDescent="0.25">
      <c r="B13" s="10" t="s">
        <v>11</v>
      </c>
      <c r="C13" s="3"/>
      <c r="D13" s="4">
        <f>'[1]Actual NPC (Total System)'!$D$337</f>
        <v>469881</v>
      </c>
      <c r="E13" s="11"/>
    </row>
    <row r="14" spans="2:5" x14ac:dyDescent="0.25">
      <c r="B14" s="10" t="s">
        <v>12</v>
      </c>
      <c r="C14" s="3"/>
      <c r="D14" s="4">
        <f>'[1]Actual NPC (Total System)'!$D$339</f>
        <v>208749</v>
      </c>
      <c r="E14" s="11"/>
    </row>
    <row r="15" spans="2:5" x14ac:dyDescent="0.25">
      <c r="B15" s="10" t="s">
        <v>16</v>
      </c>
      <c r="C15" s="3"/>
      <c r="D15" s="4">
        <f>'[1]Actual NPC (Total System)'!$D$348</f>
        <v>814117</v>
      </c>
      <c r="E15" s="11"/>
    </row>
    <row r="16" spans="2:5" x14ac:dyDescent="0.25">
      <c r="B16" s="10" t="s">
        <v>8</v>
      </c>
      <c r="C16" s="3"/>
      <c r="D16" s="4">
        <f>'[1]Actual NPC (Total System)'!$D349</f>
        <v>286356</v>
      </c>
      <c r="E16" s="11"/>
    </row>
    <row r="17" spans="2:13" x14ac:dyDescent="0.25">
      <c r="B17" s="10" t="s">
        <v>9</v>
      </c>
      <c r="C17" s="3"/>
      <c r="D17" s="4">
        <f>'[1]Actual NPC (Total System)'!$D350</f>
        <v>413081</v>
      </c>
      <c r="E17" s="11"/>
    </row>
    <row r="18" spans="2:13" x14ac:dyDescent="0.25">
      <c r="B18" s="10" t="s">
        <v>10</v>
      </c>
      <c r="C18" s="3"/>
      <c r="D18" s="4">
        <f>'[1]Actual NPC (Total System)'!$D351</f>
        <v>86843</v>
      </c>
      <c r="E18" s="11"/>
    </row>
    <row r="19" spans="2:13" x14ac:dyDescent="0.25">
      <c r="B19" s="10" t="s">
        <v>13</v>
      </c>
      <c r="C19" s="3"/>
      <c r="D19" s="4">
        <f>'[1]Actual NPC (Total System)'!$D$336</f>
        <v>603521</v>
      </c>
      <c r="E19" s="11"/>
    </row>
    <row r="20" spans="2:13" x14ac:dyDescent="0.25">
      <c r="B20" s="10" t="s">
        <v>15</v>
      </c>
      <c r="C20" s="3"/>
      <c r="D20" s="4">
        <f>'[1]Actual NPC (Total System)'!$D$338</f>
        <v>805728</v>
      </c>
      <c r="E20" s="11"/>
    </row>
    <row r="21" spans="2:13" x14ac:dyDescent="0.25">
      <c r="B21" s="13" t="s">
        <v>14</v>
      </c>
      <c r="C21" s="5"/>
      <c r="D21" s="8">
        <f>'[1]Actual NPC (Total System)'!$D$352</f>
        <v>1488986</v>
      </c>
      <c r="E21" s="14"/>
    </row>
    <row r="22" spans="2:13" x14ac:dyDescent="0.25">
      <c r="B22" s="15"/>
      <c r="C22" s="6" t="s">
        <v>18</v>
      </c>
      <c r="D22" s="4">
        <f>SUM(D5:D21)</f>
        <v>7235946</v>
      </c>
      <c r="E22" s="12">
        <f>SUM(E5:E21)</f>
        <v>1107345</v>
      </c>
      <c r="M22" s="2"/>
    </row>
    <row r="23" spans="2:13" ht="15.75" thickBot="1" x14ac:dyDescent="0.3">
      <c r="B23" s="10"/>
      <c r="C23" s="7" t="s">
        <v>19</v>
      </c>
      <c r="D23" s="17">
        <v>7.966085435555563E-2</v>
      </c>
      <c r="E23" s="25">
        <v>0.22305927093459899</v>
      </c>
    </row>
    <row r="24" spans="2:13" x14ac:dyDescent="0.25">
      <c r="B24" s="26" t="s">
        <v>28</v>
      </c>
      <c r="C24" s="27"/>
      <c r="D24" s="28">
        <f>D22*D23</f>
        <v>576421.64043066534</v>
      </c>
      <c r="E24" s="29">
        <f>E22*E23</f>
        <v>247003.5683730735</v>
      </c>
    </row>
    <row r="25" spans="2:13" ht="16.5" thickBot="1" x14ac:dyDescent="0.3">
      <c r="B25" s="33" t="s">
        <v>32</v>
      </c>
      <c r="C25" s="30"/>
      <c r="D25" s="31">
        <f>(D24/4646416)</f>
        <v>0.12405726057044082</v>
      </c>
      <c r="E25" s="32">
        <f>(E24/4646416)</f>
        <v>5.3160020190416338E-2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F81A-1D2B-4FAD-A13B-38F587C2D378}">
  <sheetPr>
    <tabColor rgb="FFFF0000"/>
  </sheetPr>
  <dimension ref="B2:J9"/>
  <sheetViews>
    <sheetView workbookViewId="0">
      <selection activeCell="K16" sqref="K16:K17"/>
    </sheetView>
  </sheetViews>
  <sheetFormatPr defaultRowHeight="15" x14ac:dyDescent="0.25"/>
  <sheetData>
    <row r="2" spans="2:10" x14ac:dyDescent="0.25">
      <c r="B2" s="21" t="s">
        <v>27</v>
      </c>
    </row>
    <row r="3" spans="2:10" x14ac:dyDescent="0.25">
      <c r="I3" s="20" t="s">
        <v>26</v>
      </c>
      <c r="J3" s="1"/>
    </row>
    <row r="4" spans="2:10" x14ac:dyDescent="0.25">
      <c r="I4" s="16" t="s">
        <v>21</v>
      </c>
    </row>
    <row r="5" spans="2:10" x14ac:dyDescent="0.25">
      <c r="J5" s="16" t="s">
        <v>20</v>
      </c>
    </row>
    <row r="6" spans="2:10" x14ac:dyDescent="0.25">
      <c r="I6" s="16" t="s">
        <v>22</v>
      </c>
    </row>
    <row r="7" spans="2:10" x14ac:dyDescent="0.25">
      <c r="I7" s="16" t="s">
        <v>23</v>
      </c>
    </row>
    <row r="8" spans="2:10" x14ac:dyDescent="0.25">
      <c r="I8" s="16" t="s">
        <v>25</v>
      </c>
    </row>
    <row r="9" spans="2:10" x14ac:dyDescent="0.25">
      <c r="I9" t="s">
        <v>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2024-05-02T07:00:00+00:00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8888372-B245-4B1F-AD5E-7177E733D865}">
  <ds:schemaRefs>
    <ds:schemaRef ds:uri="a4967ca4-4330-41ca-9d20-1361faa47936"/>
    <ds:schemaRef ds:uri="093f97ad-0b95-4bcf-8086-d4941a3bad1c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8CA2EC9-EF20-4A84-BC2B-E4CE1F17A1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FC0FE-AF33-48F7-B52A-FB6F13B08FD3}"/>
</file>

<file path=customXml/itemProps4.xml><?xml version="1.0" encoding="utf-8"?>
<ds:datastoreItem xmlns:ds="http://schemas.openxmlformats.org/officeDocument/2006/customXml" ds:itemID="{F44CE360-1F8C-416B-8C3F-27833BDB0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 PTC WIJAM vs WCA</vt:lpstr>
      <vt:lpstr>Internal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Oathes, Lori (PacifiCorp)</dc:creator>
  <cp:lastModifiedBy>Kumar, Ajay (PacifiCorp)</cp:lastModifiedBy>
  <dcterms:created xsi:type="dcterms:W3CDTF">2024-04-24T17:49:31Z</dcterms:created>
  <dcterms:modified xsi:type="dcterms:W3CDTF">2024-04-25T22:16:52Z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0x0101006E56B4D1795A2E4DB2F0B01679ED314A006FA3CEDF0E995E438BF225420E77866D</vt:lpwstr>
  </property>
  <property fmtid="{D5CDD505-2E9C-101B-9397-08002B2CF9AE}" pid="3" name="_docset_NoMedatataSyncRequired">
    <vt:lpwstr>False</vt:lpwstr>
  </property>
</Properties>
</file>