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Implied MktReturn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G14" i="1" s="1"/>
  <c r="I10" i="1"/>
  <c r="H11" i="1"/>
  <c r="H14" i="1" s="1"/>
  <c r="I11" i="1"/>
  <c r="I14" i="1" s="1"/>
  <c r="H13" i="1"/>
  <c r="I13" i="1"/>
</calcChain>
</file>

<file path=xl/sharedStrings.xml><?xml version="1.0" encoding="utf-8"?>
<sst xmlns="http://schemas.openxmlformats.org/spreadsheetml/2006/main" count="20" uniqueCount="18">
  <si>
    <t>KPMG</t>
  </si>
  <si>
    <t>Yield</t>
  </si>
  <si>
    <t>30-yr</t>
  </si>
  <si>
    <t>Treas Bond</t>
  </si>
  <si>
    <t>20-yr</t>
  </si>
  <si>
    <t>Market Risk Premium</t>
  </si>
  <si>
    <t>Implied Market Return</t>
  </si>
  <si>
    <r>
      <rPr>
        <i/>
        <u/>
        <sz val="11"/>
        <color theme="1"/>
        <rFont val="Times New Roman"/>
        <family val="1"/>
      </rPr>
      <t>Plus:</t>
    </r>
    <r>
      <rPr>
        <sz val="11"/>
        <color theme="1"/>
        <rFont val="Times New Roman"/>
        <family val="1"/>
      </rPr>
      <t xml:space="preserve">  Risk-Free Rate</t>
    </r>
  </si>
  <si>
    <r>
      <rPr>
        <i/>
        <u/>
        <sz val="11"/>
        <color theme="1"/>
        <rFont val="Times New Roman"/>
        <family val="1"/>
      </rPr>
      <t>Less:</t>
    </r>
    <r>
      <rPr>
        <sz val="11"/>
        <color theme="1"/>
        <rFont val="Times New Roman"/>
        <family val="1"/>
      </rPr>
      <t xml:space="preserve">  Avg. Dividend Yield of Market</t>
    </r>
  </si>
  <si>
    <t>Dr. Woolridge Claimed Long-Term Market EPS Growth Rate</t>
  </si>
  <si>
    <t>Dr. Woolridge's Implied Long-Term Market EPS Growth Rate in CAPM</t>
  </si>
  <si>
    <t>Kroll</t>
  </si>
  <si>
    <t>Normalized</t>
  </si>
  <si>
    <t>Prof.</t>
  </si>
  <si>
    <t>Damodaran</t>
  </si>
  <si>
    <t>Source of Market Risk Premium</t>
  </si>
  <si>
    <t>Dr. Woolridge's</t>
  </si>
  <si>
    <t>4.00% - 4.50%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</si>
</sst>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 applyNumberFormat="0" applyBorder="0" applyProtection="0">
      <alignment vertical="center"/>
    </xf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4" fillId="0" borderId="0" xfId="1" applyNumberFormat="1"/>
    <xf numFmtId="2" fontId="4" fillId="0" borderId="0" xfId="1" applyNumberFormat="1"/>
    <xf numFmtId="0" fontId="2" fillId="0" borderId="2" xfId="0" applyFont="1" applyBorder="1" applyAlignment="1">
      <alignment horizontal="center"/>
    </xf>
    <xf numFmtId="164" fontId="4" fillId="0" borderId="0" xfId="1" applyNumberFormat="1"/>
    <xf numFmtId="2" fontId="4" fillId="0" borderId="0" xfId="1" applyNumberFormat="1"/>
    <xf numFmtId="10" fontId="5" fillId="2" borderId="0" xfId="0" applyNumberFormat="1" applyFont="1" applyFill="1" applyAlignment="1">
      <alignment horizontal="center"/>
    </xf>
    <xf numFmtId="2" fontId="4" fillId="0" borderId="0" xfId="1" applyNumberFormat="1"/>
    <xf numFmtId="10" fontId="5" fillId="2" borderId="2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2" borderId="2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5:I38"/>
  <sheetViews>
    <sheetView tabSelected="1" zoomScale="75" zoomScaleNormal="75" workbookViewId="0">
      <selection activeCell="J31" sqref="J31"/>
    </sheetView>
  </sheetViews>
  <sheetFormatPr defaultColWidth="8.7109375" defaultRowHeight="15" x14ac:dyDescent="0.25"/>
  <cols>
    <col min="1" max="1" width="8.7109375" style="2"/>
    <col min="2" max="2" width="10.140625" style="2" bestFit="1" customWidth="1"/>
    <col min="3" max="4" width="10.42578125" style="2" bestFit="1" customWidth="1"/>
    <col min="5" max="5" width="8.7109375" style="2"/>
    <col min="6" max="6" width="61.85546875" style="2" bestFit="1" customWidth="1"/>
    <col min="7" max="7" width="13.5703125" style="2" bestFit="1" customWidth="1"/>
    <col min="8" max="9" width="12.5703125" style="2" customWidth="1"/>
    <col min="10" max="16384" width="8.7109375" style="2"/>
  </cols>
  <sheetData>
    <row r="5" spans="2:9" x14ac:dyDescent="0.25">
      <c r="F5" s="4"/>
      <c r="G5" s="17" t="s">
        <v>16</v>
      </c>
      <c r="H5" s="17"/>
      <c r="I5" s="17"/>
    </row>
    <row r="6" spans="2:9" x14ac:dyDescent="0.25">
      <c r="C6" s="1" t="s">
        <v>2</v>
      </c>
      <c r="D6" s="1" t="s">
        <v>4</v>
      </c>
      <c r="F6" s="4"/>
      <c r="G6" s="16" t="s">
        <v>15</v>
      </c>
      <c r="H6" s="16"/>
      <c r="I6" s="16"/>
    </row>
    <row r="7" spans="2:9" x14ac:dyDescent="0.25">
      <c r="C7" s="1" t="s">
        <v>3</v>
      </c>
      <c r="D7" s="1" t="s">
        <v>3</v>
      </c>
      <c r="F7" s="4"/>
      <c r="G7" s="3" t="s">
        <v>11</v>
      </c>
      <c r="H7" s="3" t="s">
        <v>13</v>
      </c>
      <c r="I7" s="3"/>
    </row>
    <row r="8" spans="2:9" ht="15.75" thickBot="1" x14ac:dyDescent="0.3">
      <c r="C8" s="9" t="s">
        <v>1</v>
      </c>
      <c r="D8" s="9" t="s">
        <v>1</v>
      </c>
      <c r="F8" s="15"/>
      <c r="G8" s="5" t="s">
        <v>12</v>
      </c>
      <c r="H8" s="5" t="s">
        <v>14</v>
      </c>
      <c r="I8" s="5" t="s">
        <v>0</v>
      </c>
    </row>
    <row r="9" spans="2:9" x14ac:dyDescent="0.25">
      <c r="B9" s="10">
        <v>45127</v>
      </c>
      <c r="C9" s="11">
        <v>3.91</v>
      </c>
      <c r="D9" s="13">
        <v>4.0999999999999996</v>
      </c>
      <c r="F9" s="4" t="s">
        <v>5</v>
      </c>
      <c r="G9" s="12">
        <v>5.5E-2</v>
      </c>
      <c r="H9" s="12">
        <v>4.3799999999999999E-2</v>
      </c>
      <c r="I9" s="12">
        <v>5.2499999999999998E-2</v>
      </c>
    </row>
    <row r="10" spans="2:9" x14ac:dyDescent="0.25">
      <c r="B10" s="7">
        <v>45128</v>
      </c>
      <c r="C10" s="8">
        <v>3.91</v>
      </c>
      <c r="D10" s="13">
        <v>4.0999999999999996</v>
      </c>
      <c r="F10" s="4" t="s">
        <v>7</v>
      </c>
      <c r="G10" s="14">
        <f>AVERAGE(D9:D38)/100</f>
        <v>4.3793333333333323E-2</v>
      </c>
      <c r="H10" s="14">
        <v>3.9699999999999999E-2</v>
      </c>
      <c r="I10" s="14">
        <f>AVERAGE(C9:C38)/100</f>
        <v>4.1993333333333334E-2</v>
      </c>
    </row>
    <row r="11" spans="2:9" x14ac:dyDescent="0.25">
      <c r="B11" s="7">
        <v>45131</v>
      </c>
      <c r="C11" s="8">
        <v>3.92</v>
      </c>
      <c r="D11" s="13">
        <v>4.1100000000000003</v>
      </c>
      <c r="F11" s="6" t="s">
        <v>6</v>
      </c>
      <c r="G11" s="12">
        <f>G9+G10</f>
        <v>9.8793333333333316E-2</v>
      </c>
      <c r="H11" s="12">
        <f>H9+H10</f>
        <v>8.3499999999999991E-2</v>
      </c>
      <c r="I11" s="12">
        <f>I9+I10</f>
        <v>9.4493333333333332E-2</v>
      </c>
    </row>
    <row r="12" spans="2:9" x14ac:dyDescent="0.25">
      <c r="B12" s="7">
        <v>45132</v>
      </c>
      <c r="C12" s="8">
        <v>3.95</v>
      </c>
      <c r="D12" s="13">
        <v>4.1399999999999997</v>
      </c>
      <c r="F12" s="4"/>
      <c r="G12" s="12"/>
      <c r="H12" s="12"/>
      <c r="I12" s="12"/>
    </row>
    <row r="13" spans="2:9" x14ac:dyDescent="0.25">
      <c r="B13" s="7">
        <v>45133</v>
      </c>
      <c r="C13" s="8">
        <v>3.94</v>
      </c>
      <c r="D13" s="13">
        <v>4.12</v>
      </c>
      <c r="F13" s="4" t="s">
        <v>8</v>
      </c>
      <c r="G13" s="14">
        <v>1.7600000000000001E-2</v>
      </c>
      <c r="H13" s="14">
        <f>G13</f>
        <v>1.7600000000000001E-2</v>
      </c>
      <c r="I13" s="14">
        <f>H13</f>
        <v>1.7600000000000001E-2</v>
      </c>
    </row>
    <row r="14" spans="2:9" x14ac:dyDescent="0.25">
      <c r="B14" s="7">
        <v>45134</v>
      </c>
      <c r="C14" s="8">
        <v>4.0599999999999996</v>
      </c>
      <c r="D14" s="13">
        <v>4.26</v>
      </c>
      <c r="F14" s="6" t="s">
        <v>10</v>
      </c>
      <c r="G14" s="12">
        <f>G11-G13</f>
        <v>8.1193333333333312E-2</v>
      </c>
      <c r="H14" s="12">
        <f t="shared" ref="H14:I14" si="0">H11-H13</f>
        <v>6.5899999999999986E-2</v>
      </c>
      <c r="I14" s="12">
        <f t="shared" si="0"/>
        <v>7.6893333333333327E-2</v>
      </c>
    </row>
    <row r="15" spans="2:9" x14ac:dyDescent="0.25">
      <c r="B15" s="7">
        <v>45135</v>
      </c>
      <c r="C15" s="8">
        <v>4.03</v>
      </c>
      <c r="D15" s="13">
        <v>4.22</v>
      </c>
      <c r="F15" s="4"/>
      <c r="G15" s="12"/>
      <c r="H15" s="12"/>
      <c r="I15" s="12"/>
    </row>
    <row r="16" spans="2:9" x14ac:dyDescent="0.25">
      <c r="B16" s="7">
        <v>45138</v>
      </c>
      <c r="C16" s="8">
        <v>4.0199999999999996</v>
      </c>
      <c r="D16" s="13">
        <v>4.22</v>
      </c>
      <c r="F16" s="6" t="s">
        <v>9</v>
      </c>
      <c r="G16" s="18" t="s">
        <v>17</v>
      </c>
      <c r="H16" s="18"/>
      <c r="I16" s="18"/>
    </row>
    <row r="17" spans="2:4" x14ac:dyDescent="0.25">
      <c r="B17" s="7">
        <v>45139</v>
      </c>
      <c r="C17" s="8">
        <v>4.1100000000000003</v>
      </c>
      <c r="D17" s="13">
        <v>4.3</v>
      </c>
    </row>
    <row r="18" spans="2:4" x14ac:dyDescent="0.25">
      <c r="B18" s="7">
        <v>45140</v>
      </c>
      <c r="C18" s="8">
        <v>4.17</v>
      </c>
      <c r="D18" s="13">
        <v>4.3499999999999996</v>
      </c>
    </row>
    <row r="19" spans="2:4" x14ac:dyDescent="0.25">
      <c r="B19" s="7">
        <v>45141</v>
      </c>
      <c r="C19" s="8">
        <v>4.32</v>
      </c>
      <c r="D19" s="13">
        <v>4.49</v>
      </c>
    </row>
    <row r="20" spans="2:4" x14ac:dyDescent="0.25">
      <c r="B20" s="7">
        <v>45142</v>
      </c>
      <c r="C20" s="8">
        <v>4.21</v>
      </c>
      <c r="D20" s="13">
        <v>4.3600000000000003</v>
      </c>
    </row>
    <row r="21" spans="2:4" x14ac:dyDescent="0.25">
      <c r="B21" s="7">
        <v>45145</v>
      </c>
      <c r="C21" s="8">
        <v>4.2699999999999996</v>
      </c>
      <c r="D21" s="13">
        <v>4.42</v>
      </c>
    </row>
    <row r="22" spans="2:4" x14ac:dyDescent="0.25">
      <c r="B22" s="7">
        <v>45146</v>
      </c>
      <c r="C22" s="8">
        <v>4.2</v>
      </c>
      <c r="D22" s="13">
        <v>4.3499999999999996</v>
      </c>
    </row>
    <row r="23" spans="2:4" x14ac:dyDescent="0.25">
      <c r="B23" s="7">
        <v>45147</v>
      </c>
      <c r="C23" s="8">
        <v>4.18</v>
      </c>
      <c r="D23" s="13">
        <v>4.33</v>
      </c>
    </row>
    <row r="24" spans="2:4" x14ac:dyDescent="0.25">
      <c r="B24" s="7">
        <v>45148</v>
      </c>
      <c r="C24" s="8">
        <v>4.24</v>
      </c>
      <c r="D24" s="13">
        <v>4.41</v>
      </c>
    </row>
    <row r="25" spans="2:4" x14ac:dyDescent="0.25">
      <c r="B25" s="7">
        <v>45149</v>
      </c>
      <c r="C25" s="8">
        <v>4.2699999999999996</v>
      </c>
      <c r="D25" s="13">
        <v>4.45</v>
      </c>
    </row>
    <row r="26" spans="2:4" x14ac:dyDescent="0.25">
      <c r="B26" s="7">
        <v>45152</v>
      </c>
      <c r="C26" s="8">
        <v>4.29</v>
      </c>
      <c r="D26" s="13">
        <v>4.46</v>
      </c>
    </row>
    <row r="27" spans="2:4" x14ac:dyDescent="0.25">
      <c r="B27" s="7">
        <v>45153</v>
      </c>
      <c r="C27" s="8">
        <v>4.32</v>
      </c>
      <c r="D27" s="13">
        <v>4.49</v>
      </c>
    </row>
    <row r="28" spans="2:4" x14ac:dyDescent="0.25">
      <c r="B28" s="7">
        <v>45154</v>
      </c>
      <c r="C28" s="8">
        <v>4.38</v>
      </c>
      <c r="D28" s="13">
        <v>4.55</v>
      </c>
    </row>
    <row r="29" spans="2:4" x14ac:dyDescent="0.25">
      <c r="B29" s="7">
        <v>45155</v>
      </c>
      <c r="C29" s="8">
        <v>4.41</v>
      </c>
      <c r="D29" s="13">
        <v>4.58</v>
      </c>
    </row>
    <row r="30" spans="2:4" x14ac:dyDescent="0.25">
      <c r="B30" s="7">
        <v>45156</v>
      </c>
      <c r="C30" s="8">
        <v>4.38</v>
      </c>
      <c r="D30" s="13">
        <v>4.55</v>
      </c>
    </row>
    <row r="31" spans="2:4" x14ac:dyDescent="0.25">
      <c r="B31" s="7">
        <v>45159</v>
      </c>
      <c r="C31" s="8">
        <v>4.45</v>
      </c>
      <c r="D31" s="13">
        <v>4.6399999999999997</v>
      </c>
    </row>
    <row r="32" spans="2:4" x14ac:dyDescent="0.25">
      <c r="B32" s="7">
        <v>45160</v>
      </c>
      <c r="C32" s="8">
        <v>4.42</v>
      </c>
      <c r="D32" s="13">
        <v>4.6100000000000003</v>
      </c>
    </row>
    <row r="33" spans="2:4" x14ac:dyDescent="0.25">
      <c r="B33" s="7">
        <v>45161</v>
      </c>
      <c r="C33" s="8">
        <v>4.2699999999999996</v>
      </c>
      <c r="D33" s="13">
        <v>4.46</v>
      </c>
    </row>
    <row r="34" spans="2:4" x14ac:dyDescent="0.25">
      <c r="B34" s="7">
        <v>45162</v>
      </c>
      <c r="C34" s="8">
        <v>4.3</v>
      </c>
      <c r="D34" s="13">
        <v>4.49</v>
      </c>
    </row>
    <row r="35" spans="2:4" x14ac:dyDescent="0.25">
      <c r="B35" s="7">
        <v>45163</v>
      </c>
      <c r="C35" s="8">
        <v>4.3</v>
      </c>
      <c r="D35" s="13">
        <v>4.5</v>
      </c>
    </row>
    <row r="36" spans="2:4" x14ac:dyDescent="0.25">
      <c r="B36" s="7">
        <v>45166</v>
      </c>
      <c r="C36" s="8">
        <v>4.29</v>
      </c>
      <c r="D36" s="13">
        <v>4.4800000000000004</v>
      </c>
    </row>
    <row r="37" spans="2:4" x14ac:dyDescent="0.25">
      <c r="B37" s="7">
        <v>45167</v>
      </c>
      <c r="C37" s="8">
        <v>4.2300000000000004</v>
      </c>
      <c r="D37" s="13">
        <v>4.42</v>
      </c>
    </row>
    <row r="38" spans="2:4" x14ac:dyDescent="0.25">
      <c r="B38" s="7">
        <v>45168</v>
      </c>
      <c r="C38" s="8">
        <v>4.2300000000000004</v>
      </c>
      <c r="D38" s="13">
        <v>4.42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E6AEF80-17C6-4012-9AD4-23BD3B43DF26}"/>
</file>

<file path=customXml/itemProps2.xml><?xml version="1.0" encoding="utf-8"?>
<ds:datastoreItem xmlns:ds="http://schemas.openxmlformats.org/officeDocument/2006/customXml" ds:itemID="{9AF45307-D481-4272-9F80-687A936FEFFF}"/>
</file>

<file path=customXml/itemProps3.xml><?xml version="1.0" encoding="utf-8"?>
<ds:datastoreItem xmlns:ds="http://schemas.openxmlformats.org/officeDocument/2006/customXml" ds:itemID="{510814FC-14E6-4036-B184-A08F731CEC1A}"/>
</file>

<file path=customXml/itemProps4.xml><?xml version="1.0" encoding="utf-8"?>
<ds:datastoreItem xmlns:ds="http://schemas.openxmlformats.org/officeDocument/2006/customXml" ds:itemID="{0DA2F736-257C-40DB-8122-07E57794F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Implied MktReturns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2023-10-23T17:42:31Z</dcterms:created>
  <dcterms:modified xsi:type="dcterms:W3CDTF">2023-10-23T17:42:35Z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{BA109A3E-0F61-47A4-A8BA-EE020E9F1891}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