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19200" windowHeight="7050" tabRatio="944" activeTab="1"/>
  </bookViews>
  <sheets>
    <sheet name="DCF Figure" sheetId="84" r:id="rId1"/>
    <sheet name="Woolridge ROEs" sheetId="79" r:id="rId2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EXPENSE_CODE_" hidden="1">86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44848.0750810184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84" l="1"/>
  <c r="B4" i="84"/>
  <c r="C4" i="84"/>
  <c r="D4" i="84"/>
  <c r="E4" i="84"/>
  <c r="G4" i="84"/>
  <c r="H4" i="84"/>
  <c r="A5" i="84"/>
  <c r="B5" i="84"/>
  <c r="C5" i="84"/>
  <c r="D5" i="84"/>
  <c r="E5" i="84"/>
  <c r="G5" i="84"/>
  <c r="H5" i="84"/>
  <c r="A6" i="84"/>
  <c r="B6" i="84"/>
  <c r="C6" i="84"/>
  <c r="D6" i="84"/>
  <c r="E6" i="84"/>
  <c r="G6" i="84"/>
  <c r="H6" i="84"/>
  <c r="A7" i="84"/>
  <c r="B7" i="84"/>
  <c r="C7" i="84"/>
  <c r="D7" i="84"/>
  <c r="E7" i="84"/>
  <c r="G7" i="84"/>
  <c r="H7" i="84"/>
  <c r="A8" i="84"/>
  <c r="B8" i="84"/>
  <c r="C8" i="84"/>
  <c r="D8" i="84"/>
  <c r="E8" i="84"/>
  <c r="G8" i="84"/>
  <c r="H8" i="84"/>
  <c r="A9" i="84"/>
  <c r="B9" i="84"/>
  <c r="C9" i="84"/>
  <c r="D9" i="84"/>
  <c r="E9" i="84"/>
  <c r="G9" i="84"/>
  <c r="H9" i="84"/>
  <c r="A10" i="84"/>
  <c r="B10" i="84"/>
  <c r="C10" i="84"/>
  <c r="D10" i="84"/>
  <c r="E10" i="84"/>
  <c r="G10" i="84"/>
  <c r="H10" i="84"/>
  <c r="A11" i="84"/>
  <c r="B11" i="84"/>
  <c r="C11" i="84"/>
  <c r="D11" i="84"/>
  <c r="E11" i="84"/>
  <c r="G11" i="84"/>
  <c r="H11" i="84"/>
  <c r="A12" i="84"/>
  <c r="B12" i="84"/>
  <c r="C12" i="84"/>
  <c r="D12" i="84"/>
  <c r="E12" i="84"/>
  <c r="G12" i="84"/>
  <c r="F12" i="84" s="1"/>
  <c r="H12" i="84"/>
  <c r="A13" i="84"/>
  <c r="B13" i="84"/>
  <c r="C13" i="84"/>
  <c r="D13" i="84"/>
  <c r="E13" i="84"/>
  <c r="G13" i="84"/>
  <c r="H13" i="84"/>
  <c r="A14" i="84"/>
  <c r="B14" i="84"/>
  <c r="C14" i="84"/>
  <c r="D14" i="84"/>
  <c r="E14" i="84"/>
  <c r="G14" i="84"/>
  <c r="H14" i="84"/>
  <c r="A15" i="84"/>
  <c r="B15" i="84"/>
  <c r="C15" i="84"/>
  <c r="D15" i="84"/>
  <c r="E15" i="84"/>
  <c r="G15" i="84"/>
  <c r="H15" i="84"/>
  <c r="A16" i="84"/>
  <c r="B16" i="84"/>
  <c r="C16" i="84"/>
  <c r="D16" i="84"/>
  <c r="E16" i="84"/>
  <c r="G16" i="84"/>
  <c r="H16" i="84"/>
  <c r="A17" i="84"/>
  <c r="B17" i="84"/>
  <c r="C17" i="84"/>
  <c r="D17" i="84"/>
  <c r="E17" i="84"/>
  <c r="G17" i="84"/>
  <c r="H17" i="84"/>
  <c r="A18" i="84"/>
  <c r="B18" i="84"/>
  <c r="C18" i="84"/>
  <c r="D18" i="84"/>
  <c r="E18" i="84"/>
  <c r="G18" i="84"/>
  <c r="H18" i="84"/>
  <c r="A19" i="84"/>
  <c r="B19" i="84"/>
  <c r="C19" i="84"/>
  <c r="D19" i="84"/>
  <c r="E19" i="84"/>
  <c r="G19" i="84"/>
  <c r="H19" i="84"/>
  <c r="A20" i="84"/>
  <c r="B20" i="84"/>
  <c r="C20" i="84"/>
  <c r="D20" i="84"/>
  <c r="E20" i="84"/>
  <c r="G20" i="84"/>
  <c r="H20" i="84"/>
  <c r="A21" i="84"/>
  <c r="B21" i="84"/>
  <c r="C21" i="84"/>
  <c r="D21" i="84"/>
  <c r="E21" i="84"/>
  <c r="G21" i="84"/>
  <c r="H21" i="84"/>
  <c r="A22" i="84"/>
  <c r="B22" i="84"/>
  <c r="C22" i="84"/>
  <c r="D22" i="84"/>
  <c r="E22" i="84"/>
  <c r="G22" i="84"/>
  <c r="H22" i="84"/>
  <c r="A23" i="84"/>
  <c r="B23" i="84"/>
  <c r="C23" i="84"/>
  <c r="D23" i="84"/>
  <c r="E23" i="84"/>
  <c r="G23" i="84"/>
  <c r="H23" i="84"/>
  <c r="A24" i="84"/>
  <c r="B24" i="84"/>
  <c r="C24" i="84"/>
  <c r="D24" i="84"/>
  <c r="E24" i="84"/>
  <c r="G24" i="84"/>
  <c r="H24" i="84"/>
  <c r="A25" i="84"/>
  <c r="B25" i="84"/>
  <c r="C25" i="84"/>
  <c r="D25" i="84"/>
  <c r="E25" i="84"/>
  <c r="G25" i="84"/>
  <c r="H25" i="84"/>
  <c r="A26" i="84"/>
  <c r="B26" i="84"/>
  <c r="C26" i="84"/>
  <c r="D26" i="84"/>
  <c r="E26" i="84"/>
  <c r="G26" i="84"/>
  <c r="H26" i="84"/>
  <c r="A27" i="84"/>
  <c r="B27" i="84"/>
  <c r="C27" i="84"/>
  <c r="D27" i="84"/>
  <c r="E27" i="84"/>
  <c r="G27" i="84"/>
  <c r="H27" i="84"/>
  <c r="A28" i="84"/>
  <c r="B28" i="84"/>
  <c r="C28" i="84"/>
  <c r="D28" i="84"/>
  <c r="E28" i="84"/>
  <c r="G28" i="84"/>
  <c r="F28" i="84" s="1"/>
  <c r="H28" i="84"/>
  <c r="A29" i="84"/>
  <c r="B29" i="84"/>
  <c r="C29" i="84"/>
  <c r="D29" i="84"/>
  <c r="E29" i="84"/>
  <c r="G29" i="84"/>
  <c r="H29" i="84"/>
  <c r="A30" i="84"/>
  <c r="B30" i="84"/>
  <c r="C30" i="84"/>
  <c r="D30" i="84"/>
  <c r="E30" i="84"/>
  <c r="G30" i="84"/>
  <c r="H30" i="84"/>
  <c r="A31" i="84"/>
  <c r="B31" i="84"/>
  <c r="C31" i="84"/>
  <c r="D31" i="84"/>
  <c r="E31" i="84"/>
  <c r="G31" i="84"/>
  <c r="H31" i="84"/>
  <c r="A32" i="84"/>
  <c r="B32" i="84"/>
  <c r="C32" i="84"/>
  <c r="D32" i="84"/>
  <c r="E32" i="84"/>
  <c r="G32" i="84"/>
  <c r="F32" i="84" s="1"/>
  <c r="H32" i="84"/>
  <c r="A33" i="84"/>
  <c r="B33" i="84"/>
  <c r="C33" i="84"/>
  <c r="D33" i="84"/>
  <c r="E33" i="84"/>
  <c r="G33" i="84"/>
  <c r="H33" i="84"/>
  <c r="A34" i="84"/>
  <c r="B34" i="84"/>
  <c r="C34" i="84"/>
  <c r="D34" i="84"/>
  <c r="E34" i="84"/>
  <c r="G34" i="84"/>
  <c r="H34" i="84"/>
  <c r="A35" i="84"/>
  <c r="B35" i="84"/>
  <c r="C35" i="84"/>
  <c r="D35" i="84"/>
  <c r="E35" i="84"/>
  <c r="G35" i="84"/>
  <c r="H35" i="84"/>
  <c r="A36" i="84"/>
  <c r="B36" i="84"/>
  <c r="C36" i="84"/>
  <c r="D36" i="84"/>
  <c r="E36" i="84"/>
  <c r="G36" i="84"/>
  <c r="H36" i="84"/>
  <c r="A37" i="84"/>
  <c r="B37" i="84"/>
  <c r="C37" i="84"/>
  <c r="D37" i="84"/>
  <c r="E37" i="84"/>
  <c r="G37" i="84"/>
  <c r="H37" i="84"/>
  <c r="A38" i="84"/>
  <c r="B38" i="84"/>
  <c r="C38" i="84"/>
  <c r="D38" i="84"/>
  <c r="E38" i="84"/>
  <c r="G38" i="84"/>
  <c r="H38" i="84"/>
  <c r="A39" i="84"/>
  <c r="B39" i="84"/>
  <c r="C39" i="84"/>
  <c r="D39" i="84"/>
  <c r="E39" i="84"/>
  <c r="G39" i="84"/>
  <c r="H39" i="84"/>
  <c r="A40" i="84"/>
  <c r="B40" i="84"/>
  <c r="C40" i="84"/>
  <c r="D40" i="84"/>
  <c r="E40" i="84"/>
  <c r="G40" i="84"/>
  <c r="F40" i="84" s="1"/>
  <c r="H40" i="84"/>
  <c r="A41" i="84"/>
  <c r="B41" i="84"/>
  <c r="C41" i="84"/>
  <c r="D41" i="84"/>
  <c r="E41" i="84"/>
  <c r="G41" i="84"/>
  <c r="H41" i="84"/>
  <c r="A42" i="84"/>
  <c r="B42" i="84"/>
  <c r="C42" i="84"/>
  <c r="D42" i="84"/>
  <c r="E42" i="84"/>
  <c r="G42" i="84"/>
  <c r="H42" i="84"/>
  <c r="A43" i="84"/>
  <c r="B43" i="84"/>
  <c r="C43" i="84"/>
  <c r="D43" i="84"/>
  <c r="E43" i="84"/>
  <c r="F43" i="84" s="1"/>
  <c r="G43" i="84"/>
  <c r="H43" i="84"/>
  <c r="A44" i="84"/>
  <c r="B44" i="84"/>
  <c r="C44" i="84"/>
  <c r="D44" i="84"/>
  <c r="E44" i="84"/>
  <c r="G44" i="84"/>
  <c r="H44" i="84"/>
  <c r="A45" i="84"/>
  <c r="B45" i="84"/>
  <c r="C45" i="84"/>
  <c r="D45" i="84"/>
  <c r="E45" i="84"/>
  <c r="G45" i="84"/>
  <c r="H45" i="84"/>
  <c r="A46" i="84"/>
  <c r="B46" i="84"/>
  <c r="C46" i="84"/>
  <c r="D46" i="84"/>
  <c r="E46" i="84"/>
  <c r="G46" i="84"/>
  <c r="H46" i="84"/>
  <c r="A47" i="84"/>
  <c r="B47" i="84"/>
  <c r="C47" i="84"/>
  <c r="D47" i="84"/>
  <c r="E47" i="84"/>
  <c r="G47" i="84"/>
  <c r="H47" i="84"/>
  <c r="A48" i="84"/>
  <c r="B48" i="84"/>
  <c r="C48" i="84"/>
  <c r="D48" i="84"/>
  <c r="E48" i="84"/>
  <c r="G48" i="84"/>
  <c r="H48" i="84"/>
  <c r="A49" i="84"/>
  <c r="B49" i="84"/>
  <c r="C49" i="84"/>
  <c r="D49" i="84"/>
  <c r="E49" i="84"/>
  <c r="G49" i="84"/>
  <c r="H49" i="84"/>
  <c r="A50" i="84"/>
  <c r="B50" i="84"/>
  <c r="C50" i="84"/>
  <c r="D50" i="84"/>
  <c r="E50" i="84"/>
  <c r="G50" i="84"/>
  <c r="H50" i="84"/>
  <c r="A51" i="84"/>
  <c r="B51" i="84"/>
  <c r="C51" i="84"/>
  <c r="D51" i="84"/>
  <c r="E51" i="84"/>
  <c r="G51" i="84"/>
  <c r="H51" i="84"/>
  <c r="A52" i="84"/>
  <c r="B52" i="84"/>
  <c r="C52" i="84"/>
  <c r="D52" i="84"/>
  <c r="E52" i="84"/>
  <c r="G52" i="84"/>
  <c r="H52" i="84"/>
  <c r="A53" i="84"/>
  <c r="B53" i="84"/>
  <c r="C53" i="84"/>
  <c r="D53" i="84"/>
  <c r="E53" i="84"/>
  <c r="G53" i="84"/>
  <c r="H53" i="84"/>
  <c r="A54" i="84"/>
  <c r="B54" i="84"/>
  <c r="C54" i="84"/>
  <c r="D54" i="84"/>
  <c r="E54" i="84"/>
  <c r="G54" i="84"/>
  <c r="H54" i="84"/>
  <c r="A55" i="84"/>
  <c r="B55" i="84"/>
  <c r="C55" i="84"/>
  <c r="D55" i="84"/>
  <c r="E55" i="84"/>
  <c r="G55" i="84"/>
  <c r="H55" i="84"/>
  <c r="A56" i="84"/>
  <c r="B56" i="84"/>
  <c r="C56" i="84"/>
  <c r="D56" i="84"/>
  <c r="E56" i="84"/>
  <c r="G56" i="84"/>
  <c r="H56" i="84"/>
  <c r="A57" i="84"/>
  <c r="B57" i="84"/>
  <c r="C57" i="84"/>
  <c r="D57" i="84"/>
  <c r="E57" i="84"/>
  <c r="G57" i="84"/>
  <c r="H57" i="84"/>
  <c r="A58" i="84"/>
  <c r="B58" i="84"/>
  <c r="C58" i="84"/>
  <c r="D58" i="84"/>
  <c r="E58" i="84"/>
  <c r="G58" i="84"/>
  <c r="H58" i="84"/>
  <c r="A59" i="84"/>
  <c r="B59" i="84"/>
  <c r="C59" i="84"/>
  <c r="D59" i="84"/>
  <c r="E59" i="84"/>
  <c r="G59" i="84"/>
  <c r="H59" i="84"/>
  <c r="A60" i="84"/>
  <c r="B60" i="84"/>
  <c r="C60" i="84"/>
  <c r="D60" i="84"/>
  <c r="E60" i="84"/>
  <c r="G60" i="84"/>
  <c r="H60" i="84"/>
  <c r="A61" i="84"/>
  <c r="B61" i="84"/>
  <c r="C61" i="84"/>
  <c r="D61" i="84"/>
  <c r="E61" i="84"/>
  <c r="G61" i="84"/>
  <c r="H61" i="84"/>
  <c r="A62" i="84"/>
  <c r="B62" i="84"/>
  <c r="C62" i="84"/>
  <c r="D62" i="84"/>
  <c r="E62" i="84"/>
  <c r="G62" i="84"/>
  <c r="H62" i="84"/>
  <c r="A63" i="84"/>
  <c r="B63" i="84"/>
  <c r="C63" i="84"/>
  <c r="D63" i="84"/>
  <c r="E63" i="84"/>
  <c r="G63" i="84"/>
  <c r="H63" i="84"/>
  <c r="A64" i="84"/>
  <c r="B64" i="84"/>
  <c r="C64" i="84"/>
  <c r="D64" i="84"/>
  <c r="E64" i="84"/>
  <c r="G64" i="84"/>
  <c r="H64" i="84"/>
  <c r="A65" i="84"/>
  <c r="B65" i="84"/>
  <c r="C65" i="84"/>
  <c r="D65" i="84"/>
  <c r="E65" i="84"/>
  <c r="G65" i="84"/>
  <c r="H65" i="84"/>
  <c r="A66" i="84"/>
  <c r="B66" i="84"/>
  <c r="C66" i="84"/>
  <c r="D66" i="84"/>
  <c r="E66" i="84"/>
  <c r="G66" i="84"/>
  <c r="H66" i="84"/>
  <c r="A67" i="84"/>
  <c r="B67" i="84"/>
  <c r="C67" i="84"/>
  <c r="D67" i="84"/>
  <c r="E67" i="84"/>
  <c r="G67" i="84"/>
  <c r="H67" i="84"/>
  <c r="A68" i="84"/>
  <c r="B68" i="84"/>
  <c r="C68" i="84"/>
  <c r="D68" i="84"/>
  <c r="E68" i="84"/>
  <c r="G68" i="84"/>
  <c r="H68" i="84"/>
  <c r="A69" i="84"/>
  <c r="B69" i="84"/>
  <c r="C69" i="84"/>
  <c r="D69" i="84"/>
  <c r="E69" i="84"/>
  <c r="G69" i="84"/>
  <c r="H69" i="84"/>
  <c r="A70" i="84"/>
  <c r="B70" i="84"/>
  <c r="C70" i="84"/>
  <c r="D70" i="84"/>
  <c r="E70" i="84"/>
  <c r="G70" i="84"/>
  <c r="H70" i="84"/>
  <c r="A71" i="84"/>
  <c r="B71" i="84"/>
  <c r="C71" i="84"/>
  <c r="D71" i="84"/>
  <c r="E71" i="84"/>
  <c r="G71" i="84"/>
  <c r="H71" i="84"/>
  <c r="A72" i="84"/>
  <c r="B72" i="84"/>
  <c r="C72" i="84"/>
  <c r="D72" i="84"/>
  <c r="E72" i="84"/>
  <c r="G72" i="84"/>
  <c r="H72" i="84"/>
  <c r="A73" i="84"/>
  <c r="B73" i="84"/>
  <c r="C73" i="84"/>
  <c r="D73" i="84"/>
  <c r="E73" i="84"/>
  <c r="G73" i="84"/>
  <c r="H73" i="84"/>
  <c r="A74" i="84"/>
  <c r="B74" i="84"/>
  <c r="C74" i="84"/>
  <c r="D74" i="84"/>
  <c r="E74" i="84"/>
  <c r="G74" i="84"/>
  <c r="H74" i="84"/>
  <c r="A75" i="84"/>
  <c r="B75" i="84"/>
  <c r="C75" i="84"/>
  <c r="D75" i="84"/>
  <c r="E75" i="84"/>
  <c r="G75" i="84"/>
  <c r="H75" i="84"/>
  <c r="A76" i="84"/>
  <c r="B76" i="84"/>
  <c r="C76" i="84"/>
  <c r="D76" i="84"/>
  <c r="E76" i="84"/>
  <c r="G76" i="84"/>
  <c r="H76" i="84"/>
  <c r="A77" i="84"/>
  <c r="B77" i="84"/>
  <c r="C77" i="84"/>
  <c r="D77" i="84"/>
  <c r="E77" i="84"/>
  <c r="G77" i="84"/>
  <c r="H77" i="84"/>
  <c r="A78" i="84"/>
  <c r="B78" i="84"/>
  <c r="C78" i="84"/>
  <c r="D78" i="84"/>
  <c r="E78" i="84"/>
  <c r="G78" i="84"/>
  <c r="H78" i="84"/>
  <c r="A79" i="84"/>
  <c r="B79" i="84"/>
  <c r="C79" i="84"/>
  <c r="D79" i="84"/>
  <c r="E79" i="84"/>
  <c r="G79" i="84"/>
  <c r="H79" i="84"/>
  <c r="A80" i="84"/>
  <c r="B80" i="84"/>
  <c r="C80" i="84"/>
  <c r="D80" i="84"/>
  <c r="E80" i="84"/>
  <c r="G80" i="84"/>
  <c r="H80" i="84"/>
  <c r="A81" i="84"/>
  <c r="B81" i="84"/>
  <c r="C81" i="84"/>
  <c r="D81" i="84"/>
  <c r="E81" i="84"/>
  <c r="G81" i="84"/>
  <c r="H81" i="84"/>
  <c r="A82" i="84"/>
  <c r="B82" i="84"/>
  <c r="C82" i="84"/>
  <c r="D82" i="84"/>
  <c r="E82" i="84"/>
  <c r="G82" i="84"/>
  <c r="H82" i="84"/>
  <c r="A83" i="84"/>
  <c r="B83" i="84"/>
  <c r="C83" i="84"/>
  <c r="D83" i="84"/>
  <c r="E83" i="84"/>
  <c r="G83" i="84"/>
  <c r="H83" i="84"/>
  <c r="A84" i="84"/>
  <c r="B84" i="84"/>
  <c r="C84" i="84"/>
  <c r="D84" i="84"/>
  <c r="E84" i="84"/>
  <c r="G84" i="84"/>
  <c r="H84" i="84"/>
  <c r="A85" i="84"/>
  <c r="B85" i="84"/>
  <c r="C85" i="84"/>
  <c r="D85" i="84"/>
  <c r="E85" i="84"/>
  <c r="G85" i="84"/>
  <c r="H85" i="84"/>
  <c r="A86" i="84"/>
  <c r="B86" i="84"/>
  <c r="C86" i="84"/>
  <c r="D86" i="84"/>
  <c r="E86" i="84"/>
  <c r="G86" i="84"/>
  <c r="H86" i="84"/>
  <c r="A87" i="84"/>
  <c r="B87" i="84"/>
  <c r="C87" i="84"/>
  <c r="D87" i="84"/>
  <c r="E87" i="84"/>
  <c r="G87" i="84"/>
  <c r="H87" i="84"/>
  <c r="A88" i="84"/>
  <c r="B88" i="84"/>
  <c r="C88" i="84"/>
  <c r="D88" i="84"/>
  <c r="E88" i="84"/>
  <c r="G88" i="84"/>
  <c r="H88" i="84"/>
  <c r="A89" i="84"/>
  <c r="B89" i="84"/>
  <c r="C89" i="84"/>
  <c r="D89" i="84"/>
  <c r="E89" i="84"/>
  <c r="G89" i="84"/>
  <c r="H89" i="84"/>
  <c r="A90" i="84"/>
  <c r="B90" i="84"/>
  <c r="C90" i="84"/>
  <c r="D90" i="84"/>
  <c r="E90" i="84"/>
  <c r="G90" i="84"/>
  <c r="H90" i="84"/>
  <c r="A91" i="84"/>
  <c r="B91" i="84"/>
  <c r="C91" i="84"/>
  <c r="D91" i="84"/>
  <c r="E91" i="84"/>
  <c r="G91" i="84"/>
  <c r="H91" i="84"/>
  <c r="A92" i="84"/>
  <c r="B92" i="84"/>
  <c r="C92" i="84"/>
  <c r="D92" i="84"/>
  <c r="E92" i="84"/>
  <c r="G92" i="84"/>
  <c r="H92" i="84"/>
  <c r="A93" i="84"/>
  <c r="B93" i="84"/>
  <c r="C93" i="84"/>
  <c r="D93" i="84"/>
  <c r="E93" i="84"/>
  <c r="G93" i="84"/>
  <c r="H93" i="84"/>
  <c r="A94" i="84"/>
  <c r="B94" i="84"/>
  <c r="C94" i="84"/>
  <c r="D94" i="84"/>
  <c r="E94" i="84"/>
  <c r="G94" i="84"/>
  <c r="H94" i="84"/>
  <c r="A95" i="84"/>
  <c r="B95" i="84"/>
  <c r="C95" i="84"/>
  <c r="D95" i="84"/>
  <c r="E95" i="84"/>
  <c r="G95" i="84"/>
  <c r="H95" i="84"/>
  <c r="A96" i="84"/>
  <c r="B96" i="84"/>
  <c r="C96" i="84"/>
  <c r="D96" i="84"/>
  <c r="E96" i="84"/>
  <c r="G96" i="84"/>
  <c r="H96" i="84"/>
  <c r="A97" i="84"/>
  <c r="B97" i="84"/>
  <c r="C97" i="84"/>
  <c r="D97" i="84"/>
  <c r="E97" i="84"/>
  <c r="G97" i="84"/>
  <c r="H97" i="84"/>
  <c r="A98" i="84"/>
  <c r="B98" i="84"/>
  <c r="C98" i="84"/>
  <c r="D98" i="84"/>
  <c r="E98" i="84"/>
  <c r="G98" i="84"/>
  <c r="H98" i="84"/>
  <c r="A99" i="84"/>
  <c r="B99" i="84"/>
  <c r="C99" i="84"/>
  <c r="D99" i="84"/>
  <c r="E99" i="84"/>
  <c r="G99" i="84"/>
  <c r="H99" i="84"/>
  <c r="A100" i="84"/>
  <c r="B100" i="84"/>
  <c r="C100" i="84"/>
  <c r="D100" i="84"/>
  <c r="E100" i="84"/>
  <c r="G100" i="84"/>
  <c r="H100" i="84"/>
  <c r="A101" i="84"/>
  <c r="B101" i="84"/>
  <c r="C101" i="84"/>
  <c r="D101" i="84"/>
  <c r="E101" i="84"/>
  <c r="G101" i="84"/>
  <c r="H101" i="84"/>
  <c r="A102" i="84"/>
  <c r="B102" i="84"/>
  <c r="C102" i="84"/>
  <c r="D102" i="84"/>
  <c r="E102" i="84"/>
  <c r="G102" i="84"/>
  <c r="H102" i="84"/>
  <c r="F10" i="84" l="1"/>
  <c r="F78" i="84"/>
  <c r="F70" i="84"/>
  <c r="F54" i="84"/>
  <c r="F5" i="84"/>
  <c r="F97" i="84"/>
  <c r="F89" i="84"/>
  <c r="F16" i="84"/>
  <c r="F92" i="84"/>
  <c r="F42" i="84"/>
  <c r="F26" i="84"/>
  <c r="F52" i="84"/>
  <c r="F44" i="84"/>
  <c r="F36" i="84"/>
  <c r="F88" i="84"/>
  <c r="F72" i="84"/>
  <c r="F56" i="84"/>
  <c r="F98" i="84"/>
  <c r="F81" i="84"/>
  <c r="F15" i="84"/>
  <c r="F8" i="84"/>
  <c r="F86" i="84"/>
  <c r="I91" i="84"/>
  <c r="F87" i="84"/>
  <c r="F20" i="84"/>
  <c r="I101" i="84"/>
  <c r="F96" i="84"/>
  <c r="F80" i="84"/>
  <c r="F73" i="84"/>
  <c r="F21" i="84"/>
  <c r="F4" i="84"/>
  <c r="F82" i="84"/>
  <c r="F58" i="84"/>
  <c r="F31" i="84"/>
  <c r="F24" i="84"/>
  <c r="J96" i="84"/>
  <c r="F94" i="84"/>
  <c r="F84" i="84"/>
  <c r="F76" i="84"/>
  <c r="F75" i="84"/>
  <c r="F60" i="84"/>
  <c r="I64" i="84"/>
  <c r="F62" i="84"/>
  <c r="F90" i="84"/>
  <c r="F93" i="84"/>
  <c r="F77" i="84"/>
  <c r="F66" i="84"/>
  <c r="F46" i="84"/>
  <c r="F34" i="84"/>
  <c r="F23" i="84"/>
  <c r="F13" i="84"/>
  <c r="F100" i="84"/>
  <c r="F99" i="84"/>
  <c r="F95" i="84"/>
  <c r="F79" i="84"/>
  <c r="F68" i="84"/>
  <c r="F67" i="84"/>
  <c r="F57" i="84"/>
  <c r="F48" i="84"/>
  <c r="F47" i="84"/>
  <c r="F35" i="84"/>
  <c r="F25" i="84"/>
  <c r="F14" i="84"/>
  <c r="F101" i="84"/>
  <c r="F83" i="84"/>
  <c r="F49" i="84"/>
  <c r="F6" i="84"/>
  <c r="F69" i="84"/>
  <c r="F59" i="84"/>
  <c r="J54" i="84"/>
  <c r="F27" i="84"/>
  <c r="J90" i="84"/>
  <c r="F71" i="84"/>
  <c r="F50" i="84"/>
  <c r="I48" i="84"/>
  <c r="F39" i="84"/>
  <c r="F29" i="84"/>
  <c r="F18" i="84"/>
  <c r="F7" i="84"/>
  <c r="F102" i="84"/>
  <c r="F38" i="84"/>
  <c r="F17" i="84"/>
  <c r="F85" i="84"/>
  <c r="F74" i="84"/>
  <c r="J52" i="84"/>
  <c r="F64" i="84"/>
  <c r="F63" i="84"/>
  <c r="I72" i="84"/>
  <c r="F51" i="84"/>
  <c r="F41" i="84"/>
  <c r="F30" i="84"/>
  <c r="F19" i="84"/>
  <c r="F9" i="84"/>
  <c r="F91" i="84"/>
  <c r="F65" i="84"/>
  <c r="F55" i="84"/>
  <c r="I16" i="84"/>
  <c r="F33" i="84"/>
  <c r="F22" i="84"/>
  <c r="F11" i="84"/>
  <c r="J100" i="84"/>
  <c r="I96" i="84"/>
  <c r="I89" i="84"/>
  <c r="J83" i="84"/>
  <c r="J76" i="84"/>
  <c r="I71" i="84"/>
  <c r="J70" i="84"/>
  <c r="I63" i="84"/>
  <c r="J62" i="84"/>
  <c r="I52" i="84"/>
  <c r="F37" i="84"/>
  <c r="I24" i="84"/>
  <c r="I8" i="84"/>
  <c r="J5" i="84"/>
  <c r="I100" i="84"/>
  <c r="J95" i="84"/>
  <c r="J88" i="84"/>
  <c r="I83" i="84"/>
  <c r="J82" i="84"/>
  <c r="I76" i="84"/>
  <c r="I69" i="84"/>
  <c r="I61" i="84"/>
  <c r="J60" i="84"/>
  <c r="I51" i="84"/>
  <c r="J50" i="84"/>
  <c r="J24" i="84"/>
  <c r="J81" i="84"/>
  <c r="J8" i="84"/>
  <c r="I84" i="84"/>
  <c r="J4" i="84"/>
  <c r="J99" i="84"/>
  <c r="I95" i="84"/>
  <c r="J94" i="84"/>
  <c r="I88" i="84"/>
  <c r="I81" i="84"/>
  <c r="J75" i="84"/>
  <c r="J68" i="84"/>
  <c r="I60" i="84"/>
  <c r="F53" i="84"/>
  <c r="I49" i="84"/>
  <c r="J48" i="84"/>
  <c r="I28" i="84"/>
  <c r="I12" i="84"/>
  <c r="I77" i="84"/>
  <c r="I99" i="84"/>
  <c r="I93" i="84"/>
  <c r="J87" i="84"/>
  <c r="J80" i="84"/>
  <c r="I75" i="84"/>
  <c r="J74" i="84"/>
  <c r="I68" i="84"/>
  <c r="I59" i="84"/>
  <c r="J58" i="84"/>
  <c r="J46" i="84"/>
  <c r="J44" i="84"/>
  <c r="J28" i="84"/>
  <c r="J85" i="84"/>
  <c r="J12" i="84"/>
  <c r="J102" i="84"/>
  <c r="J98" i="84"/>
  <c r="J92" i="84"/>
  <c r="I87" i="84"/>
  <c r="J86" i="84"/>
  <c r="I80" i="84"/>
  <c r="I73" i="84"/>
  <c r="J67" i="84"/>
  <c r="F61" i="84"/>
  <c r="I57" i="84"/>
  <c r="J56" i="84"/>
  <c r="I44" i="84"/>
  <c r="J42" i="84"/>
  <c r="J40" i="84"/>
  <c r="I32" i="84"/>
  <c r="J71" i="84"/>
  <c r="I53" i="84"/>
  <c r="I21" i="84"/>
  <c r="I102" i="84"/>
  <c r="I92" i="84"/>
  <c r="I85" i="84"/>
  <c r="J79" i="84"/>
  <c r="J72" i="84"/>
  <c r="I67" i="84"/>
  <c r="J66" i="84"/>
  <c r="I56" i="84"/>
  <c r="I40" i="84"/>
  <c r="J38" i="84"/>
  <c r="I36" i="84"/>
  <c r="J34" i="84"/>
  <c r="J32" i="84"/>
  <c r="I37" i="84"/>
  <c r="J16" i="84"/>
  <c r="I13" i="84"/>
  <c r="J20" i="84"/>
  <c r="J97" i="84"/>
  <c r="J101" i="84"/>
  <c r="I97" i="84"/>
  <c r="J91" i="84"/>
  <c r="J84" i="84"/>
  <c r="I79" i="84"/>
  <c r="J78" i="84"/>
  <c r="I65" i="84"/>
  <c r="J64" i="84"/>
  <c r="I55" i="84"/>
  <c r="F45" i="84"/>
  <c r="J36" i="84"/>
  <c r="I41" i="84"/>
  <c r="I45" i="84"/>
  <c r="J93" i="84"/>
  <c r="I43" i="84"/>
  <c r="I47" i="84"/>
  <c r="J63" i="84"/>
  <c r="I20" i="84"/>
  <c r="I4" i="84"/>
  <c r="J59" i="84"/>
  <c r="J55" i="84"/>
  <c r="J51" i="84"/>
  <c r="J47" i="84"/>
  <c r="J43" i="84"/>
  <c r="J39" i="84"/>
  <c r="J35" i="84"/>
  <c r="J31" i="84"/>
  <c r="J27" i="84"/>
  <c r="J23" i="84"/>
  <c r="J19" i="84"/>
  <c r="J15" i="84"/>
  <c r="J11" i="84"/>
  <c r="J7" i="84"/>
  <c r="I39" i="84"/>
  <c r="I35" i="84"/>
  <c r="I31" i="84"/>
  <c r="I27" i="84"/>
  <c r="I23" i="84"/>
  <c r="I19" i="84"/>
  <c r="I15" i="84"/>
  <c r="I11" i="84"/>
  <c r="I7" i="84"/>
  <c r="J30" i="84"/>
  <c r="J26" i="84"/>
  <c r="J22" i="84"/>
  <c r="J18" i="84"/>
  <c r="J14" i="84"/>
  <c r="J10" i="84"/>
  <c r="J6" i="84"/>
  <c r="I98" i="84"/>
  <c r="I94" i="84"/>
  <c r="I90" i="84"/>
  <c r="I86" i="84"/>
  <c r="I82" i="84"/>
  <c r="I78" i="84"/>
  <c r="I74" i="84"/>
  <c r="I70" i="84"/>
  <c r="I66" i="84"/>
  <c r="I62" i="84"/>
  <c r="I58" i="84"/>
  <c r="I54" i="84"/>
  <c r="I50" i="84"/>
  <c r="I46" i="84"/>
  <c r="I42" i="84"/>
  <c r="I38" i="84"/>
  <c r="I34" i="84"/>
  <c r="I30" i="84"/>
  <c r="I26" i="84"/>
  <c r="I22" i="84"/>
  <c r="I18" i="84"/>
  <c r="I14" i="84"/>
  <c r="I10" i="84"/>
  <c r="I6" i="84"/>
  <c r="J89" i="84"/>
  <c r="J77" i="84"/>
  <c r="J73" i="84"/>
  <c r="J69" i="84"/>
  <c r="J65" i="84"/>
  <c r="J61" i="84"/>
  <c r="J57" i="84"/>
  <c r="J53" i="84"/>
  <c r="J49" i="84"/>
  <c r="J45" i="84"/>
  <c r="J41" i="84"/>
  <c r="J37" i="84"/>
  <c r="J33" i="84"/>
  <c r="J29" i="84"/>
  <c r="J25" i="84"/>
  <c r="J21" i="84"/>
  <c r="J17" i="84"/>
  <c r="J13" i="84"/>
  <c r="J9" i="84"/>
  <c r="I33" i="84"/>
  <c r="I29" i="84"/>
  <c r="I25" i="84"/>
  <c r="I17" i="84"/>
  <c r="I9" i="84"/>
  <c r="I5" i="84"/>
</calcChain>
</file>

<file path=xl/sharedStrings.xml><?xml version="1.0" encoding="utf-8"?>
<sst xmlns="http://schemas.openxmlformats.org/spreadsheetml/2006/main" count="313" uniqueCount="180">
  <si>
    <t>Empire District Electric</t>
  </si>
  <si>
    <t>Final Recommendation</t>
  </si>
  <si>
    <t>DCF</t>
  </si>
  <si>
    <t>CAPM</t>
  </si>
  <si>
    <t>Date of filing</t>
  </si>
  <si>
    <t>Company Name</t>
  </si>
  <si>
    <t xml:space="preserve">Docket No. </t>
  </si>
  <si>
    <t>Utility (gas, electric, water, other?)</t>
  </si>
  <si>
    <t xml:space="preserve">Woolridge Proxy Group Dividend Yield </t>
  </si>
  <si>
    <t>Woolridge Proxy Group Growth Rate</t>
  </si>
  <si>
    <t>Woolridge DCF</t>
  </si>
  <si>
    <t>Risk Free Rate</t>
  </si>
  <si>
    <t>Beta</t>
  </si>
  <si>
    <t>MRP</t>
  </si>
  <si>
    <t>CAPM Result Relied on</t>
  </si>
  <si>
    <t>Bay State Gas Company</t>
  </si>
  <si>
    <t>DPU 12-25</t>
  </si>
  <si>
    <t>Gas</t>
  </si>
  <si>
    <t>Kentucky-American Water Company</t>
  </si>
  <si>
    <t>2012-000520</t>
  </si>
  <si>
    <t>Water</t>
  </si>
  <si>
    <t>Tampa Electric Company</t>
  </si>
  <si>
    <t>130040-EI</t>
  </si>
  <si>
    <t>Electric</t>
  </si>
  <si>
    <t>Pepco</t>
  </si>
  <si>
    <t>Atmos Energy</t>
  </si>
  <si>
    <t>14-ATMG-320-RTS</t>
  </si>
  <si>
    <t>Kansas City Power &amp; Light Company</t>
  </si>
  <si>
    <t xml:space="preserve">15-KCPE-116-RTS </t>
  </si>
  <si>
    <t>Fitchburg Gas &amp; Electric Company</t>
  </si>
  <si>
    <t>15-80</t>
  </si>
  <si>
    <t>15-81</t>
  </si>
  <si>
    <t>Entergy Arkansas</t>
  </si>
  <si>
    <t>15-015-U</t>
  </si>
  <si>
    <t>Northern States Power</t>
  </si>
  <si>
    <t>4220-UR-121</t>
  </si>
  <si>
    <t>UNS Electric</t>
  </si>
  <si>
    <t>E-04204-15-0142</t>
  </si>
  <si>
    <t>Balitmore Gas and Electric Company</t>
  </si>
  <si>
    <t>Massachusetts Electric Company</t>
  </si>
  <si>
    <t>15-155</t>
  </si>
  <si>
    <t>Appalachian Power Company</t>
  </si>
  <si>
    <t>PUE-2016-00038</t>
  </si>
  <si>
    <t>United Illuminating</t>
  </si>
  <si>
    <t>16-06-04</t>
  </si>
  <si>
    <t>Dominion North Carolina Power</t>
  </si>
  <si>
    <t>E-22 Sub 532</t>
  </si>
  <si>
    <t>Gulf Power Company</t>
  </si>
  <si>
    <t>160186-EI, 160170-EI</t>
  </si>
  <si>
    <t>Kentucky Utilities, Inc.</t>
  </si>
  <si>
    <t>2016-00370</t>
  </si>
  <si>
    <t>Atmos Pipeline Texas</t>
  </si>
  <si>
    <t>GUD No. 10580</t>
  </si>
  <si>
    <t>Southwest Public Service Company</t>
  </si>
  <si>
    <t>16-00269-UT</t>
  </si>
  <si>
    <t>Eversource (WMECO, NSTAR)</t>
  </si>
  <si>
    <t>DPU 17-05</t>
  </si>
  <si>
    <t>Oncor Electric Delivery LLC</t>
  </si>
  <si>
    <t>PUC 46957</t>
  </si>
  <si>
    <t>Puget Sound Energy</t>
  </si>
  <si>
    <t>UE-170033</t>
  </si>
  <si>
    <t>UG-170034</t>
  </si>
  <si>
    <t>Potomac Electric Power Company</t>
  </si>
  <si>
    <t>Virginia Electric and Power Company</t>
  </si>
  <si>
    <t>PUR-2017-00038</t>
  </si>
  <si>
    <t>Northern States Power Co.</t>
  </si>
  <si>
    <t>4220-UR-123</t>
  </si>
  <si>
    <t>Kentucky Power Company</t>
  </si>
  <si>
    <t>2017-00179</t>
  </si>
  <si>
    <t>Liberty Utilities</t>
  </si>
  <si>
    <t>DG 17-048</t>
  </si>
  <si>
    <t>Northern Utilities, Inc.</t>
  </si>
  <si>
    <t>DG 17-070</t>
  </si>
  <si>
    <t>Duke Energy Carolinas</t>
  </si>
  <si>
    <t>E-7 SUB 1146</t>
  </si>
  <si>
    <t>Aquarion Water Company of Massachusetts Inc.</t>
  </si>
  <si>
    <t>DPU 17-90</t>
  </si>
  <si>
    <t>National Grid (Boston Gas, Colonial Gas)</t>
  </si>
  <si>
    <t>DPU 17-170</t>
  </si>
  <si>
    <t>Southwestern Public Service Company</t>
  </si>
  <si>
    <t>Indianapolis Power &amp; Light Company</t>
  </si>
  <si>
    <t>Yankee Gas</t>
  </si>
  <si>
    <t>18-05-10</t>
  </si>
  <si>
    <t>Kansas Gas Services</t>
  </si>
  <si>
    <t>D-18-KGSG-560-RTS</t>
  </si>
  <si>
    <t>Texas Gas Services</t>
  </si>
  <si>
    <t>GUD-10766</t>
  </si>
  <si>
    <t xml:space="preserve">Atmos Gas Corporation </t>
  </si>
  <si>
    <t>D-GUD-10779 (Mid-Tex Division)</t>
  </si>
  <si>
    <t>Northern Indiana Public Service Company</t>
  </si>
  <si>
    <t>Ca-45159</t>
  </si>
  <si>
    <t>National Grid Electric</t>
  </si>
  <si>
    <t>DPU-18-150</t>
  </si>
  <si>
    <t>D-19-EPDE-223-RTS</t>
  </si>
  <si>
    <t xml:space="preserve">CenterPoint Houston Energy Electric </t>
  </si>
  <si>
    <t>D-49421</t>
  </si>
  <si>
    <t>Washington Gas Light Co.</t>
  </si>
  <si>
    <t>C-9605</t>
  </si>
  <si>
    <t>Piedmont Gas</t>
  </si>
  <si>
    <t>G-9, Sub 743</t>
  </si>
  <si>
    <t>Dominion Energy North Carolina</t>
  </si>
  <si>
    <t>D-E-22, Sub 562</t>
  </si>
  <si>
    <t>Baltimore Gas &amp; Electric Company</t>
  </si>
  <si>
    <t>C-9610 (EL)</t>
  </si>
  <si>
    <t>C-9610 (GAS)</t>
  </si>
  <si>
    <t>D-19-ATMG-525-RTS</t>
  </si>
  <si>
    <t>Granite State Electric</t>
  </si>
  <si>
    <t>D-DE-19-064</t>
  </si>
  <si>
    <t>PSNH</t>
  </si>
  <si>
    <t>D-DE-19-057</t>
  </si>
  <si>
    <t>Southwest Gas Corporation</t>
  </si>
  <si>
    <t>G-01551A-19-0055</t>
  </si>
  <si>
    <t>Centerpoint Energy Resources Corporation</t>
  </si>
  <si>
    <t>PUC DN 49831</t>
  </si>
  <si>
    <t>Delmarva Power &amp; Light</t>
  </si>
  <si>
    <t>Case 9630</t>
  </si>
  <si>
    <t>NSTAR Gas Co</t>
  </si>
  <si>
    <t>DPU 19-120</t>
  </si>
  <si>
    <t>Duke Energy Progress</t>
  </si>
  <si>
    <t>E-2, Sub 1219</t>
  </si>
  <si>
    <t>Public Service Company of New Hampshire</t>
  </si>
  <si>
    <t>DE 19-057</t>
  </si>
  <si>
    <t>Case 9645</t>
  </si>
  <si>
    <t>Rocky Mountain Power</t>
  </si>
  <si>
    <t>D-20-035-04</t>
  </si>
  <si>
    <t>Dominion Energy South Carolina</t>
  </si>
  <si>
    <t>2020-125-E</t>
  </si>
  <si>
    <t>Cascade Natural Gas Corporation</t>
  </si>
  <si>
    <t>UG-200568</t>
  </si>
  <si>
    <t>Case No. 965</t>
  </si>
  <si>
    <t>DG 20-105</t>
  </si>
  <si>
    <t>Boston Gas Company (National Grid)</t>
  </si>
  <si>
    <t>DPU 20-120</t>
  </si>
  <si>
    <t>Southwestern Electric Power Company</t>
  </si>
  <si>
    <t>PUC DN 51415</t>
  </si>
  <si>
    <t>Avista Utilities</t>
  </si>
  <si>
    <t>UE-200900</t>
  </si>
  <si>
    <t>UG-200901</t>
  </si>
  <si>
    <t>Florida Power &amp; Light Company</t>
  </si>
  <si>
    <t>20210015-EI</t>
  </si>
  <si>
    <t>PUC DN 51802</t>
  </si>
  <si>
    <t>PUR-2021-00058</t>
  </si>
  <si>
    <t>DG 21-104</t>
  </si>
  <si>
    <t>NSTAR Electric Company (Eversource Energy)</t>
  </si>
  <si>
    <t>DPU 22-22</t>
  </si>
  <si>
    <t>Nova Scotia Power Inc.</t>
  </si>
  <si>
    <t>M10431</t>
  </si>
  <si>
    <t>Columbia Gas of Maryland</t>
  </si>
  <si>
    <t>Case 9680</t>
  </si>
  <si>
    <t>UE-220066</t>
  </si>
  <si>
    <t>UG-220067</t>
  </si>
  <si>
    <t>Pacific Gas &amp; Electric Company</t>
  </si>
  <si>
    <t>A.22-04-008</t>
  </si>
  <si>
    <t>San Diego Gas &amp; Electric Company</t>
  </si>
  <si>
    <t>Southern California Edison</t>
  </si>
  <si>
    <t>Southern California Gas Company</t>
  </si>
  <si>
    <t>Duke Energy Ohio</t>
  </si>
  <si>
    <t>21-887-EL-AIR</t>
  </si>
  <si>
    <t>Aquarion Water- CT</t>
  </si>
  <si>
    <t>22-07-01</t>
  </si>
  <si>
    <t>Central Maine Power</t>
  </si>
  <si>
    <t>2022-152</t>
  </si>
  <si>
    <t>22-08-08</t>
  </si>
  <si>
    <t>PacifiCorp</t>
  </si>
  <si>
    <t>22-05-006</t>
  </si>
  <si>
    <t>Atmos</t>
  </si>
  <si>
    <t>23-ATMG-359-RTS</t>
  </si>
  <si>
    <t>Versant Power</t>
  </si>
  <si>
    <t>2022-00255</t>
  </si>
  <si>
    <t>Public Service Company of OK</t>
  </si>
  <si>
    <t>2022-000093</t>
  </si>
  <si>
    <t>Montana-Dakota</t>
  </si>
  <si>
    <t>2022.11.099</t>
  </si>
  <si>
    <t>Expected Dividend Yield</t>
  </si>
  <si>
    <t>Minimum</t>
  </si>
  <si>
    <t>Maximum</t>
  </si>
  <si>
    <t>EKC &amp; EKM</t>
  </si>
  <si>
    <t>23-EKCE-775-RTS</t>
  </si>
  <si>
    <t>PacifCorp WA</t>
  </si>
  <si>
    <t>UE-2301172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</si>
</sst>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&quot;[&quot;#&quot;]&quot;"/>
    <numFmt numFmtId="165" formatCode="_(* #,##0_);_(* \(#,##0\);_(* &quot;-&quot;??_);_(@_)"/>
    <numFmt numFmtId="166" formatCode="&quot;$&quot;#,##0_);\(#,##0\)"/>
    <numFmt numFmtId="167" formatCode="0.0%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7E3983"/>
      <name val="Calibri"/>
      <family val="2"/>
    </font>
    <font>
      <sz val="11"/>
      <color rgb="FF0082C8"/>
      <name val="Calibri"/>
      <family val="2"/>
    </font>
    <font>
      <sz val="11"/>
      <color rgb="FF00B52B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2"/>
      <color rgb="FF808080"/>
      <name val="Calibri"/>
      <family val="2"/>
      <scheme val="minor"/>
    </font>
    <font>
      <b/>
      <sz val="11"/>
      <color rgb="FF808080"/>
      <name val="Calibri"/>
      <family val="2"/>
      <scheme val="minor"/>
    </font>
    <font>
      <sz val="11"/>
      <color rgb="FF808080"/>
      <name val="Calibri"/>
      <family val="2"/>
      <scheme val="minor"/>
    </font>
    <font>
      <sz val="19"/>
      <color rgb="FF1B3D6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E2953"/>
      <name val="Calibri"/>
      <family val="2"/>
      <scheme val="minor"/>
    </font>
    <font>
      <sz val="11"/>
      <color rgb="FF1C5B4A"/>
      <name val="Calibri"/>
      <family val="2"/>
      <scheme val="minor"/>
    </font>
    <font>
      <sz val="11"/>
      <color rgb="FF94670A"/>
      <name val="Calibri"/>
      <family val="2"/>
      <scheme val="minor"/>
    </font>
    <font>
      <sz val="11"/>
      <color rgb="FF1A7180"/>
      <name val="Calibri"/>
      <family val="2"/>
      <scheme val="minor"/>
    </font>
    <font>
      <sz val="11"/>
      <color rgb="FF833007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Times New Roman"/>
      <family val="1"/>
    </font>
    <font>
      <sz val="11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7C1C2"/>
        <bgColor indexed="64"/>
      </patternFill>
    </fill>
    <fill>
      <patternFill patternType="solid">
        <fgColor rgb="FFD9DCD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AE3B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5D8E2"/>
        <bgColor indexed="64"/>
      </patternFill>
    </fill>
    <fill>
      <patternFill patternType="solid">
        <fgColor rgb="FFD5F2EA"/>
        <bgColor indexed="64"/>
      </patternFill>
    </fill>
    <fill>
      <patternFill patternType="solid">
        <fgColor rgb="FFFDF1D9"/>
        <bgColor indexed="64"/>
      </patternFill>
    </fill>
    <fill>
      <patternFill patternType="solid">
        <fgColor rgb="FFCCEEF4"/>
        <bgColor indexed="64"/>
      </patternFill>
    </fill>
    <fill>
      <patternFill patternType="solid">
        <fgColor rgb="FFFDE0D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CD3E71"/>
        <bgColor indexed="64"/>
      </patternFill>
    </fill>
  </fills>
  <borders count="33">
    <border>
      <left/>
      <right/>
      <top/>
      <bottom/>
      <diagonal/>
    </border>
    <border>
      <left style="thin">
        <color rgb="FFF3BD48"/>
      </left>
      <right style="thin">
        <color rgb="FFF3BD48"/>
      </right>
      <top style="thin">
        <color rgb="FFF3BD48"/>
      </top>
      <bottom style="thin">
        <color rgb="FFF3BD48"/>
      </bottom>
      <diagonal/>
    </border>
    <border>
      <left/>
      <right/>
      <top/>
      <bottom style="thin">
        <color rgb="FF494F56"/>
      </bottom>
      <diagonal/>
    </border>
    <border>
      <left/>
      <right/>
      <top style="thin">
        <color rgb="FF808080"/>
      </top>
      <bottom/>
      <diagonal/>
    </border>
    <border>
      <left style="thin">
        <color rgb="FF98DEEB"/>
      </left>
      <right style="thin">
        <color rgb="FF98DEEB"/>
      </right>
      <top style="thin">
        <color rgb="FF98DEEB"/>
      </top>
      <bottom style="thin">
        <color rgb="FF98DEEB"/>
      </bottom>
      <diagonal/>
    </border>
    <border>
      <left style="thin">
        <color rgb="FFFAC1A7"/>
      </left>
      <right style="thin">
        <color rgb="FFFAC1A7"/>
      </right>
      <top style="thin">
        <color rgb="FFFAC1A7"/>
      </top>
      <bottom style="thin">
        <color rgb="FFFAC1A7"/>
      </bottom>
      <diagonal/>
    </border>
    <border>
      <left style="thin">
        <color rgb="FF37BA95"/>
      </left>
      <right style="thin">
        <color rgb="FF37BA95"/>
      </right>
      <top style="thin">
        <color rgb="FF37BA95"/>
      </top>
      <bottom style="thin">
        <color rgb="FF37BA95"/>
      </bottom>
      <diagonal/>
    </border>
    <border>
      <left/>
      <right/>
      <top/>
      <bottom style="thin">
        <color rgb="FF2297A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D3E71"/>
      </left>
      <right style="thin">
        <color rgb="FFCD3E71"/>
      </right>
      <top style="thin">
        <color rgb="FFCD3E71"/>
      </top>
      <bottom style="thin">
        <color rgb="FFCD3E7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5">
    <xf numFmtId="0" fontId="0" fillId="0" borderId="0" applyNumberFormat="0" applyBorder="0" applyProtection="0">
      <alignment vertical="center"/>
    </xf>
    <xf numFmtId="0" fontId="9" fillId="6" borderId="0" applyNumberFormat="0" applyFill="0" applyBorder="0" applyProtection="0">
      <alignment horizontal="left" vertical="center"/>
    </xf>
    <xf numFmtId="0" fontId="10" fillId="6" borderId="0" applyNumberFormat="0" applyFill="0" applyBorder="0" applyProtection="0">
      <alignment horizontal="left" vertical="center"/>
    </xf>
    <xf numFmtId="0" fontId="16" fillId="10" borderId="0" applyNumberFormat="0" applyBorder="0" applyProtection="0">
      <alignment vertical="center"/>
    </xf>
    <xf numFmtId="0" fontId="15" fillId="9" borderId="0" applyNumberFormat="0" applyBorder="0" applyProtection="0">
      <alignment vertical="center"/>
    </xf>
    <xf numFmtId="0" fontId="17" fillId="11" borderId="0" applyNumberFormat="0" applyBorder="0" applyProtection="0">
      <alignment vertical="center"/>
    </xf>
    <xf numFmtId="0" fontId="6" fillId="10" borderId="6" applyNumberFormat="0" applyProtection="0">
      <alignment vertical="center"/>
    </xf>
    <xf numFmtId="0" fontId="14" fillId="14" borderId="8" applyNumberFormat="0" applyProtection="0">
      <alignment vertical="center"/>
    </xf>
    <xf numFmtId="0" fontId="18" fillId="12" borderId="4" applyNumberFormat="0" applyProtection="0">
      <alignment vertical="center"/>
    </xf>
    <xf numFmtId="0" fontId="18" fillId="6" borderId="7" applyNumberFormat="0" applyFill="0" applyProtection="0">
      <alignment vertical="center"/>
    </xf>
    <xf numFmtId="0" fontId="19" fillId="13" borderId="5" applyNumberFormat="0" applyProtection="0">
      <alignment vertical="center"/>
    </xf>
    <xf numFmtId="0" fontId="14" fillId="15" borderId="9" applyNumberFormat="0" applyProtection="0">
      <alignment vertical="center"/>
    </xf>
    <xf numFmtId="0" fontId="6" fillId="7" borderId="1" applyNumberFormat="0" applyProtection="0">
      <alignment vertical="center"/>
    </xf>
    <xf numFmtId="0" fontId="2" fillId="0" borderId="0" applyNumberFormat="0" applyFill="0" applyBorder="0" applyProtection="0">
      <alignment vertical="center"/>
    </xf>
    <xf numFmtId="0" fontId="1" fillId="2" borderId="0" applyNumberFormat="0" applyBorder="0" applyProtection="0">
      <alignment vertical="center"/>
    </xf>
    <xf numFmtId="166" fontId="3" fillId="6" borderId="0" applyNumberFormat="0" applyFill="0" applyBorder="0" applyProtection="0">
      <alignment vertical="center"/>
    </xf>
    <xf numFmtId="0" fontId="11" fillId="6" borderId="2" applyNumberFormat="0" applyFill="0" applyProtection="0">
      <alignment vertical="center"/>
    </xf>
    <xf numFmtId="0" fontId="12" fillId="6" borderId="3" applyNumberFormat="0" applyFill="0" applyProtection="0">
      <alignment vertical="center"/>
    </xf>
    <xf numFmtId="164" fontId="6" fillId="6" borderId="0" applyFill="0" applyBorder="0" applyProtection="0">
      <alignment horizontal="center" vertical="center"/>
    </xf>
    <xf numFmtId="0" fontId="13" fillId="6" borderId="0" applyNumberFormat="0" applyFill="0" applyBorder="0" applyProtection="0">
      <alignment vertical="center"/>
    </xf>
    <xf numFmtId="0" fontId="14" fillId="8" borderId="0" applyNumberFormat="0" applyBorder="0" applyProtection="0">
      <alignment horizontal="center" vertical="center"/>
    </xf>
    <xf numFmtId="165" fontId="7" fillId="5" borderId="0" applyNumberFormat="0" applyBorder="0" applyProtection="0">
      <alignment vertical="center"/>
    </xf>
    <xf numFmtId="166" fontId="7" fillId="4" borderId="0" applyNumberFormat="0" applyBorder="0" applyProtection="0">
      <alignment vertical="center"/>
    </xf>
    <xf numFmtId="166" fontId="6" fillId="3" borderId="0" applyNumberFormat="0" applyBorder="0" applyProtection="0">
      <alignment vertical="center"/>
    </xf>
    <xf numFmtId="166" fontId="6" fillId="7" borderId="1" applyNumberFormat="0" applyProtection="0">
      <alignment vertical="center"/>
    </xf>
    <xf numFmtId="166" fontId="4" fillId="6" borderId="0" applyNumberFormat="0" applyFill="0" applyBorder="0" applyProtection="0">
      <alignment vertical="center"/>
    </xf>
    <xf numFmtId="14" fontId="5" fillId="6" borderId="0" applyNumberFormat="0" applyFill="0" applyBorder="0" applyProtection="0">
      <alignment horizontal="left" vertical="center"/>
    </xf>
    <xf numFmtId="0" fontId="8" fillId="6" borderId="0" applyNumberFormat="0" applyFill="0" applyBorder="0" applyProtection="0">
      <alignment vertical="center"/>
    </xf>
    <xf numFmtId="9" fontId="20" fillId="0" borderId="0" applyFont="0" applyFill="0" applyBorder="0" applyAlignment="0" applyProtection="0"/>
    <xf numFmtId="0" fontId="20" fillId="0" borderId="0"/>
    <xf numFmtId="0" fontId="21" fillId="0" borderId="0"/>
    <xf numFmtId="0" fontId="22" fillId="0" borderId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141">
    <xf numFmtId="0" fontId="0" fillId="0" borderId="0" xfId="0">
      <alignment vertical="center"/>
    </xf>
    <xf numFmtId="0" fontId="20" fillId="0" borderId="0" xfId="29"/>
    <xf numFmtId="14" fontId="20" fillId="0" borderId="0" xfId="29" applyNumberFormat="1"/>
    <xf numFmtId="0" fontId="20" fillId="0" borderId="10" xfId="29" applyBorder="1"/>
    <xf numFmtId="0" fontId="20" fillId="0" borderId="11" xfId="29" applyBorder="1"/>
    <xf numFmtId="0" fontId="20" fillId="0" borderId="12" xfId="29" applyBorder="1"/>
    <xf numFmtId="0" fontId="20" fillId="0" borderId="0" xfId="29" applyBorder="1"/>
    <xf numFmtId="0" fontId="20" fillId="0" borderId="13" xfId="29" applyBorder="1" applyAlignment="1">
      <alignment horizontal="center" wrapText="1"/>
    </xf>
    <xf numFmtId="0" fontId="20" fillId="0" borderId="0" xfId="29" applyAlignment="1">
      <alignment wrapText="1"/>
    </xf>
    <xf numFmtId="0" fontId="20" fillId="0" borderId="0" xfId="29" applyAlignment="1">
      <alignment horizontal="center" wrapText="1"/>
    </xf>
    <xf numFmtId="0" fontId="23" fillId="0" borderId="11" xfId="29" applyFont="1" applyFill="1" applyBorder="1"/>
    <xf numFmtId="16" fontId="23" fillId="0" borderId="11" xfId="29" applyNumberFormat="1" applyFont="1" applyFill="1" applyBorder="1" applyAlignment="1">
      <alignment horizontal="left"/>
    </xf>
    <xf numFmtId="43" fontId="0" fillId="0" borderId="0" xfId="34" applyNumberFormat="1" applyFont="1" applyFill="1" applyBorder="1" applyAlignment="1">
      <alignment wrapText="1"/>
    </xf>
    <xf numFmtId="10" fontId="20" fillId="0" borderId="11" xfId="29" applyNumberFormat="1" applyBorder="1"/>
    <xf numFmtId="9" fontId="20" fillId="0" borderId="0" xfId="29" applyNumberFormat="1" applyAlignment="1">
      <alignment wrapText="1"/>
    </xf>
    <xf numFmtId="0" fontId="23" fillId="0" borderId="0" xfId="29" applyFont="1" applyFill="1" applyBorder="1"/>
    <xf numFmtId="0" fontId="23" fillId="0" borderId="0" xfId="29" applyFont="1" applyFill="1" applyBorder="1" applyAlignment="1">
      <alignment horizontal="left"/>
    </xf>
    <xf numFmtId="10" fontId="23" fillId="0" borderId="0" xfId="29" applyNumberFormat="1" applyFont="1" applyBorder="1"/>
    <xf numFmtId="0" fontId="23" fillId="0" borderId="0" xfId="29" applyFont="1"/>
    <xf numFmtId="10" fontId="20" fillId="0" borderId="0" xfId="29" applyNumberFormat="1" applyBorder="1"/>
    <xf numFmtId="0" fontId="23" fillId="0" borderId="0" xfId="29" applyFont="1" applyFill="1" applyBorder="1" applyAlignment="1">
      <alignment wrapText="1"/>
    </xf>
    <xf numFmtId="0" fontId="23" fillId="0" borderId="0" xfId="29" applyFont="1" applyFill="1" applyBorder="1" applyAlignment="1">
      <alignment horizontal="left" wrapText="1"/>
    </xf>
    <xf numFmtId="10" fontId="20" fillId="0" borderId="0" xfId="29" applyNumberFormat="1" applyBorder="1" applyAlignment="1">
      <alignment wrapText="1"/>
    </xf>
    <xf numFmtId="0" fontId="20" fillId="0" borderId="0" xfId="29" applyFill="1" applyBorder="1"/>
    <xf numFmtId="0" fontId="24" fillId="0" borderId="0" xfId="29" applyFont="1" applyFill="1" applyBorder="1" applyAlignment="1">
      <alignment vertical="center"/>
    </xf>
    <xf numFmtId="0" fontId="24" fillId="0" borderId="0" xfId="29" applyFont="1" applyFill="1" applyBorder="1" applyAlignment="1">
      <alignment horizontal="right" vertical="center"/>
    </xf>
    <xf numFmtId="0" fontId="23" fillId="0" borderId="0" xfId="29" applyFont="1" applyFill="1" applyBorder="1" applyAlignment="1"/>
    <xf numFmtId="0" fontId="23" fillId="0" borderId="0" xfId="29" applyFont="1" applyFill="1" applyBorder="1" applyAlignment="1">
      <alignment horizontal="left" vertical="top" wrapText="1"/>
    </xf>
    <xf numFmtId="10" fontId="20" fillId="0" borderId="0" xfId="29" applyNumberFormat="1" applyFill="1" applyBorder="1" applyAlignment="1">
      <alignment wrapText="1"/>
    </xf>
    <xf numFmtId="0" fontId="20" fillId="0" borderId="0" xfId="29" applyFill="1"/>
    <xf numFmtId="10" fontId="20" fillId="0" borderId="14" xfId="29" applyNumberFormat="1" applyBorder="1" applyAlignment="1">
      <alignment horizontal="center"/>
    </xf>
    <xf numFmtId="9" fontId="20" fillId="0" borderId="0" xfId="29" applyNumberFormat="1" applyBorder="1" applyAlignment="1">
      <alignment wrapText="1"/>
    </xf>
    <xf numFmtId="14" fontId="20" fillId="0" borderId="0" xfId="29" applyNumberFormat="1" applyFill="1" applyBorder="1"/>
    <xf numFmtId="9" fontId="20" fillId="0" borderId="0" xfId="29" applyNumberFormat="1" applyFill="1" applyBorder="1" applyAlignment="1">
      <alignment wrapText="1"/>
    </xf>
    <xf numFmtId="0" fontId="23" fillId="0" borderId="0" xfId="29" applyFont="1" applyFill="1"/>
    <xf numFmtId="9" fontId="20" fillId="0" borderId="0" xfId="29" applyNumberFormat="1" applyFill="1" applyAlignment="1">
      <alignment wrapText="1"/>
    </xf>
    <xf numFmtId="9" fontId="23" fillId="0" borderId="0" xfId="29" applyNumberFormat="1" applyFont="1" applyAlignment="1">
      <alignment wrapText="1"/>
    </xf>
    <xf numFmtId="9" fontId="23" fillId="0" borderId="0" xfId="29" applyNumberFormat="1" applyFont="1" applyFill="1" applyAlignment="1">
      <alignment wrapText="1"/>
    </xf>
    <xf numFmtId="0" fontId="20" fillId="0" borderId="0" xfId="29" applyNumberFormat="1"/>
    <xf numFmtId="0" fontId="23" fillId="0" borderId="0" xfId="0" applyFont="1" applyFill="1" applyAlignment="1"/>
    <xf numFmtId="9" fontId="23" fillId="0" borderId="0" xfId="0" applyNumberFormat="1" applyFont="1" applyFill="1" applyAlignment="1">
      <alignment wrapText="1"/>
    </xf>
    <xf numFmtId="0" fontId="23" fillId="0" borderId="0" xfId="0" applyFont="1" applyAlignment="1"/>
    <xf numFmtId="9" fontId="23" fillId="0" borderId="0" xfId="0" applyNumberFormat="1" applyFont="1" applyAlignment="1">
      <alignment wrapText="1"/>
    </xf>
    <xf numFmtId="10" fontId="20" fillId="0" borderId="14" xfId="29" applyNumberFormat="1" applyFill="1" applyBorder="1" applyAlignment="1">
      <alignment horizontal="center"/>
    </xf>
    <xf numFmtId="43" fontId="23" fillId="0" borderId="0" xfId="34" applyFont="1" applyAlignment="1"/>
    <xf numFmtId="0" fontId="25" fillId="0" borderId="0" xfId="29" applyFont="1"/>
    <xf numFmtId="0" fontId="20" fillId="0" borderId="16" xfId="29" applyBorder="1" applyAlignment="1">
      <alignment horizontal="center" wrapText="1"/>
    </xf>
    <xf numFmtId="0" fontId="20" fillId="0" borderId="17" xfId="29" applyBorder="1" applyAlignment="1">
      <alignment horizontal="center" wrapText="1"/>
    </xf>
    <xf numFmtId="1" fontId="20" fillId="0" borderId="0" xfId="29" applyNumberFormat="1" applyAlignment="1">
      <alignment horizontal="left"/>
    </xf>
    <xf numFmtId="10" fontId="20" fillId="0" borderId="0" xfId="29" applyNumberFormat="1"/>
    <xf numFmtId="10" fontId="20" fillId="0" borderId="0" xfId="29" applyNumberFormat="1" applyBorder="1" applyAlignment="1">
      <alignment horizontal="center"/>
    </xf>
    <xf numFmtId="10" fontId="0" fillId="0" borderId="0" xfId="28" applyNumberFormat="1" applyFont="1"/>
    <xf numFmtId="167" fontId="20" fillId="0" borderId="0" xfId="28" applyNumberFormat="1"/>
    <xf numFmtId="0" fontId="20" fillId="0" borderId="11" xfId="29" applyBorder="1" applyAlignment="1">
      <alignment horizontal="center"/>
    </xf>
    <xf numFmtId="0" fontId="20" fillId="0" borderId="18" xfId="29" applyBorder="1" applyAlignment="1">
      <alignment horizontal="center"/>
    </xf>
    <xf numFmtId="0" fontId="20" fillId="0" borderId="19" xfId="29" applyBorder="1" applyAlignment="1">
      <alignment horizontal="center"/>
    </xf>
    <xf numFmtId="0" fontId="20" fillId="0" borderId="20" xfId="29" applyBorder="1" applyAlignment="1">
      <alignment horizontal="center"/>
    </xf>
    <xf numFmtId="0" fontId="20" fillId="0" borderId="21" xfId="29" applyBorder="1" applyAlignment="1">
      <alignment horizontal="center" wrapText="1"/>
    </xf>
    <xf numFmtId="10" fontId="20" fillId="0" borderId="14" xfId="29" applyNumberFormat="1" applyFill="1" applyBorder="1"/>
    <xf numFmtId="10" fontId="20" fillId="0" borderId="14" xfId="29" applyNumberFormat="1" applyBorder="1"/>
    <xf numFmtId="10" fontId="23" fillId="0" borderId="14" xfId="29" applyNumberFormat="1" applyFont="1" applyBorder="1"/>
    <xf numFmtId="10" fontId="23" fillId="0" borderId="14" xfId="29" applyNumberFormat="1" applyFont="1" applyFill="1" applyBorder="1"/>
    <xf numFmtId="10" fontId="23" fillId="0" borderId="14" xfId="0" applyNumberFormat="1" applyFont="1" applyFill="1" applyBorder="1" applyAlignment="1"/>
    <xf numFmtId="10" fontId="23" fillId="0" borderId="14" xfId="0" applyNumberFormat="1" applyFont="1" applyBorder="1" applyAlignment="1"/>
    <xf numFmtId="10" fontId="23" fillId="0" borderId="22" xfId="29" applyNumberFormat="1" applyFont="1" applyFill="1" applyBorder="1"/>
    <xf numFmtId="0" fontId="0" fillId="0" borderId="23" xfId="29" applyFont="1" applyBorder="1" applyAlignment="1">
      <alignment horizontal="center"/>
    </xf>
    <xf numFmtId="0" fontId="20" fillId="0" borderId="24" xfId="29" applyBorder="1" applyAlignment="1">
      <alignment horizontal="center"/>
    </xf>
    <xf numFmtId="0" fontId="20" fillId="0" borderId="25" xfId="29" applyBorder="1" applyAlignment="1">
      <alignment horizontal="center"/>
    </xf>
    <xf numFmtId="0" fontId="20" fillId="0" borderId="26" xfId="29" applyBorder="1" applyAlignment="1">
      <alignment horizontal="center" wrapText="1"/>
    </xf>
    <xf numFmtId="0" fontId="20" fillId="0" borderId="27" xfId="29" applyBorder="1" applyAlignment="1">
      <alignment horizontal="center" wrapText="1"/>
    </xf>
    <xf numFmtId="10" fontId="20" fillId="0" borderId="28" xfId="29" applyNumberFormat="1" applyBorder="1" applyAlignment="1">
      <alignment horizontal="center"/>
    </xf>
    <xf numFmtId="10" fontId="20" fillId="0" borderId="11" xfId="29" applyNumberFormat="1" applyBorder="1" applyAlignment="1">
      <alignment horizontal="center"/>
    </xf>
    <xf numFmtId="10" fontId="20" fillId="0" borderId="29" xfId="29" applyNumberFormat="1" applyBorder="1" applyAlignment="1">
      <alignment horizontal="center"/>
    </xf>
    <xf numFmtId="10" fontId="23" fillId="0" borderId="15" xfId="29" applyNumberFormat="1" applyFont="1" applyBorder="1" applyAlignment="1">
      <alignment horizontal="center"/>
    </xf>
    <xf numFmtId="10" fontId="23" fillId="0" borderId="0" xfId="29" applyNumberFormat="1" applyFont="1" applyBorder="1" applyAlignment="1">
      <alignment horizontal="center"/>
    </xf>
    <xf numFmtId="10" fontId="23" fillId="0" borderId="14" xfId="29" applyNumberFormat="1" applyFont="1" applyBorder="1" applyAlignment="1">
      <alignment horizontal="center"/>
    </xf>
    <xf numFmtId="10" fontId="20" fillId="0" borderId="15" xfId="29" applyNumberFormat="1" applyBorder="1" applyAlignment="1">
      <alignment horizontal="center"/>
    </xf>
    <xf numFmtId="10" fontId="20" fillId="0" borderId="15" xfId="29" applyNumberFormat="1" applyFill="1" applyBorder="1" applyAlignment="1">
      <alignment horizontal="center"/>
    </xf>
    <xf numFmtId="10" fontId="20" fillId="0" borderId="0" xfId="29" applyNumberFormat="1" applyFill="1" applyBorder="1" applyAlignment="1">
      <alignment horizontal="center"/>
    </xf>
    <xf numFmtId="10" fontId="23" fillId="0" borderId="15" xfId="28" applyNumberFormat="1" applyFont="1" applyFill="1" applyBorder="1" applyAlignment="1">
      <alignment horizontal="center"/>
    </xf>
    <xf numFmtId="10" fontId="23" fillId="0" borderId="15" xfId="29" applyNumberFormat="1" applyFont="1" applyFill="1" applyBorder="1" applyAlignment="1">
      <alignment horizontal="center"/>
    </xf>
    <xf numFmtId="10" fontId="23" fillId="0" borderId="0" xfId="29" applyNumberFormat="1" applyFont="1" applyFill="1" applyBorder="1" applyAlignment="1">
      <alignment horizontal="center"/>
    </xf>
    <xf numFmtId="10" fontId="23" fillId="0" borderId="14" xfId="29" applyNumberFormat="1" applyFont="1" applyFill="1" applyBorder="1" applyAlignment="1">
      <alignment horizontal="center"/>
    </xf>
    <xf numFmtId="10" fontId="23" fillId="0" borderId="15" xfId="0" applyNumberFormat="1" applyFont="1" applyFill="1" applyBorder="1" applyAlignment="1">
      <alignment horizontal="center"/>
    </xf>
    <xf numFmtId="10" fontId="23" fillId="0" borderId="0" xfId="0" applyNumberFormat="1" applyFont="1" applyFill="1" applyBorder="1" applyAlignment="1">
      <alignment horizontal="center"/>
    </xf>
    <xf numFmtId="10" fontId="23" fillId="0" borderId="14" xfId="0" applyNumberFormat="1" applyFont="1" applyFill="1" applyBorder="1" applyAlignment="1">
      <alignment horizontal="center"/>
    </xf>
    <xf numFmtId="10" fontId="23" fillId="0" borderId="0" xfId="0" applyNumberFormat="1" applyFont="1" applyBorder="1" applyAlignment="1">
      <alignment horizontal="center"/>
    </xf>
    <xf numFmtId="10" fontId="23" fillId="0" borderId="14" xfId="0" applyNumberFormat="1" applyFont="1" applyBorder="1" applyAlignment="1">
      <alignment horizontal="center"/>
    </xf>
    <xf numFmtId="10" fontId="23" fillId="0" borderId="30" xfId="29" applyNumberFormat="1" applyFont="1" applyFill="1" applyBorder="1" applyAlignment="1">
      <alignment horizontal="center"/>
    </xf>
    <xf numFmtId="10" fontId="23" fillId="0" borderId="31" xfId="29" applyNumberFormat="1" applyFont="1" applyFill="1" applyBorder="1" applyAlignment="1">
      <alignment horizontal="center"/>
    </xf>
    <xf numFmtId="10" fontId="23" fillId="0" borderId="22" xfId="29" applyNumberFormat="1" applyFont="1" applyFill="1" applyBorder="1" applyAlignment="1">
      <alignment horizontal="center"/>
    </xf>
    <xf numFmtId="0" fontId="20" fillId="0" borderId="32" xfId="29" applyBorder="1" applyAlignment="1">
      <alignment horizontal="center" wrapText="1"/>
    </xf>
    <xf numFmtId="0" fontId="20" fillId="0" borderId="32" xfId="29" applyBorder="1" applyAlignment="1">
      <alignment wrapText="1"/>
    </xf>
    <xf numFmtId="0" fontId="20" fillId="0" borderId="28" xfId="29" applyBorder="1" applyAlignment="1">
      <alignment horizontal="center"/>
    </xf>
    <xf numFmtId="0" fontId="20" fillId="0" borderId="29" xfId="29" applyBorder="1" applyAlignment="1">
      <alignment horizontal="center"/>
    </xf>
    <xf numFmtId="10" fontId="20" fillId="0" borderId="28" xfId="29" applyNumberFormat="1" applyBorder="1"/>
    <xf numFmtId="10" fontId="20" fillId="0" borderId="29" xfId="29" applyNumberFormat="1" applyBorder="1"/>
    <xf numFmtId="10" fontId="23" fillId="0" borderId="15" xfId="29" applyNumberFormat="1" applyFont="1" applyBorder="1"/>
    <xf numFmtId="10" fontId="20" fillId="0" borderId="15" xfId="29" applyNumberFormat="1" applyBorder="1"/>
    <xf numFmtId="10" fontId="20" fillId="0" borderId="15" xfId="29" applyNumberFormat="1" applyBorder="1" applyAlignment="1">
      <alignment wrapText="1"/>
    </xf>
    <xf numFmtId="10" fontId="20" fillId="0" borderId="14" xfId="29" applyNumberFormat="1" applyBorder="1" applyAlignment="1">
      <alignment wrapText="1"/>
    </xf>
    <xf numFmtId="10" fontId="20" fillId="0" borderId="15" xfId="29" applyNumberFormat="1" applyFill="1" applyBorder="1" applyAlignment="1">
      <alignment wrapText="1"/>
    </xf>
    <xf numFmtId="10" fontId="20" fillId="0" borderId="15" xfId="29" applyNumberFormat="1" applyFill="1" applyBorder="1"/>
    <xf numFmtId="10" fontId="20" fillId="0" borderId="0" xfId="29" applyNumberFormat="1" applyFill="1" applyBorder="1"/>
    <xf numFmtId="0" fontId="23" fillId="0" borderId="0" xfId="29" applyFont="1" applyBorder="1"/>
    <xf numFmtId="10" fontId="23" fillId="0" borderId="15" xfId="29" applyNumberFormat="1" applyFont="1" applyFill="1" applyBorder="1"/>
    <xf numFmtId="10" fontId="23" fillId="0" borderId="0" xfId="29" applyNumberFormat="1" applyFont="1" applyFill="1" applyBorder="1"/>
    <xf numFmtId="10" fontId="23" fillId="0" borderId="15" xfId="0" applyNumberFormat="1" applyFont="1" applyFill="1" applyBorder="1" applyAlignment="1"/>
    <xf numFmtId="0" fontId="23" fillId="0" borderId="0" xfId="0" applyFont="1" applyFill="1" applyBorder="1" applyAlignment="1"/>
    <xf numFmtId="10" fontId="23" fillId="0" borderId="0" xfId="0" applyNumberFormat="1" applyFont="1" applyFill="1" applyBorder="1" applyAlignment="1"/>
    <xf numFmtId="10" fontId="23" fillId="0" borderId="15" xfId="0" applyNumberFormat="1" applyFont="1" applyBorder="1" applyAlignment="1"/>
    <xf numFmtId="0" fontId="23" fillId="0" borderId="0" xfId="0" applyFont="1" applyBorder="1" applyAlignment="1"/>
    <xf numFmtId="10" fontId="23" fillId="0" borderId="0" xfId="0" applyNumberFormat="1" applyFont="1" applyBorder="1" applyAlignment="1"/>
    <xf numFmtId="10" fontId="23" fillId="0" borderId="30" xfId="29" applyNumberFormat="1" applyFont="1" applyFill="1" applyBorder="1"/>
    <xf numFmtId="0" fontId="23" fillId="0" borderId="31" xfId="29" applyFont="1" applyFill="1" applyBorder="1"/>
    <xf numFmtId="10" fontId="23" fillId="0" borderId="31" xfId="29" applyNumberFormat="1" applyFont="1" applyFill="1" applyBorder="1"/>
    <xf numFmtId="0" fontId="20" fillId="0" borderId="27" xfId="29" applyBorder="1" applyAlignment="1">
      <alignment wrapText="1"/>
    </xf>
    <xf numFmtId="0" fontId="20" fillId="0" borderId="13" xfId="29" applyBorder="1" applyAlignment="1">
      <alignment wrapText="1"/>
    </xf>
    <xf numFmtId="14" fontId="23" fillId="0" borderId="28" xfId="29" applyNumberFormat="1" applyFont="1" applyFill="1" applyBorder="1"/>
    <xf numFmtId="0" fontId="23" fillId="0" borderId="29" xfId="29" applyFont="1" applyFill="1" applyBorder="1"/>
    <xf numFmtId="14" fontId="23" fillId="0" borderId="15" xfId="29" applyNumberFormat="1" applyFont="1" applyFill="1" applyBorder="1"/>
    <xf numFmtId="0" fontId="23" fillId="0" borderId="14" xfId="29" applyFont="1" applyFill="1" applyBorder="1"/>
    <xf numFmtId="14" fontId="23" fillId="0" borderId="15" xfId="29" applyNumberFormat="1" applyFont="1" applyFill="1" applyBorder="1" applyAlignment="1">
      <alignment wrapText="1"/>
    </xf>
    <xf numFmtId="0" fontId="23" fillId="0" borderId="14" xfId="29" applyFont="1" applyFill="1" applyBorder="1" applyAlignment="1">
      <alignment wrapText="1"/>
    </xf>
    <xf numFmtId="0" fontId="20" fillId="0" borderId="14" xfId="29" applyFill="1" applyBorder="1"/>
    <xf numFmtId="14" fontId="20" fillId="0" borderId="15" xfId="29" applyNumberFormat="1" applyBorder="1"/>
    <xf numFmtId="14" fontId="20" fillId="0" borderId="15" xfId="29" applyNumberFormat="1" applyFill="1" applyBorder="1"/>
    <xf numFmtId="1" fontId="20" fillId="0" borderId="0" xfId="29" applyNumberFormat="1" applyFill="1" applyBorder="1" applyAlignment="1">
      <alignment horizontal="left"/>
    </xf>
    <xf numFmtId="14" fontId="20" fillId="0" borderId="14" xfId="29" applyNumberFormat="1" applyFill="1" applyBorder="1"/>
    <xf numFmtId="14" fontId="23" fillId="0" borderId="15" xfId="29" applyNumberFormat="1" applyFont="1" applyBorder="1"/>
    <xf numFmtId="14" fontId="23" fillId="0" borderId="15" xfId="0" applyNumberFormat="1" applyFont="1" applyFill="1" applyBorder="1" applyAlignment="1"/>
    <xf numFmtId="0" fontId="23" fillId="0" borderId="14" xfId="0" applyFont="1" applyFill="1" applyBorder="1" applyAlignment="1"/>
    <xf numFmtId="14" fontId="0" fillId="0" borderId="15" xfId="0" applyNumberFormat="1" applyBorder="1" applyAlignment="1"/>
    <xf numFmtId="14" fontId="0" fillId="0" borderId="0" xfId="0" applyNumberFormat="1" applyBorder="1" applyAlignment="1"/>
    <xf numFmtId="1" fontId="0" fillId="0" borderId="0" xfId="0" applyNumberFormat="1" applyFill="1" applyBorder="1" applyAlignment="1">
      <alignment horizontal="left"/>
    </xf>
    <xf numFmtId="14" fontId="0" fillId="0" borderId="14" xfId="0" applyNumberFormat="1" applyBorder="1" applyAlignment="1"/>
    <xf numFmtId="14" fontId="23" fillId="0" borderId="15" xfId="0" applyNumberFormat="1" applyFont="1" applyBorder="1" applyAlignment="1"/>
    <xf numFmtId="14" fontId="23" fillId="0" borderId="30" xfId="29" applyNumberFormat="1" applyFont="1" applyFill="1" applyBorder="1"/>
    <xf numFmtId="0" fontId="23" fillId="0" borderId="22" xfId="29" applyFont="1" applyFill="1" applyBorder="1"/>
    <xf numFmtId="10" fontId="20" fillId="0" borderId="29" xfId="29" applyNumberFormat="1" applyFill="1" applyBorder="1"/>
    <xf numFmtId="10" fontId="20" fillId="0" borderId="14" xfId="29" applyNumberFormat="1" applyFill="1" applyBorder="1" applyAlignment="1">
      <alignment horizontal="right"/>
    </xf>
  </cellXfs>
  <cellStyles count="35">
    <cellStyle name="Accent1" xfId="14" builtinId="29" customBuiltin="1"/>
    <cellStyle name="Anomaly" xfId="23"/>
    <cellStyle name="Bad" xfId="4" builtinId="27" customBuiltin="1"/>
    <cellStyle name="Band Grey" xfId="22"/>
    <cellStyle name="Band Light Grey" xfId="21"/>
    <cellStyle name="Calculation" xfId="8" builtinId="22" customBuiltin="1"/>
    <cellStyle name="Cell Reference" xfId="26"/>
    <cellStyle name="Check Cell" xfId="10" builtinId="23" customBuiltin="1"/>
    <cellStyle name="Comma" xfId="34" builtinId="3"/>
    <cellStyle name="Comma 2" xfId="32"/>
    <cellStyle name="Complex Function" xfId="15"/>
    <cellStyle name="Explanatory Text" xfId="13" builtinId="53" customBuiltin="1"/>
    <cellStyle name="Formula" xfId="25"/>
    <cellStyle name="Good" xfId="3" builtinId="26" customBuiltin="1"/>
    <cellStyle name="Heading 1" xfId="1" builtinId="16" customBuiltin="1"/>
    <cellStyle name="Heading 2" xfId="2" builtinId="17" customBuiltin="1"/>
    <cellStyle name="Heading 3" xfId="16" builtinId="18" customBuiltin="1"/>
    <cellStyle name="Heading 4" xfId="17" builtinId="19" customBuiltin="1"/>
    <cellStyle name="Important Inputs" xfId="24"/>
    <cellStyle name="Input" xfId="6" builtinId="20" customBuiltin="1"/>
    <cellStyle name="Linked Cell" xfId="9" builtinId="24" customBuiltin="1"/>
    <cellStyle name="Neutral" xfId="5" builtinId="28" customBuiltin="1"/>
    <cellStyle name="Normal" xfId="0" builtinId="0" customBuiltin="1"/>
    <cellStyle name="Normal 2" xfId="29"/>
    <cellStyle name="Normal 3" xfId="30"/>
    <cellStyle name="Normal 4" xfId="31"/>
    <cellStyle name="Note" xfId="12" builtinId="10" customBuiltin="1"/>
    <cellStyle name="Output" xfId="7" builtinId="21" customBuiltin="1"/>
    <cellStyle name="Percent" xfId="28" builtinId="5"/>
    <cellStyle name="Percent 2" xfId="33"/>
    <cellStyle name="Reference [#]" xfId="18"/>
    <cellStyle name="Sources and Notes" xfId="27"/>
    <cellStyle name="Title" xfId="19" builtinId="15" customBuiltin="1"/>
    <cellStyle name="Total" xfId="20" builtinId="25" customBuiltin="1"/>
    <cellStyle name="Warning Text" xfId="11" builtinId="11" customBuiltin="1"/>
  </cellStyles>
  <dxfs count="16">
    <dxf>
      <font>
        <b val="0"/>
        <i val="0"/>
        <color theme="1" tint="-0.499984740745262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1" tint="-0.499984740745262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color theme="1" tint="-0.24994659260841701"/>
      </font>
      <fill>
        <patternFill>
          <bgColor theme="0" tint="-4.9989318521683403E-2"/>
        </patternFill>
      </fill>
      <border diagonalUp="0" diagonalDown="0">
        <left/>
        <right/>
        <top style="thin">
          <color theme="1" tint="0.79998168889431442"/>
        </top>
        <bottom/>
        <vertical/>
        <horizontal/>
      </border>
    </dxf>
    <dxf>
      <font>
        <b/>
        <i val="0"/>
        <color auto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1"/>
        </bottom>
        <vertical/>
        <horizontal/>
      </border>
    </dxf>
    <dxf>
      <font>
        <b val="0"/>
        <i val="0"/>
        <color auto="1"/>
      </font>
    </dxf>
    <dxf>
      <fill>
        <patternFill>
          <bgColor theme="2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fill>
        <patternFill>
          <bgColor theme="2"/>
        </patternFill>
      </fill>
    </dxf>
    <dxf>
      <font>
        <b/>
        <i val="0"/>
        <color theme="0"/>
      </font>
      <fill>
        <patternFill>
          <bgColor theme="4"/>
        </patternFill>
      </fill>
      <border diagonalUp="0" diagonalDown="0">
        <left/>
        <right/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color theme="1" tint="-0.499984740745262"/>
      </font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1" tint="-0.499984740745262"/>
      </font>
      <fill>
        <patternFill>
          <bgColor theme="2" tint="0.79998168889431442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1" tint="-0.499984740745262"/>
      </font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fill>
        <patternFill>
          <bgColor theme="2"/>
        </patternFill>
      </fill>
    </dxf>
    <dxf>
      <font>
        <b/>
        <i val="0"/>
        <color theme="0"/>
      </font>
      <fill>
        <patternFill>
          <bgColor theme="4"/>
        </patternFill>
      </fill>
      <border diagonalUp="0" diagonalDown="0">
        <left/>
        <right/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color auto="1"/>
      </font>
    </dxf>
  </dxfs>
  <tableStyles count="3" defaultTableStyle="TableStyleMedium2" defaultPivotStyle="PivotStyleLight16">
    <tableStyle name="Blue Horizontal Striping" pivot="0" count="5">
      <tableStyleElement type="wholeTable" dxfId="15"/>
      <tableStyleElement type="headerRow" dxfId="14"/>
      <tableStyleElement type="totalRow" dxfId="13"/>
      <tableStyleElement type="firstRowStripe" dxfId="12"/>
      <tableStyleElement type="secondRowStripe" dxfId="11"/>
    </tableStyle>
    <tableStyle name="Blue Vertical Striping" pivot="0" count="6">
      <tableStyleElement type="wholeTable" dxfId="10"/>
      <tableStyleElement type="headerRow" dxfId="9"/>
      <tableStyleElement type="totalRow" dxfId="8"/>
      <tableStyleElement type="firstColumn" dxfId="7"/>
      <tableStyleElement type="firstColumnStripe" dxfId="6"/>
      <tableStyleElement type="secondColumnStripe" dxfId="5"/>
    </tableStyle>
    <tableStyle name="White Horizontal" pivot="0" count="5">
      <tableStyleElement type="wholeTable" dxfId="4"/>
      <tableStyleElement type="headerRow" dxfId="3"/>
      <tableStyleElement type="totalRow" dxfId="2"/>
      <tableStyleElement type="firstRowStripe" dxfId="1"/>
      <tableStyleElement type="secondRowStripe" dxfId="0"/>
    </tableStyle>
  </tableStyles>
  <colors>
    <mruColors>
      <color rgb="FFCB1B1F"/>
      <color rgb="FF00B52B"/>
      <color rgb="FF0082C8"/>
      <color rgb="FFE8EAEC"/>
      <color rgb="FFF7C1C2"/>
      <color rgb="FFF8DA96"/>
      <color rgb="FFF4AEB0"/>
      <color rgb="FFE7474B"/>
      <color rgb="FFF5B5B7"/>
      <color rgb="FFF6BC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4848219730128E-2"/>
          <c:y val="2.8525124468165696E-2"/>
          <c:w val="0.92472515178026993"/>
          <c:h val="0.784911626517394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'DCF Figure'!$F$3</c:f>
              <c:strCache>
                <c:ptCount val="1"/>
                <c:pt idx="0">
                  <c:v>Expected Dividend Yield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'DCF Figure'!$A$4:$A$102</c:f>
              <c:numCache>
                <c:formatCode>m/d/yyyy</c:formatCode>
                <c:ptCount val="99"/>
                <c:pt idx="0">
                  <c:v>41089</c:v>
                </c:pt>
                <c:pt idx="1">
                  <c:v>41367</c:v>
                </c:pt>
                <c:pt idx="2">
                  <c:v>41470</c:v>
                </c:pt>
                <c:pt idx="3">
                  <c:v>41708</c:v>
                </c:pt>
                <c:pt idx="4">
                  <c:v>41779</c:v>
                </c:pt>
                <c:pt idx="5">
                  <c:v>42135</c:v>
                </c:pt>
                <c:pt idx="6">
                  <c:v>42262</c:v>
                </c:pt>
                <c:pt idx="7">
                  <c:v>42262</c:v>
                </c:pt>
                <c:pt idx="8">
                  <c:v>42276</c:v>
                </c:pt>
                <c:pt idx="9">
                  <c:v>42278</c:v>
                </c:pt>
                <c:pt idx="10">
                  <c:v>42278</c:v>
                </c:pt>
                <c:pt idx="11">
                  <c:v>42314</c:v>
                </c:pt>
                <c:pt idx="12">
                  <c:v>42408</c:v>
                </c:pt>
                <c:pt idx="13">
                  <c:v>42408</c:v>
                </c:pt>
                <c:pt idx="14">
                  <c:v>42447</c:v>
                </c:pt>
                <c:pt idx="15">
                  <c:v>42584</c:v>
                </c:pt>
                <c:pt idx="16">
                  <c:v>42599</c:v>
                </c:pt>
                <c:pt idx="17">
                  <c:v>42620</c:v>
                </c:pt>
                <c:pt idx="18">
                  <c:v>42748</c:v>
                </c:pt>
                <c:pt idx="19">
                  <c:v>42797</c:v>
                </c:pt>
                <c:pt idx="20">
                  <c:v>42808</c:v>
                </c:pt>
                <c:pt idx="21">
                  <c:v>42830</c:v>
                </c:pt>
                <c:pt idx="22">
                  <c:v>42853</c:v>
                </c:pt>
                <c:pt idx="23">
                  <c:v>42895</c:v>
                </c:pt>
                <c:pt idx="24">
                  <c:v>42916</c:v>
                </c:pt>
                <c:pt idx="25">
                  <c:v>42916</c:v>
                </c:pt>
                <c:pt idx="26">
                  <c:v>42916</c:v>
                </c:pt>
                <c:pt idx="27">
                  <c:v>42942</c:v>
                </c:pt>
                <c:pt idx="28">
                  <c:v>42990</c:v>
                </c:pt>
                <c:pt idx="29">
                  <c:v>42990</c:v>
                </c:pt>
                <c:pt idx="30">
                  <c:v>43011</c:v>
                </c:pt>
                <c:pt idx="31">
                  <c:v>43069</c:v>
                </c:pt>
                <c:pt idx="32">
                  <c:v>43089</c:v>
                </c:pt>
                <c:pt idx="33">
                  <c:v>43123</c:v>
                </c:pt>
                <c:pt idx="34">
                  <c:v>43132</c:v>
                </c:pt>
                <c:pt idx="35">
                  <c:v>43181</c:v>
                </c:pt>
                <c:pt idx="36">
                  <c:v>43215</c:v>
                </c:pt>
                <c:pt idx="37">
                  <c:v>43234</c:v>
                </c:pt>
                <c:pt idx="38">
                  <c:v>43315</c:v>
                </c:pt>
                <c:pt idx="39">
                  <c:v>43399</c:v>
                </c:pt>
                <c:pt idx="40">
                  <c:v>43404</c:v>
                </c:pt>
                <c:pt idx="41">
                  <c:v>43479</c:v>
                </c:pt>
                <c:pt idx="42">
                  <c:v>43509</c:v>
                </c:pt>
                <c:pt idx="43">
                  <c:v>43546</c:v>
                </c:pt>
                <c:pt idx="44">
                  <c:v>43598</c:v>
                </c:pt>
                <c:pt idx="45">
                  <c:v>43622</c:v>
                </c:pt>
                <c:pt idx="46">
                  <c:v>43664</c:v>
                </c:pt>
                <c:pt idx="47">
                  <c:v>43665</c:v>
                </c:pt>
                <c:pt idx="48">
                  <c:v>43700</c:v>
                </c:pt>
                <c:pt idx="49">
                  <c:v>43718</c:v>
                </c:pt>
                <c:pt idx="50">
                  <c:v>43718</c:v>
                </c:pt>
                <c:pt idx="51">
                  <c:v>43769</c:v>
                </c:pt>
                <c:pt idx="52">
                  <c:v>43803</c:v>
                </c:pt>
                <c:pt idx="53">
                  <c:v>43819</c:v>
                </c:pt>
                <c:pt idx="54">
                  <c:v>43859</c:v>
                </c:pt>
                <c:pt idx="55">
                  <c:v>43868</c:v>
                </c:pt>
                <c:pt idx="56">
                  <c:v>43871</c:v>
                </c:pt>
                <c:pt idx="57">
                  <c:v>43882</c:v>
                </c:pt>
                <c:pt idx="58">
                  <c:v>43910</c:v>
                </c:pt>
                <c:pt idx="59">
                  <c:v>43934</c:v>
                </c:pt>
                <c:pt idx="60">
                  <c:v>44028</c:v>
                </c:pt>
                <c:pt idx="61">
                  <c:v>44057</c:v>
                </c:pt>
                <c:pt idx="62">
                  <c:v>44057</c:v>
                </c:pt>
                <c:pt idx="63">
                  <c:v>44063</c:v>
                </c:pt>
                <c:pt idx="64">
                  <c:v>44145</c:v>
                </c:pt>
                <c:pt idx="65">
                  <c:v>44154</c:v>
                </c:pt>
                <c:pt idx="66">
                  <c:v>44258</c:v>
                </c:pt>
                <c:pt idx="67">
                  <c:v>44273</c:v>
                </c:pt>
                <c:pt idx="68">
                  <c:v>44281</c:v>
                </c:pt>
                <c:pt idx="69">
                  <c:v>44286</c:v>
                </c:pt>
                <c:pt idx="70">
                  <c:v>44307</c:v>
                </c:pt>
                <c:pt idx="71">
                  <c:v>44307</c:v>
                </c:pt>
                <c:pt idx="72">
                  <c:v>44363</c:v>
                </c:pt>
                <c:pt idx="73">
                  <c:v>44421</c:v>
                </c:pt>
                <c:pt idx="74">
                  <c:v>44442</c:v>
                </c:pt>
                <c:pt idx="75">
                  <c:v>44652</c:v>
                </c:pt>
                <c:pt idx="76">
                  <c:v>44697</c:v>
                </c:pt>
                <c:pt idx="77">
                  <c:v>44726</c:v>
                </c:pt>
                <c:pt idx="78">
                  <c:v>44769</c:v>
                </c:pt>
                <c:pt idx="79">
                  <c:v>44770</c:v>
                </c:pt>
                <c:pt idx="80">
                  <c:v>44770</c:v>
                </c:pt>
                <c:pt idx="81">
                  <c:v>44781</c:v>
                </c:pt>
                <c:pt idx="82">
                  <c:v>44781</c:v>
                </c:pt>
                <c:pt idx="83">
                  <c:v>44781</c:v>
                </c:pt>
                <c:pt idx="84">
                  <c:v>44781</c:v>
                </c:pt>
                <c:pt idx="85">
                  <c:v>44781</c:v>
                </c:pt>
                <c:pt idx="86">
                  <c:v>44781</c:v>
                </c:pt>
                <c:pt idx="87">
                  <c:v>44799</c:v>
                </c:pt>
                <c:pt idx="88">
                  <c:v>44806</c:v>
                </c:pt>
                <c:pt idx="89">
                  <c:v>44859</c:v>
                </c:pt>
                <c:pt idx="90">
                  <c:v>44900</c:v>
                </c:pt>
                <c:pt idx="91">
                  <c:v>44906</c:v>
                </c:pt>
                <c:pt idx="92">
                  <c:v>44915</c:v>
                </c:pt>
                <c:pt idx="93">
                  <c:v>44917</c:v>
                </c:pt>
                <c:pt idx="94">
                  <c:v>44943</c:v>
                </c:pt>
                <c:pt idx="95">
                  <c:v>44992</c:v>
                </c:pt>
                <c:pt idx="96">
                  <c:v>45023</c:v>
                </c:pt>
                <c:pt idx="97">
                  <c:v>45167</c:v>
                </c:pt>
                <c:pt idx="98">
                  <c:v>45183</c:v>
                </c:pt>
              </c:numCache>
            </c:numRef>
          </c:cat>
          <c:val>
            <c:numRef>
              <c:f>'DCF Figure'!$F$4:$F$102</c:f>
              <c:numCache>
                <c:formatCode>0.00%</c:formatCode>
                <c:ptCount val="99"/>
                <c:pt idx="0">
                  <c:v>4.1391000000000004E-2</c:v>
                </c:pt>
                <c:pt idx="1">
                  <c:v>3.9877499999999996E-2</c:v>
                </c:pt>
                <c:pt idx="2">
                  <c:v>4.1922500000000001E-2</c:v>
                </c:pt>
                <c:pt idx="3">
                  <c:v>4.1461875000000002E-2</c:v>
                </c:pt>
                <c:pt idx="4">
                  <c:v>3.8855000000000001E-2</c:v>
                </c:pt>
                <c:pt idx="5">
                  <c:v>3.6845999999999997E-2</c:v>
                </c:pt>
                <c:pt idx="6">
                  <c:v>3.89025E-2</c:v>
                </c:pt>
                <c:pt idx="7">
                  <c:v>3.5414250000000001E-2</c:v>
                </c:pt>
                <c:pt idx="8">
                  <c:v>3.8912000000000002E-2</c:v>
                </c:pt>
                <c:pt idx="9">
                  <c:v>3.8912000000000002E-2</c:v>
                </c:pt>
                <c:pt idx="10">
                  <c:v>3.5414250000000001E-2</c:v>
                </c:pt>
                <c:pt idx="11">
                  <c:v>3.9414374999999995E-2</c:v>
                </c:pt>
                <c:pt idx="12">
                  <c:v>3.8414062499999999E-2</c:v>
                </c:pt>
                <c:pt idx="13">
                  <c:v>3.2350499999999997E-2</c:v>
                </c:pt>
                <c:pt idx="14">
                  <c:v>3.8926250000000003E-2</c:v>
                </c:pt>
                <c:pt idx="15">
                  <c:v>3.43375E-2</c:v>
                </c:pt>
                <c:pt idx="16">
                  <c:v>3.3825000000000001E-2</c:v>
                </c:pt>
                <c:pt idx="17">
                  <c:v>3.3825000000000001E-2</c:v>
                </c:pt>
                <c:pt idx="18">
                  <c:v>3.4849999999999999E-2</c:v>
                </c:pt>
                <c:pt idx="19">
                  <c:v>3.5362499999999998E-2</c:v>
                </c:pt>
                <c:pt idx="20">
                  <c:v>3.0862500000000001E-2</c:v>
                </c:pt>
                <c:pt idx="21">
                  <c:v>3.540562500000001E-2</c:v>
                </c:pt>
                <c:pt idx="22">
                  <c:v>3.540562500000001E-2</c:v>
                </c:pt>
                <c:pt idx="23">
                  <c:v>3.3866250000000007E-2</c:v>
                </c:pt>
                <c:pt idx="24">
                  <c:v>3.3866250000000007E-2</c:v>
                </c:pt>
                <c:pt idx="25">
                  <c:v>2.8840000000000001E-2</c:v>
                </c:pt>
                <c:pt idx="26">
                  <c:v>3.3866250000000007E-2</c:v>
                </c:pt>
                <c:pt idx="27">
                  <c:v>3.3312499999999995E-2</c:v>
                </c:pt>
                <c:pt idx="28">
                  <c:v>3.2799999999999996E-2</c:v>
                </c:pt>
                <c:pt idx="29">
                  <c:v>2.7776250000000002E-2</c:v>
                </c:pt>
                <c:pt idx="30">
                  <c:v>3.2287499999999997E-2</c:v>
                </c:pt>
                <c:pt idx="31">
                  <c:v>2.6252250000000001E-2</c:v>
                </c:pt>
                <c:pt idx="32">
                  <c:v>2.5731250000000001E-2</c:v>
                </c:pt>
                <c:pt idx="33">
                  <c:v>3.1774999999999998E-2</c:v>
                </c:pt>
                <c:pt idx="34">
                  <c:v>2.6753999999999997E-2</c:v>
                </c:pt>
                <c:pt idx="35">
                  <c:v>2.8840000000000001E-2</c:v>
                </c:pt>
                <c:pt idx="36">
                  <c:v>3.6387499999999996E-2</c:v>
                </c:pt>
                <c:pt idx="37">
                  <c:v>3.5874999999999997E-2</c:v>
                </c:pt>
                <c:pt idx="38">
                  <c:v>3.0862500000000001E-2</c:v>
                </c:pt>
                <c:pt idx="39">
                  <c:v>2.784375E-2</c:v>
                </c:pt>
                <c:pt idx="40">
                  <c:v>2.7328124999999998E-2</c:v>
                </c:pt>
                <c:pt idx="41">
                  <c:v>2.7328124999999998E-2</c:v>
                </c:pt>
                <c:pt idx="42">
                  <c:v>3.3825000000000001E-2</c:v>
                </c:pt>
                <c:pt idx="43">
                  <c:v>3.3825000000000001E-2</c:v>
                </c:pt>
                <c:pt idx="44">
                  <c:v>3.3825000000000001E-2</c:v>
                </c:pt>
                <c:pt idx="45">
                  <c:v>3.2816000000000005E-2</c:v>
                </c:pt>
                <c:pt idx="46">
                  <c:v>2.6779999999999998E-2</c:v>
                </c:pt>
                <c:pt idx="47">
                  <c:v>2.6779999999999998E-2</c:v>
                </c:pt>
                <c:pt idx="48">
                  <c:v>3.1829250000000003E-2</c:v>
                </c:pt>
                <c:pt idx="49">
                  <c:v>3.1813750000000002E-2</c:v>
                </c:pt>
                <c:pt idx="50">
                  <c:v>2.5781250000000002E-2</c:v>
                </c:pt>
                <c:pt idx="51">
                  <c:v>2.6779999999999998E-2</c:v>
                </c:pt>
                <c:pt idx="52">
                  <c:v>2.9761250000000003E-2</c:v>
                </c:pt>
                <c:pt idx="53">
                  <c:v>3.2287499999999997E-2</c:v>
                </c:pt>
                <c:pt idx="54">
                  <c:v>2.7810000000000001E-2</c:v>
                </c:pt>
                <c:pt idx="55">
                  <c:v>2.7810000000000001E-2</c:v>
                </c:pt>
                <c:pt idx="56">
                  <c:v>3.2287499999999997E-2</c:v>
                </c:pt>
                <c:pt idx="57">
                  <c:v>3.2287499999999997E-2</c:v>
                </c:pt>
                <c:pt idx="58">
                  <c:v>2.7776250000000002E-2</c:v>
                </c:pt>
                <c:pt idx="59">
                  <c:v>3.1262499999999999E-2</c:v>
                </c:pt>
                <c:pt idx="60">
                  <c:v>3.6899999999999995E-2</c:v>
                </c:pt>
                <c:pt idx="61">
                  <c:v>3.6899999999999995E-2</c:v>
                </c:pt>
                <c:pt idx="62">
                  <c:v>3.4421250000000007E-2</c:v>
                </c:pt>
                <c:pt idx="63">
                  <c:v>3.6899999999999995E-2</c:v>
                </c:pt>
                <c:pt idx="64">
                  <c:v>3.8949999999999999E-2</c:v>
                </c:pt>
                <c:pt idx="65">
                  <c:v>3.7458125000000002E-2</c:v>
                </c:pt>
                <c:pt idx="66">
                  <c:v>3.9462499999999998E-2</c:v>
                </c:pt>
                <c:pt idx="67">
                  <c:v>3.7458125000000002E-2</c:v>
                </c:pt>
                <c:pt idx="68">
                  <c:v>3.8484375000000001E-2</c:v>
                </c:pt>
                <c:pt idx="69">
                  <c:v>3.8997500000000004E-2</c:v>
                </c:pt>
                <c:pt idx="70">
                  <c:v>3.7971250000000005E-2</c:v>
                </c:pt>
                <c:pt idx="71">
                  <c:v>3.6899999999999995E-2</c:v>
                </c:pt>
                <c:pt idx="72">
                  <c:v>3.4935000000000008E-2</c:v>
                </c:pt>
                <c:pt idx="73">
                  <c:v>3.4935000000000008E-2</c:v>
                </c:pt>
                <c:pt idx="74">
                  <c:v>3.4935000000000008E-2</c:v>
                </c:pt>
                <c:pt idx="75">
                  <c:v>3.3907500000000007E-2</c:v>
                </c:pt>
                <c:pt idx="76">
                  <c:v>3.2880000000000006E-2</c:v>
                </c:pt>
                <c:pt idx="77">
                  <c:v>3.2366250000000006E-2</c:v>
                </c:pt>
                <c:pt idx="78">
                  <c:v>2.9833750000000003E-2</c:v>
                </c:pt>
                <c:pt idx="79">
                  <c:v>3.2880000000000006E-2</c:v>
                </c:pt>
                <c:pt idx="80">
                  <c:v>2.9833750000000003E-2</c:v>
                </c:pt>
                <c:pt idx="81">
                  <c:v>3.3907500000000007E-2</c:v>
                </c:pt>
                <c:pt idx="82">
                  <c:v>2.9833750000000003E-2</c:v>
                </c:pt>
                <c:pt idx="83">
                  <c:v>3.3907500000000007E-2</c:v>
                </c:pt>
                <c:pt idx="84">
                  <c:v>2.9833750000000003E-2</c:v>
                </c:pt>
                <c:pt idx="85">
                  <c:v>3.3907500000000007E-2</c:v>
                </c:pt>
                <c:pt idx="86">
                  <c:v>2.9833750000000003E-2</c:v>
                </c:pt>
                <c:pt idx="87">
                  <c:v>3.3907500000000007E-2</c:v>
                </c:pt>
                <c:pt idx="88">
                  <c:v>3.3907500000000007E-2</c:v>
                </c:pt>
                <c:pt idx="89">
                  <c:v>2.478E-2</c:v>
                </c:pt>
                <c:pt idx="90">
                  <c:v>3.7481849999999997E-2</c:v>
                </c:pt>
                <c:pt idx="91">
                  <c:v>3.7481849999999997E-2</c:v>
                </c:pt>
                <c:pt idx="92">
                  <c:v>3.7481849999999997E-2</c:v>
                </c:pt>
                <c:pt idx="93">
                  <c:v>3.7481849999999997E-2</c:v>
                </c:pt>
                <c:pt idx="94">
                  <c:v>3.3989999999999999E-2</c:v>
                </c:pt>
                <c:pt idx="95">
                  <c:v>3.7412499999999994E-2</c:v>
                </c:pt>
                <c:pt idx="96">
                  <c:v>3.6454949999999993E-2</c:v>
                </c:pt>
                <c:pt idx="97">
                  <c:v>3.9025999999999998E-2</c:v>
                </c:pt>
                <c:pt idx="98">
                  <c:v>3.9025999999999998E-2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0E-40EB-A0FE-812E18757AE0}"/>
            </c:ext>
          </c:extLst>
        </c:ser>
        <c:ser>
          <c:idx val="1"/>
          <c:order val="1"/>
          <c:tx>
            <c:v>Growth Rate</c:v>
          </c:tx>
          <c:spPr>
            <a:pattFill prst="dkDnDiag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cat>
            <c:numRef>
              <c:f>'DCF Figure'!$A$4:$A$102</c:f>
              <c:numCache>
                <c:formatCode>m/d/yyyy</c:formatCode>
                <c:ptCount val="99"/>
                <c:pt idx="0">
                  <c:v>41089</c:v>
                </c:pt>
                <c:pt idx="1">
                  <c:v>41367</c:v>
                </c:pt>
                <c:pt idx="2">
                  <c:v>41470</c:v>
                </c:pt>
                <c:pt idx="3">
                  <c:v>41708</c:v>
                </c:pt>
                <c:pt idx="4">
                  <c:v>41779</c:v>
                </c:pt>
                <c:pt idx="5">
                  <c:v>42135</c:v>
                </c:pt>
                <c:pt idx="6">
                  <c:v>42262</c:v>
                </c:pt>
                <c:pt idx="7">
                  <c:v>42262</c:v>
                </c:pt>
                <c:pt idx="8">
                  <c:v>42276</c:v>
                </c:pt>
                <c:pt idx="9">
                  <c:v>42278</c:v>
                </c:pt>
                <c:pt idx="10">
                  <c:v>42278</c:v>
                </c:pt>
                <c:pt idx="11">
                  <c:v>42314</c:v>
                </c:pt>
                <c:pt idx="12">
                  <c:v>42408</c:v>
                </c:pt>
                <c:pt idx="13">
                  <c:v>42408</c:v>
                </c:pt>
                <c:pt idx="14">
                  <c:v>42447</c:v>
                </c:pt>
                <c:pt idx="15">
                  <c:v>42584</c:v>
                </c:pt>
                <c:pt idx="16">
                  <c:v>42599</c:v>
                </c:pt>
                <c:pt idx="17">
                  <c:v>42620</c:v>
                </c:pt>
                <c:pt idx="18">
                  <c:v>42748</c:v>
                </c:pt>
                <c:pt idx="19">
                  <c:v>42797</c:v>
                </c:pt>
                <c:pt idx="20">
                  <c:v>42808</c:v>
                </c:pt>
                <c:pt idx="21">
                  <c:v>42830</c:v>
                </c:pt>
                <c:pt idx="22">
                  <c:v>42853</c:v>
                </c:pt>
                <c:pt idx="23">
                  <c:v>42895</c:v>
                </c:pt>
                <c:pt idx="24">
                  <c:v>42916</c:v>
                </c:pt>
                <c:pt idx="25">
                  <c:v>42916</c:v>
                </c:pt>
                <c:pt idx="26">
                  <c:v>42916</c:v>
                </c:pt>
                <c:pt idx="27">
                  <c:v>42942</c:v>
                </c:pt>
                <c:pt idx="28">
                  <c:v>42990</c:v>
                </c:pt>
                <c:pt idx="29">
                  <c:v>42990</c:v>
                </c:pt>
                <c:pt idx="30">
                  <c:v>43011</c:v>
                </c:pt>
                <c:pt idx="31">
                  <c:v>43069</c:v>
                </c:pt>
                <c:pt idx="32">
                  <c:v>43089</c:v>
                </c:pt>
                <c:pt idx="33">
                  <c:v>43123</c:v>
                </c:pt>
                <c:pt idx="34">
                  <c:v>43132</c:v>
                </c:pt>
                <c:pt idx="35">
                  <c:v>43181</c:v>
                </c:pt>
                <c:pt idx="36">
                  <c:v>43215</c:v>
                </c:pt>
                <c:pt idx="37">
                  <c:v>43234</c:v>
                </c:pt>
                <c:pt idx="38">
                  <c:v>43315</c:v>
                </c:pt>
                <c:pt idx="39">
                  <c:v>43399</c:v>
                </c:pt>
                <c:pt idx="40">
                  <c:v>43404</c:v>
                </c:pt>
                <c:pt idx="41">
                  <c:v>43479</c:v>
                </c:pt>
                <c:pt idx="42">
                  <c:v>43509</c:v>
                </c:pt>
                <c:pt idx="43">
                  <c:v>43546</c:v>
                </c:pt>
                <c:pt idx="44">
                  <c:v>43598</c:v>
                </c:pt>
                <c:pt idx="45">
                  <c:v>43622</c:v>
                </c:pt>
                <c:pt idx="46">
                  <c:v>43664</c:v>
                </c:pt>
                <c:pt idx="47">
                  <c:v>43665</c:v>
                </c:pt>
                <c:pt idx="48">
                  <c:v>43700</c:v>
                </c:pt>
                <c:pt idx="49">
                  <c:v>43718</c:v>
                </c:pt>
                <c:pt idx="50">
                  <c:v>43718</c:v>
                </c:pt>
                <c:pt idx="51">
                  <c:v>43769</c:v>
                </c:pt>
                <c:pt idx="52">
                  <c:v>43803</c:v>
                </c:pt>
                <c:pt idx="53">
                  <c:v>43819</c:v>
                </c:pt>
                <c:pt idx="54">
                  <c:v>43859</c:v>
                </c:pt>
                <c:pt idx="55">
                  <c:v>43868</c:v>
                </c:pt>
                <c:pt idx="56">
                  <c:v>43871</c:v>
                </c:pt>
                <c:pt idx="57">
                  <c:v>43882</c:v>
                </c:pt>
                <c:pt idx="58">
                  <c:v>43910</c:v>
                </c:pt>
                <c:pt idx="59">
                  <c:v>43934</c:v>
                </c:pt>
                <c:pt idx="60">
                  <c:v>44028</c:v>
                </c:pt>
                <c:pt idx="61">
                  <c:v>44057</c:v>
                </c:pt>
                <c:pt idx="62">
                  <c:v>44057</c:v>
                </c:pt>
                <c:pt idx="63">
                  <c:v>44063</c:v>
                </c:pt>
                <c:pt idx="64">
                  <c:v>44145</c:v>
                </c:pt>
                <c:pt idx="65">
                  <c:v>44154</c:v>
                </c:pt>
                <c:pt idx="66">
                  <c:v>44258</c:v>
                </c:pt>
                <c:pt idx="67">
                  <c:v>44273</c:v>
                </c:pt>
                <c:pt idx="68">
                  <c:v>44281</c:v>
                </c:pt>
                <c:pt idx="69">
                  <c:v>44286</c:v>
                </c:pt>
                <c:pt idx="70">
                  <c:v>44307</c:v>
                </c:pt>
                <c:pt idx="71">
                  <c:v>44307</c:v>
                </c:pt>
                <c:pt idx="72">
                  <c:v>44363</c:v>
                </c:pt>
                <c:pt idx="73">
                  <c:v>44421</c:v>
                </c:pt>
                <c:pt idx="74">
                  <c:v>44442</c:v>
                </c:pt>
                <c:pt idx="75">
                  <c:v>44652</c:v>
                </c:pt>
                <c:pt idx="76">
                  <c:v>44697</c:v>
                </c:pt>
                <c:pt idx="77">
                  <c:v>44726</c:v>
                </c:pt>
                <c:pt idx="78">
                  <c:v>44769</c:v>
                </c:pt>
                <c:pt idx="79">
                  <c:v>44770</c:v>
                </c:pt>
                <c:pt idx="80">
                  <c:v>44770</c:v>
                </c:pt>
                <c:pt idx="81">
                  <c:v>44781</c:v>
                </c:pt>
                <c:pt idx="82">
                  <c:v>44781</c:v>
                </c:pt>
                <c:pt idx="83">
                  <c:v>44781</c:v>
                </c:pt>
                <c:pt idx="84">
                  <c:v>44781</c:v>
                </c:pt>
                <c:pt idx="85">
                  <c:v>44781</c:v>
                </c:pt>
                <c:pt idx="86">
                  <c:v>44781</c:v>
                </c:pt>
                <c:pt idx="87">
                  <c:v>44799</c:v>
                </c:pt>
                <c:pt idx="88">
                  <c:v>44806</c:v>
                </c:pt>
                <c:pt idx="89">
                  <c:v>44859</c:v>
                </c:pt>
                <c:pt idx="90">
                  <c:v>44900</c:v>
                </c:pt>
                <c:pt idx="91">
                  <c:v>44906</c:v>
                </c:pt>
                <c:pt idx="92">
                  <c:v>44915</c:v>
                </c:pt>
                <c:pt idx="93">
                  <c:v>44917</c:v>
                </c:pt>
                <c:pt idx="94">
                  <c:v>44943</c:v>
                </c:pt>
                <c:pt idx="95">
                  <c:v>44992</c:v>
                </c:pt>
                <c:pt idx="96">
                  <c:v>45023</c:v>
                </c:pt>
                <c:pt idx="97">
                  <c:v>45167</c:v>
                </c:pt>
                <c:pt idx="98">
                  <c:v>45183</c:v>
                </c:pt>
              </c:numCache>
            </c:numRef>
          </c:cat>
          <c:val>
            <c:numRef>
              <c:f>'DCF Figure'!$G$4:$G$102</c:f>
              <c:numCache>
                <c:formatCode>0.00%</c:formatCode>
                <c:ptCount val="99"/>
                <c:pt idx="0">
                  <c:v>4.3999999999999997E-2</c:v>
                </c:pt>
                <c:pt idx="1">
                  <c:v>4.4999999999999998E-2</c:v>
                </c:pt>
                <c:pt idx="2">
                  <c:v>4.4999999999999998E-2</c:v>
                </c:pt>
                <c:pt idx="3">
                  <c:v>4.7500000000000001E-2</c:v>
                </c:pt>
                <c:pt idx="4">
                  <c:v>4.4999999999999998E-2</c:v>
                </c:pt>
                <c:pt idx="5">
                  <c:v>4.7E-2</c:v>
                </c:pt>
                <c:pt idx="6">
                  <c:v>4.7500000000000001E-2</c:v>
                </c:pt>
                <c:pt idx="7">
                  <c:v>5.2999999999999999E-2</c:v>
                </c:pt>
                <c:pt idx="8">
                  <c:v>4.8000000000000001E-2</c:v>
                </c:pt>
                <c:pt idx="9">
                  <c:v>4.8000000000000001E-2</c:v>
                </c:pt>
                <c:pt idx="10">
                  <c:v>5.2999999999999999E-2</c:v>
                </c:pt>
                <c:pt idx="11">
                  <c:v>4.7500000000000001E-2</c:v>
                </c:pt>
                <c:pt idx="12">
                  <c:v>4.8750000000000002E-2</c:v>
                </c:pt>
                <c:pt idx="13">
                  <c:v>5.3999999999999999E-2</c:v>
                </c:pt>
                <c:pt idx="14">
                  <c:v>4.8750000000000002E-2</c:v>
                </c:pt>
                <c:pt idx="15">
                  <c:v>0.05</c:v>
                </c:pt>
                <c:pt idx="16">
                  <c:v>0.05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5.7500000000000002E-2</c:v>
                </c:pt>
                <c:pt idx="21">
                  <c:v>5.2499999999999998E-2</c:v>
                </c:pt>
                <c:pt idx="22">
                  <c:v>5.2499999999999998E-2</c:v>
                </c:pt>
                <c:pt idx="23">
                  <c:v>5.2499999999999998E-2</c:v>
                </c:pt>
                <c:pt idx="24">
                  <c:v>5.2499999999999998E-2</c:v>
                </c:pt>
                <c:pt idx="25">
                  <c:v>0.06</c:v>
                </c:pt>
                <c:pt idx="26">
                  <c:v>5.2499999999999998E-2</c:v>
                </c:pt>
                <c:pt idx="27">
                  <c:v>0.05</c:v>
                </c:pt>
                <c:pt idx="28">
                  <c:v>0.05</c:v>
                </c:pt>
                <c:pt idx="29">
                  <c:v>5.7500000000000002E-2</c:v>
                </c:pt>
                <c:pt idx="30">
                  <c:v>0.05</c:v>
                </c:pt>
                <c:pt idx="31">
                  <c:v>5.8999999999999997E-2</c:v>
                </c:pt>
                <c:pt idx="32">
                  <c:v>5.8500000000000003E-2</c:v>
                </c:pt>
                <c:pt idx="33">
                  <c:v>0.05</c:v>
                </c:pt>
                <c:pt idx="34">
                  <c:v>5.8000000000000003E-2</c:v>
                </c:pt>
                <c:pt idx="35">
                  <c:v>0.06</c:v>
                </c:pt>
                <c:pt idx="36">
                  <c:v>0.05</c:v>
                </c:pt>
                <c:pt idx="37">
                  <c:v>0.05</c:v>
                </c:pt>
                <c:pt idx="38">
                  <c:v>5.7500000000000002E-2</c:v>
                </c:pt>
                <c:pt idx="39">
                  <c:v>6.25E-2</c:v>
                </c:pt>
                <c:pt idx="40">
                  <c:v>6.25E-2</c:v>
                </c:pt>
                <c:pt idx="41">
                  <c:v>6.25E-2</c:v>
                </c:pt>
                <c:pt idx="42">
                  <c:v>0.05</c:v>
                </c:pt>
                <c:pt idx="43">
                  <c:v>0.05</c:v>
                </c:pt>
                <c:pt idx="44">
                  <c:v>0.05</c:v>
                </c:pt>
                <c:pt idx="45">
                  <c:v>5.0999999999999997E-2</c:v>
                </c:pt>
                <c:pt idx="46">
                  <c:v>0.06</c:v>
                </c:pt>
                <c:pt idx="47">
                  <c:v>0.06</c:v>
                </c:pt>
                <c:pt idx="48">
                  <c:v>5.3499999999999999E-2</c:v>
                </c:pt>
                <c:pt idx="49">
                  <c:v>5.2499999999999998E-2</c:v>
                </c:pt>
                <c:pt idx="50">
                  <c:v>6.25E-2</c:v>
                </c:pt>
                <c:pt idx="51">
                  <c:v>0.06</c:v>
                </c:pt>
                <c:pt idx="52">
                  <c:v>5.2499999999999998E-2</c:v>
                </c:pt>
                <c:pt idx="53">
                  <c:v>0.05</c:v>
                </c:pt>
                <c:pt idx="54">
                  <c:v>0.06</c:v>
                </c:pt>
                <c:pt idx="55">
                  <c:v>0.06</c:v>
                </c:pt>
                <c:pt idx="56">
                  <c:v>0.05</c:v>
                </c:pt>
                <c:pt idx="57">
                  <c:v>0.05</c:v>
                </c:pt>
                <c:pt idx="58">
                  <c:v>5.7500000000000002E-2</c:v>
                </c:pt>
                <c:pt idx="59">
                  <c:v>0.05</c:v>
                </c:pt>
                <c:pt idx="60">
                  <c:v>0.05</c:v>
                </c:pt>
                <c:pt idx="61">
                  <c:v>0.05</c:v>
                </c:pt>
                <c:pt idx="62">
                  <c:v>5.5E-2</c:v>
                </c:pt>
                <c:pt idx="63">
                  <c:v>0.05</c:v>
                </c:pt>
                <c:pt idx="64">
                  <c:v>0.05</c:v>
                </c:pt>
                <c:pt idx="65">
                  <c:v>5.2499999999999998E-2</c:v>
                </c:pt>
                <c:pt idx="66">
                  <c:v>0.05</c:v>
                </c:pt>
                <c:pt idx="67">
                  <c:v>5.2499999999999998E-2</c:v>
                </c:pt>
                <c:pt idx="68">
                  <c:v>5.2499999999999998E-2</c:v>
                </c:pt>
                <c:pt idx="69">
                  <c:v>5.2499999999999998E-2</c:v>
                </c:pt>
                <c:pt idx="70">
                  <c:v>5.2499999999999998E-2</c:v>
                </c:pt>
                <c:pt idx="71">
                  <c:v>0.05</c:v>
                </c:pt>
                <c:pt idx="72">
                  <c:v>5.5E-2</c:v>
                </c:pt>
                <c:pt idx="73">
                  <c:v>5.5E-2</c:v>
                </c:pt>
                <c:pt idx="74">
                  <c:v>5.5E-2</c:v>
                </c:pt>
                <c:pt idx="75">
                  <c:v>5.5E-2</c:v>
                </c:pt>
                <c:pt idx="76">
                  <c:v>5.5E-2</c:v>
                </c:pt>
                <c:pt idx="77">
                  <c:v>5.5E-2</c:v>
                </c:pt>
                <c:pt idx="78">
                  <c:v>5.7500000000000002E-2</c:v>
                </c:pt>
                <c:pt idx="79">
                  <c:v>5.5E-2</c:v>
                </c:pt>
                <c:pt idx="80">
                  <c:v>5.7500000000000002E-2</c:v>
                </c:pt>
                <c:pt idx="81">
                  <c:v>5.5E-2</c:v>
                </c:pt>
                <c:pt idx="82">
                  <c:v>5.7500000000000002E-2</c:v>
                </c:pt>
                <c:pt idx="83">
                  <c:v>5.5E-2</c:v>
                </c:pt>
                <c:pt idx="84">
                  <c:v>5.7500000000000002E-2</c:v>
                </c:pt>
                <c:pt idx="85">
                  <c:v>5.5E-2</c:v>
                </c:pt>
                <c:pt idx="86">
                  <c:v>5.7500000000000002E-2</c:v>
                </c:pt>
                <c:pt idx="87">
                  <c:v>5.5E-2</c:v>
                </c:pt>
                <c:pt idx="88">
                  <c:v>5.5E-2</c:v>
                </c:pt>
                <c:pt idx="89">
                  <c:v>6.5000000000000002E-2</c:v>
                </c:pt>
                <c:pt idx="90">
                  <c:v>5.3800000000000001E-2</c:v>
                </c:pt>
                <c:pt idx="91">
                  <c:v>5.3800000000000001E-2</c:v>
                </c:pt>
                <c:pt idx="92">
                  <c:v>5.3800000000000001E-2</c:v>
                </c:pt>
                <c:pt idx="93">
                  <c:v>5.3800000000000001E-2</c:v>
                </c:pt>
                <c:pt idx="94">
                  <c:v>0.06</c:v>
                </c:pt>
                <c:pt idx="95">
                  <c:v>0.05</c:v>
                </c:pt>
                <c:pt idx="96">
                  <c:v>5.3800000000000001E-2</c:v>
                </c:pt>
                <c:pt idx="97">
                  <c:v>5.3999999999999999E-2</c:v>
                </c:pt>
                <c:pt idx="98">
                  <c:v>5.3999999999999999E-2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0E-40EB-A0FE-812E18757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50403039"/>
        <c:axId val="1483002575"/>
      </c:barChart>
      <c:lineChart>
        <c:grouping val="standard"/>
        <c:varyColors val="0"/>
        <c:ser>
          <c:idx val="2"/>
          <c:order val="2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'DCF Figure'!$A$4:$A$101</c:f>
              <c:numCache>
                <c:formatCode>m/d/yyyy</c:formatCode>
                <c:ptCount val="98"/>
                <c:pt idx="0">
                  <c:v>41089</c:v>
                </c:pt>
                <c:pt idx="1">
                  <c:v>41367</c:v>
                </c:pt>
                <c:pt idx="2">
                  <c:v>41470</c:v>
                </c:pt>
                <c:pt idx="3">
                  <c:v>41708</c:v>
                </c:pt>
                <c:pt idx="4">
                  <c:v>41779</c:v>
                </c:pt>
                <c:pt idx="5">
                  <c:v>42135</c:v>
                </c:pt>
                <c:pt idx="6">
                  <c:v>42262</c:v>
                </c:pt>
                <c:pt idx="7">
                  <c:v>42262</c:v>
                </c:pt>
                <c:pt idx="8">
                  <c:v>42276</c:v>
                </c:pt>
                <c:pt idx="9">
                  <c:v>42278</c:v>
                </c:pt>
                <c:pt idx="10">
                  <c:v>42278</c:v>
                </c:pt>
                <c:pt idx="11">
                  <c:v>42314</c:v>
                </c:pt>
                <c:pt idx="12">
                  <c:v>42408</c:v>
                </c:pt>
                <c:pt idx="13">
                  <c:v>42408</c:v>
                </c:pt>
                <c:pt idx="14">
                  <c:v>42447</c:v>
                </c:pt>
                <c:pt idx="15">
                  <c:v>42584</c:v>
                </c:pt>
                <c:pt idx="16">
                  <c:v>42599</c:v>
                </c:pt>
                <c:pt idx="17">
                  <c:v>42620</c:v>
                </c:pt>
                <c:pt idx="18">
                  <c:v>42748</c:v>
                </c:pt>
                <c:pt idx="19">
                  <c:v>42797</c:v>
                </c:pt>
                <c:pt idx="20">
                  <c:v>42808</c:v>
                </c:pt>
                <c:pt idx="21">
                  <c:v>42830</c:v>
                </c:pt>
                <c:pt idx="22">
                  <c:v>42853</c:v>
                </c:pt>
                <c:pt idx="23">
                  <c:v>42895</c:v>
                </c:pt>
                <c:pt idx="24">
                  <c:v>42916</c:v>
                </c:pt>
                <c:pt idx="25">
                  <c:v>42916</c:v>
                </c:pt>
                <c:pt idx="26">
                  <c:v>42916</c:v>
                </c:pt>
                <c:pt idx="27">
                  <c:v>42942</c:v>
                </c:pt>
                <c:pt idx="28">
                  <c:v>42990</c:v>
                </c:pt>
                <c:pt idx="29">
                  <c:v>42990</c:v>
                </c:pt>
                <c:pt idx="30">
                  <c:v>43011</c:v>
                </c:pt>
                <c:pt idx="31">
                  <c:v>43069</c:v>
                </c:pt>
                <c:pt idx="32">
                  <c:v>43089</c:v>
                </c:pt>
                <c:pt idx="33">
                  <c:v>43123</c:v>
                </c:pt>
                <c:pt idx="34">
                  <c:v>43132</c:v>
                </c:pt>
                <c:pt idx="35">
                  <c:v>43181</c:v>
                </c:pt>
                <c:pt idx="36">
                  <c:v>43215</c:v>
                </c:pt>
                <c:pt idx="37">
                  <c:v>43234</c:v>
                </c:pt>
                <c:pt idx="38">
                  <c:v>43315</c:v>
                </c:pt>
                <c:pt idx="39">
                  <c:v>43399</c:v>
                </c:pt>
                <c:pt idx="40">
                  <c:v>43404</c:v>
                </c:pt>
                <c:pt idx="41">
                  <c:v>43479</c:v>
                </c:pt>
                <c:pt idx="42">
                  <c:v>43509</c:v>
                </c:pt>
                <c:pt idx="43">
                  <c:v>43546</c:v>
                </c:pt>
                <c:pt idx="44">
                  <c:v>43598</c:v>
                </c:pt>
                <c:pt idx="45">
                  <c:v>43622</c:v>
                </c:pt>
                <c:pt idx="46">
                  <c:v>43664</c:v>
                </c:pt>
                <c:pt idx="47">
                  <c:v>43665</c:v>
                </c:pt>
                <c:pt idx="48">
                  <c:v>43700</c:v>
                </c:pt>
                <c:pt idx="49">
                  <c:v>43718</c:v>
                </c:pt>
                <c:pt idx="50">
                  <c:v>43718</c:v>
                </c:pt>
                <c:pt idx="51">
                  <c:v>43769</c:v>
                </c:pt>
                <c:pt idx="52">
                  <c:v>43803</c:v>
                </c:pt>
                <c:pt idx="53">
                  <c:v>43819</c:v>
                </c:pt>
                <c:pt idx="54">
                  <c:v>43859</c:v>
                </c:pt>
                <c:pt idx="55">
                  <c:v>43868</c:v>
                </c:pt>
                <c:pt idx="56">
                  <c:v>43871</c:v>
                </c:pt>
                <c:pt idx="57">
                  <c:v>43882</c:v>
                </c:pt>
                <c:pt idx="58">
                  <c:v>43910</c:v>
                </c:pt>
                <c:pt idx="59">
                  <c:v>43934</c:v>
                </c:pt>
                <c:pt idx="60">
                  <c:v>44028</c:v>
                </c:pt>
                <c:pt idx="61">
                  <c:v>44057</c:v>
                </c:pt>
                <c:pt idx="62">
                  <c:v>44057</c:v>
                </c:pt>
                <c:pt idx="63">
                  <c:v>44063</c:v>
                </c:pt>
                <c:pt idx="64">
                  <c:v>44145</c:v>
                </c:pt>
                <c:pt idx="65">
                  <c:v>44154</c:v>
                </c:pt>
                <c:pt idx="66">
                  <c:v>44258</c:v>
                </c:pt>
                <c:pt idx="67">
                  <c:v>44273</c:v>
                </c:pt>
                <c:pt idx="68">
                  <c:v>44281</c:v>
                </c:pt>
                <c:pt idx="69">
                  <c:v>44286</c:v>
                </c:pt>
                <c:pt idx="70">
                  <c:v>44307</c:v>
                </c:pt>
                <c:pt idx="71">
                  <c:v>44307</c:v>
                </c:pt>
                <c:pt idx="72">
                  <c:v>44363</c:v>
                </c:pt>
                <c:pt idx="73">
                  <c:v>44421</c:v>
                </c:pt>
                <c:pt idx="74">
                  <c:v>44442</c:v>
                </c:pt>
                <c:pt idx="75">
                  <c:v>44652</c:v>
                </c:pt>
                <c:pt idx="76">
                  <c:v>44697</c:v>
                </c:pt>
                <c:pt idx="77">
                  <c:v>44726</c:v>
                </c:pt>
                <c:pt idx="78">
                  <c:v>44769</c:v>
                </c:pt>
                <c:pt idx="79">
                  <c:v>44770</c:v>
                </c:pt>
                <c:pt idx="80">
                  <c:v>44770</c:v>
                </c:pt>
                <c:pt idx="81">
                  <c:v>44781</c:v>
                </c:pt>
                <c:pt idx="82">
                  <c:v>44781</c:v>
                </c:pt>
                <c:pt idx="83">
                  <c:v>44781</c:v>
                </c:pt>
                <c:pt idx="84">
                  <c:v>44781</c:v>
                </c:pt>
                <c:pt idx="85">
                  <c:v>44781</c:v>
                </c:pt>
                <c:pt idx="86">
                  <c:v>44781</c:v>
                </c:pt>
                <c:pt idx="87">
                  <c:v>44799</c:v>
                </c:pt>
                <c:pt idx="88">
                  <c:v>44806</c:v>
                </c:pt>
                <c:pt idx="89">
                  <c:v>44859</c:v>
                </c:pt>
                <c:pt idx="90">
                  <c:v>44900</c:v>
                </c:pt>
                <c:pt idx="91">
                  <c:v>44906</c:v>
                </c:pt>
                <c:pt idx="92">
                  <c:v>44915</c:v>
                </c:pt>
                <c:pt idx="93">
                  <c:v>44917</c:v>
                </c:pt>
                <c:pt idx="94">
                  <c:v>44943</c:v>
                </c:pt>
                <c:pt idx="95">
                  <c:v>44992</c:v>
                </c:pt>
                <c:pt idx="96">
                  <c:v>45023</c:v>
                </c:pt>
                <c:pt idx="97">
                  <c:v>45167</c:v>
                </c:pt>
              </c:numCache>
            </c:numRef>
          </c:cat>
          <c:val>
            <c:numRef>
              <c:f>'DCF Figure'!$I$4:$I$102</c:f>
              <c:numCache>
                <c:formatCode>0.00%</c:formatCode>
                <c:ptCount val="99"/>
                <c:pt idx="0">
                  <c:v>8.1500000000000003E-2</c:v>
                </c:pt>
                <c:pt idx="1">
                  <c:v>8.1500000000000003E-2</c:v>
                </c:pt>
                <c:pt idx="2">
                  <c:v>8.1500000000000003E-2</c:v>
                </c:pt>
                <c:pt idx="3">
                  <c:v>8.1500000000000003E-2</c:v>
                </c:pt>
                <c:pt idx="4">
                  <c:v>8.1500000000000003E-2</c:v>
                </c:pt>
                <c:pt idx="5">
                  <c:v>8.1500000000000003E-2</c:v>
                </c:pt>
                <c:pt idx="6">
                  <c:v>8.1500000000000003E-2</c:v>
                </c:pt>
                <c:pt idx="7">
                  <c:v>8.1500000000000003E-2</c:v>
                </c:pt>
                <c:pt idx="8">
                  <c:v>8.1500000000000003E-2</c:v>
                </c:pt>
                <c:pt idx="9">
                  <c:v>8.1500000000000003E-2</c:v>
                </c:pt>
                <c:pt idx="10">
                  <c:v>8.1500000000000003E-2</c:v>
                </c:pt>
                <c:pt idx="11">
                  <c:v>8.1500000000000003E-2</c:v>
                </c:pt>
                <c:pt idx="12">
                  <c:v>8.1500000000000003E-2</c:v>
                </c:pt>
                <c:pt idx="13">
                  <c:v>8.1500000000000003E-2</c:v>
                </c:pt>
                <c:pt idx="14">
                  <c:v>8.1500000000000003E-2</c:v>
                </c:pt>
                <c:pt idx="15">
                  <c:v>8.1500000000000003E-2</c:v>
                </c:pt>
                <c:pt idx="16">
                  <c:v>8.1500000000000003E-2</c:v>
                </c:pt>
                <c:pt idx="17">
                  <c:v>8.1500000000000003E-2</c:v>
                </c:pt>
                <c:pt idx="18">
                  <c:v>8.1500000000000003E-2</c:v>
                </c:pt>
                <c:pt idx="19">
                  <c:v>8.1500000000000003E-2</c:v>
                </c:pt>
                <c:pt idx="20">
                  <c:v>8.1500000000000003E-2</c:v>
                </c:pt>
                <c:pt idx="21">
                  <c:v>8.1500000000000003E-2</c:v>
                </c:pt>
                <c:pt idx="22">
                  <c:v>8.1500000000000003E-2</c:v>
                </c:pt>
                <c:pt idx="23">
                  <c:v>8.1500000000000003E-2</c:v>
                </c:pt>
                <c:pt idx="24">
                  <c:v>8.1500000000000003E-2</c:v>
                </c:pt>
                <c:pt idx="25">
                  <c:v>8.1500000000000003E-2</c:v>
                </c:pt>
                <c:pt idx="26">
                  <c:v>8.1500000000000003E-2</c:v>
                </c:pt>
                <c:pt idx="27">
                  <c:v>8.1500000000000003E-2</c:v>
                </c:pt>
                <c:pt idx="28">
                  <c:v>8.1500000000000003E-2</c:v>
                </c:pt>
                <c:pt idx="29">
                  <c:v>8.1500000000000003E-2</c:v>
                </c:pt>
                <c:pt idx="30">
                  <c:v>8.1500000000000003E-2</c:v>
                </c:pt>
                <c:pt idx="31">
                  <c:v>8.1500000000000003E-2</c:v>
                </c:pt>
                <c:pt idx="32">
                  <c:v>8.1500000000000003E-2</c:v>
                </c:pt>
                <c:pt idx="33">
                  <c:v>8.1500000000000003E-2</c:v>
                </c:pt>
                <c:pt idx="34">
                  <c:v>8.1500000000000003E-2</c:v>
                </c:pt>
                <c:pt idx="35">
                  <c:v>8.1500000000000003E-2</c:v>
                </c:pt>
                <c:pt idx="36">
                  <c:v>8.1500000000000003E-2</c:v>
                </c:pt>
                <c:pt idx="37">
                  <c:v>8.1500000000000003E-2</c:v>
                </c:pt>
                <c:pt idx="38">
                  <c:v>8.1500000000000003E-2</c:v>
                </c:pt>
                <c:pt idx="39">
                  <c:v>8.1500000000000003E-2</c:v>
                </c:pt>
                <c:pt idx="40">
                  <c:v>8.1500000000000003E-2</c:v>
                </c:pt>
                <c:pt idx="41">
                  <c:v>8.1500000000000003E-2</c:v>
                </c:pt>
                <c:pt idx="42">
                  <c:v>8.1500000000000003E-2</c:v>
                </c:pt>
                <c:pt idx="43">
                  <c:v>8.1500000000000003E-2</c:v>
                </c:pt>
                <c:pt idx="44">
                  <c:v>8.1500000000000003E-2</c:v>
                </c:pt>
                <c:pt idx="45">
                  <c:v>8.1500000000000003E-2</c:v>
                </c:pt>
                <c:pt idx="46">
                  <c:v>8.1500000000000003E-2</c:v>
                </c:pt>
                <c:pt idx="47">
                  <c:v>8.1500000000000003E-2</c:v>
                </c:pt>
                <c:pt idx="48">
                  <c:v>8.1500000000000003E-2</c:v>
                </c:pt>
                <c:pt idx="49">
                  <c:v>8.1500000000000003E-2</c:v>
                </c:pt>
                <c:pt idx="50">
                  <c:v>8.1500000000000003E-2</c:v>
                </c:pt>
                <c:pt idx="51">
                  <c:v>8.1500000000000003E-2</c:v>
                </c:pt>
                <c:pt idx="52">
                  <c:v>8.1500000000000003E-2</c:v>
                </c:pt>
                <c:pt idx="53">
                  <c:v>8.1500000000000003E-2</c:v>
                </c:pt>
                <c:pt idx="54">
                  <c:v>8.1500000000000003E-2</c:v>
                </c:pt>
                <c:pt idx="55">
                  <c:v>8.1500000000000003E-2</c:v>
                </c:pt>
                <c:pt idx="56">
                  <c:v>8.1500000000000003E-2</c:v>
                </c:pt>
                <c:pt idx="57">
                  <c:v>8.1500000000000003E-2</c:v>
                </c:pt>
                <c:pt idx="58">
                  <c:v>8.1500000000000003E-2</c:v>
                </c:pt>
                <c:pt idx="59">
                  <c:v>8.1500000000000003E-2</c:v>
                </c:pt>
                <c:pt idx="60">
                  <c:v>8.1500000000000003E-2</c:v>
                </c:pt>
                <c:pt idx="61">
                  <c:v>8.1500000000000003E-2</c:v>
                </c:pt>
                <c:pt idx="62">
                  <c:v>8.1500000000000003E-2</c:v>
                </c:pt>
                <c:pt idx="63">
                  <c:v>8.1500000000000003E-2</c:v>
                </c:pt>
                <c:pt idx="64">
                  <c:v>8.1500000000000003E-2</c:v>
                </c:pt>
                <c:pt idx="65">
                  <c:v>8.1500000000000003E-2</c:v>
                </c:pt>
                <c:pt idx="66">
                  <c:v>8.1500000000000003E-2</c:v>
                </c:pt>
                <c:pt idx="67">
                  <c:v>8.1500000000000003E-2</c:v>
                </c:pt>
                <c:pt idx="68">
                  <c:v>8.1500000000000003E-2</c:v>
                </c:pt>
                <c:pt idx="69">
                  <c:v>8.1500000000000003E-2</c:v>
                </c:pt>
                <c:pt idx="70">
                  <c:v>8.1500000000000003E-2</c:v>
                </c:pt>
                <c:pt idx="71">
                  <c:v>8.1500000000000003E-2</c:v>
                </c:pt>
                <c:pt idx="72">
                  <c:v>8.1500000000000003E-2</c:v>
                </c:pt>
                <c:pt idx="73">
                  <c:v>8.1500000000000003E-2</c:v>
                </c:pt>
                <c:pt idx="74">
                  <c:v>8.1500000000000003E-2</c:v>
                </c:pt>
                <c:pt idx="75">
                  <c:v>8.1500000000000003E-2</c:v>
                </c:pt>
                <c:pt idx="76">
                  <c:v>8.1500000000000003E-2</c:v>
                </c:pt>
                <c:pt idx="77">
                  <c:v>8.1500000000000003E-2</c:v>
                </c:pt>
                <c:pt idx="78">
                  <c:v>8.1500000000000003E-2</c:v>
                </c:pt>
                <c:pt idx="79">
                  <c:v>8.1500000000000003E-2</c:v>
                </c:pt>
                <c:pt idx="80">
                  <c:v>8.1500000000000003E-2</c:v>
                </c:pt>
                <c:pt idx="81">
                  <c:v>8.1500000000000003E-2</c:v>
                </c:pt>
                <c:pt idx="82">
                  <c:v>8.1500000000000003E-2</c:v>
                </c:pt>
                <c:pt idx="83">
                  <c:v>8.1500000000000003E-2</c:v>
                </c:pt>
                <c:pt idx="84">
                  <c:v>8.1500000000000003E-2</c:v>
                </c:pt>
                <c:pt idx="85">
                  <c:v>8.1500000000000003E-2</c:v>
                </c:pt>
                <c:pt idx="86">
                  <c:v>8.1500000000000003E-2</c:v>
                </c:pt>
                <c:pt idx="87">
                  <c:v>8.1500000000000003E-2</c:v>
                </c:pt>
                <c:pt idx="88">
                  <c:v>8.1500000000000003E-2</c:v>
                </c:pt>
                <c:pt idx="89">
                  <c:v>8.1500000000000003E-2</c:v>
                </c:pt>
                <c:pt idx="90">
                  <c:v>8.1500000000000003E-2</c:v>
                </c:pt>
                <c:pt idx="91">
                  <c:v>8.1500000000000003E-2</c:v>
                </c:pt>
                <c:pt idx="92">
                  <c:v>8.1500000000000003E-2</c:v>
                </c:pt>
                <c:pt idx="93">
                  <c:v>8.1500000000000003E-2</c:v>
                </c:pt>
                <c:pt idx="94">
                  <c:v>8.1500000000000003E-2</c:v>
                </c:pt>
                <c:pt idx="95">
                  <c:v>8.1500000000000003E-2</c:v>
                </c:pt>
                <c:pt idx="96">
                  <c:v>8.1500000000000003E-2</c:v>
                </c:pt>
                <c:pt idx="97">
                  <c:v>8.1500000000000003E-2</c:v>
                </c:pt>
                <c:pt idx="98">
                  <c:v>8.1500000000000003E-2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0E-40EB-A0FE-812E18757AE0}"/>
            </c:ext>
          </c:extLst>
        </c:ser>
        <c:ser>
          <c:idx val="3"/>
          <c:order val="3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'DCF Figure'!$A$4:$A$101</c:f>
              <c:numCache>
                <c:formatCode>m/d/yyyy</c:formatCode>
                <c:ptCount val="98"/>
                <c:pt idx="0">
                  <c:v>41089</c:v>
                </c:pt>
                <c:pt idx="1">
                  <c:v>41367</c:v>
                </c:pt>
                <c:pt idx="2">
                  <c:v>41470</c:v>
                </c:pt>
                <c:pt idx="3">
                  <c:v>41708</c:v>
                </c:pt>
                <c:pt idx="4">
                  <c:v>41779</c:v>
                </c:pt>
                <c:pt idx="5">
                  <c:v>42135</c:v>
                </c:pt>
                <c:pt idx="6">
                  <c:v>42262</c:v>
                </c:pt>
                <c:pt idx="7">
                  <c:v>42262</c:v>
                </c:pt>
                <c:pt idx="8">
                  <c:v>42276</c:v>
                </c:pt>
                <c:pt idx="9">
                  <c:v>42278</c:v>
                </c:pt>
                <c:pt idx="10">
                  <c:v>42278</c:v>
                </c:pt>
                <c:pt idx="11">
                  <c:v>42314</c:v>
                </c:pt>
                <c:pt idx="12">
                  <c:v>42408</c:v>
                </c:pt>
                <c:pt idx="13">
                  <c:v>42408</c:v>
                </c:pt>
                <c:pt idx="14">
                  <c:v>42447</c:v>
                </c:pt>
                <c:pt idx="15">
                  <c:v>42584</c:v>
                </c:pt>
                <c:pt idx="16">
                  <c:v>42599</c:v>
                </c:pt>
                <c:pt idx="17">
                  <c:v>42620</c:v>
                </c:pt>
                <c:pt idx="18">
                  <c:v>42748</c:v>
                </c:pt>
                <c:pt idx="19">
                  <c:v>42797</c:v>
                </c:pt>
                <c:pt idx="20">
                  <c:v>42808</c:v>
                </c:pt>
                <c:pt idx="21">
                  <c:v>42830</c:v>
                </c:pt>
                <c:pt idx="22">
                  <c:v>42853</c:v>
                </c:pt>
                <c:pt idx="23">
                  <c:v>42895</c:v>
                </c:pt>
                <c:pt idx="24">
                  <c:v>42916</c:v>
                </c:pt>
                <c:pt idx="25">
                  <c:v>42916</c:v>
                </c:pt>
                <c:pt idx="26">
                  <c:v>42916</c:v>
                </c:pt>
                <c:pt idx="27">
                  <c:v>42942</c:v>
                </c:pt>
                <c:pt idx="28">
                  <c:v>42990</c:v>
                </c:pt>
                <c:pt idx="29">
                  <c:v>42990</c:v>
                </c:pt>
                <c:pt idx="30">
                  <c:v>43011</c:v>
                </c:pt>
                <c:pt idx="31">
                  <c:v>43069</c:v>
                </c:pt>
                <c:pt idx="32">
                  <c:v>43089</c:v>
                </c:pt>
                <c:pt idx="33">
                  <c:v>43123</c:v>
                </c:pt>
                <c:pt idx="34">
                  <c:v>43132</c:v>
                </c:pt>
                <c:pt idx="35">
                  <c:v>43181</c:v>
                </c:pt>
                <c:pt idx="36">
                  <c:v>43215</c:v>
                </c:pt>
                <c:pt idx="37">
                  <c:v>43234</c:v>
                </c:pt>
                <c:pt idx="38">
                  <c:v>43315</c:v>
                </c:pt>
                <c:pt idx="39">
                  <c:v>43399</c:v>
                </c:pt>
                <c:pt idx="40">
                  <c:v>43404</c:v>
                </c:pt>
                <c:pt idx="41">
                  <c:v>43479</c:v>
                </c:pt>
                <c:pt idx="42">
                  <c:v>43509</c:v>
                </c:pt>
                <c:pt idx="43">
                  <c:v>43546</c:v>
                </c:pt>
                <c:pt idx="44">
                  <c:v>43598</c:v>
                </c:pt>
                <c:pt idx="45">
                  <c:v>43622</c:v>
                </c:pt>
                <c:pt idx="46">
                  <c:v>43664</c:v>
                </c:pt>
                <c:pt idx="47">
                  <c:v>43665</c:v>
                </c:pt>
                <c:pt idx="48">
                  <c:v>43700</c:v>
                </c:pt>
                <c:pt idx="49">
                  <c:v>43718</c:v>
                </c:pt>
                <c:pt idx="50">
                  <c:v>43718</c:v>
                </c:pt>
                <c:pt idx="51">
                  <c:v>43769</c:v>
                </c:pt>
                <c:pt idx="52">
                  <c:v>43803</c:v>
                </c:pt>
                <c:pt idx="53">
                  <c:v>43819</c:v>
                </c:pt>
                <c:pt idx="54">
                  <c:v>43859</c:v>
                </c:pt>
                <c:pt idx="55">
                  <c:v>43868</c:v>
                </c:pt>
                <c:pt idx="56">
                  <c:v>43871</c:v>
                </c:pt>
                <c:pt idx="57">
                  <c:v>43882</c:v>
                </c:pt>
                <c:pt idx="58">
                  <c:v>43910</c:v>
                </c:pt>
                <c:pt idx="59">
                  <c:v>43934</c:v>
                </c:pt>
                <c:pt idx="60">
                  <c:v>44028</c:v>
                </c:pt>
                <c:pt idx="61">
                  <c:v>44057</c:v>
                </c:pt>
                <c:pt idx="62">
                  <c:v>44057</c:v>
                </c:pt>
                <c:pt idx="63">
                  <c:v>44063</c:v>
                </c:pt>
                <c:pt idx="64">
                  <c:v>44145</c:v>
                </c:pt>
                <c:pt idx="65">
                  <c:v>44154</c:v>
                </c:pt>
                <c:pt idx="66">
                  <c:v>44258</c:v>
                </c:pt>
                <c:pt idx="67">
                  <c:v>44273</c:v>
                </c:pt>
                <c:pt idx="68">
                  <c:v>44281</c:v>
                </c:pt>
                <c:pt idx="69">
                  <c:v>44286</c:v>
                </c:pt>
                <c:pt idx="70">
                  <c:v>44307</c:v>
                </c:pt>
                <c:pt idx="71">
                  <c:v>44307</c:v>
                </c:pt>
                <c:pt idx="72">
                  <c:v>44363</c:v>
                </c:pt>
                <c:pt idx="73">
                  <c:v>44421</c:v>
                </c:pt>
                <c:pt idx="74">
                  <c:v>44442</c:v>
                </c:pt>
                <c:pt idx="75">
                  <c:v>44652</c:v>
                </c:pt>
                <c:pt idx="76">
                  <c:v>44697</c:v>
                </c:pt>
                <c:pt idx="77">
                  <c:v>44726</c:v>
                </c:pt>
                <c:pt idx="78">
                  <c:v>44769</c:v>
                </c:pt>
                <c:pt idx="79">
                  <c:v>44770</c:v>
                </c:pt>
                <c:pt idx="80">
                  <c:v>44770</c:v>
                </c:pt>
                <c:pt idx="81">
                  <c:v>44781</c:v>
                </c:pt>
                <c:pt idx="82">
                  <c:v>44781</c:v>
                </c:pt>
                <c:pt idx="83">
                  <c:v>44781</c:v>
                </c:pt>
                <c:pt idx="84">
                  <c:v>44781</c:v>
                </c:pt>
                <c:pt idx="85">
                  <c:v>44781</c:v>
                </c:pt>
                <c:pt idx="86">
                  <c:v>44781</c:v>
                </c:pt>
                <c:pt idx="87">
                  <c:v>44799</c:v>
                </c:pt>
                <c:pt idx="88">
                  <c:v>44806</c:v>
                </c:pt>
                <c:pt idx="89">
                  <c:v>44859</c:v>
                </c:pt>
                <c:pt idx="90">
                  <c:v>44900</c:v>
                </c:pt>
                <c:pt idx="91">
                  <c:v>44906</c:v>
                </c:pt>
                <c:pt idx="92">
                  <c:v>44915</c:v>
                </c:pt>
                <c:pt idx="93">
                  <c:v>44917</c:v>
                </c:pt>
                <c:pt idx="94">
                  <c:v>44943</c:v>
                </c:pt>
                <c:pt idx="95">
                  <c:v>44992</c:v>
                </c:pt>
                <c:pt idx="96">
                  <c:v>45023</c:v>
                </c:pt>
                <c:pt idx="97">
                  <c:v>45167</c:v>
                </c:pt>
              </c:numCache>
            </c:numRef>
          </c:cat>
          <c:val>
            <c:numRef>
              <c:f>'DCF Figure'!$J$4:$J$102</c:f>
              <c:numCache>
                <c:formatCode>0.00%</c:formatCode>
                <c:ptCount val="99"/>
                <c:pt idx="0">
                  <c:v>9.4E-2</c:v>
                </c:pt>
                <c:pt idx="1">
                  <c:v>9.4E-2</c:v>
                </c:pt>
                <c:pt idx="2">
                  <c:v>9.4E-2</c:v>
                </c:pt>
                <c:pt idx="3">
                  <c:v>9.4E-2</c:v>
                </c:pt>
                <c:pt idx="4">
                  <c:v>9.4E-2</c:v>
                </c:pt>
                <c:pt idx="5">
                  <c:v>9.4E-2</c:v>
                </c:pt>
                <c:pt idx="6">
                  <c:v>9.4E-2</c:v>
                </c:pt>
                <c:pt idx="7">
                  <c:v>9.4E-2</c:v>
                </c:pt>
                <c:pt idx="8">
                  <c:v>9.4E-2</c:v>
                </c:pt>
                <c:pt idx="9">
                  <c:v>9.4E-2</c:v>
                </c:pt>
                <c:pt idx="10">
                  <c:v>9.4E-2</c:v>
                </c:pt>
                <c:pt idx="11">
                  <c:v>9.4E-2</c:v>
                </c:pt>
                <c:pt idx="12">
                  <c:v>9.4E-2</c:v>
                </c:pt>
                <c:pt idx="13">
                  <c:v>9.4E-2</c:v>
                </c:pt>
                <c:pt idx="14">
                  <c:v>9.4E-2</c:v>
                </c:pt>
                <c:pt idx="15">
                  <c:v>9.4E-2</c:v>
                </c:pt>
                <c:pt idx="16">
                  <c:v>9.4E-2</c:v>
                </c:pt>
                <c:pt idx="17">
                  <c:v>9.4E-2</c:v>
                </c:pt>
                <c:pt idx="18">
                  <c:v>9.4E-2</c:v>
                </c:pt>
                <c:pt idx="19">
                  <c:v>9.4E-2</c:v>
                </c:pt>
                <c:pt idx="20">
                  <c:v>9.4E-2</c:v>
                </c:pt>
                <c:pt idx="21">
                  <c:v>9.4E-2</c:v>
                </c:pt>
                <c:pt idx="22">
                  <c:v>9.4E-2</c:v>
                </c:pt>
                <c:pt idx="23">
                  <c:v>9.4E-2</c:v>
                </c:pt>
                <c:pt idx="24">
                  <c:v>9.4E-2</c:v>
                </c:pt>
                <c:pt idx="25">
                  <c:v>9.4E-2</c:v>
                </c:pt>
                <c:pt idx="26">
                  <c:v>9.4E-2</c:v>
                </c:pt>
                <c:pt idx="27">
                  <c:v>9.4E-2</c:v>
                </c:pt>
                <c:pt idx="28">
                  <c:v>9.4E-2</c:v>
                </c:pt>
                <c:pt idx="29">
                  <c:v>9.4E-2</c:v>
                </c:pt>
                <c:pt idx="30">
                  <c:v>9.4E-2</c:v>
                </c:pt>
                <c:pt idx="31">
                  <c:v>9.4E-2</c:v>
                </c:pt>
                <c:pt idx="32">
                  <c:v>9.4E-2</c:v>
                </c:pt>
                <c:pt idx="33">
                  <c:v>9.4E-2</c:v>
                </c:pt>
                <c:pt idx="34">
                  <c:v>9.4E-2</c:v>
                </c:pt>
                <c:pt idx="35">
                  <c:v>9.4E-2</c:v>
                </c:pt>
                <c:pt idx="36">
                  <c:v>9.4E-2</c:v>
                </c:pt>
                <c:pt idx="37">
                  <c:v>9.4E-2</c:v>
                </c:pt>
                <c:pt idx="38">
                  <c:v>9.4E-2</c:v>
                </c:pt>
                <c:pt idx="39">
                  <c:v>9.4E-2</c:v>
                </c:pt>
                <c:pt idx="40">
                  <c:v>9.4E-2</c:v>
                </c:pt>
                <c:pt idx="41">
                  <c:v>9.4E-2</c:v>
                </c:pt>
                <c:pt idx="42">
                  <c:v>9.4E-2</c:v>
                </c:pt>
                <c:pt idx="43">
                  <c:v>9.4E-2</c:v>
                </c:pt>
                <c:pt idx="44">
                  <c:v>9.4E-2</c:v>
                </c:pt>
                <c:pt idx="45">
                  <c:v>9.4E-2</c:v>
                </c:pt>
                <c:pt idx="46">
                  <c:v>9.4E-2</c:v>
                </c:pt>
                <c:pt idx="47">
                  <c:v>9.4E-2</c:v>
                </c:pt>
                <c:pt idx="48">
                  <c:v>9.4E-2</c:v>
                </c:pt>
                <c:pt idx="49">
                  <c:v>9.4E-2</c:v>
                </c:pt>
                <c:pt idx="50">
                  <c:v>9.4E-2</c:v>
                </c:pt>
                <c:pt idx="51">
                  <c:v>9.4E-2</c:v>
                </c:pt>
                <c:pt idx="52">
                  <c:v>9.4E-2</c:v>
                </c:pt>
                <c:pt idx="53">
                  <c:v>9.4E-2</c:v>
                </c:pt>
                <c:pt idx="54">
                  <c:v>9.4E-2</c:v>
                </c:pt>
                <c:pt idx="55">
                  <c:v>9.4E-2</c:v>
                </c:pt>
                <c:pt idx="56">
                  <c:v>9.4E-2</c:v>
                </c:pt>
                <c:pt idx="57">
                  <c:v>9.4E-2</c:v>
                </c:pt>
                <c:pt idx="58">
                  <c:v>9.4E-2</c:v>
                </c:pt>
                <c:pt idx="59">
                  <c:v>9.4E-2</c:v>
                </c:pt>
                <c:pt idx="60">
                  <c:v>9.4E-2</c:v>
                </c:pt>
                <c:pt idx="61">
                  <c:v>9.4E-2</c:v>
                </c:pt>
                <c:pt idx="62">
                  <c:v>9.4E-2</c:v>
                </c:pt>
                <c:pt idx="63">
                  <c:v>9.4E-2</c:v>
                </c:pt>
                <c:pt idx="64">
                  <c:v>9.4E-2</c:v>
                </c:pt>
                <c:pt idx="65">
                  <c:v>9.4E-2</c:v>
                </c:pt>
                <c:pt idx="66">
                  <c:v>9.4E-2</c:v>
                </c:pt>
                <c:pt idx="67">
                  <c:v>9.4E-2</c:v>
                </c:pt>
                <c:pt idx="68">
                  <c:v>9.4E-2</c:v>
                </c:pt>
                <c:pt idx="69">
                  <c:v>9.4E-2</c:v>
                </c:pt>
                <c:pt idx="70">
                  <c:v>9.4E-2</c:v>
                </c:pt>
                <c:pt idx="71">
                  <c:v>9.4E-2</c:v>
                </c:pt>
                <c:pt idx="72">
                  <c:v>9.4E-2</c:v>
                </c:pt>
                <c:pt idx="73">
                  <c:v>9.4E-2</c:v>
                </c:pt>
                <c:pt idx="74">
                  <c:v>9.4E-2</c:v>
                </c:pt>
                <c:pt idx="75">
                  <c:v>9.4E-2</c:v>
                </c:pt>
                <c:pt idx="76">
                  <c:v>9.4E-2</c:v>
                </c:pt>
                <c:pt idx="77">
                  <c:v>9.4E-2</c:v>
                </c:pt>
                <c:pt idx="78">
                  <c:v>9.4E-2</c:v>
                </c:pt>
                <c:pt idx="79">
                  <c:v>9.4E-2</c:v>
                </c:pt>
                <c:pt idx="80">
                  <c:v>9.4E-2</c:v>
                </c:pt>
                <c:pt idx="81">
                  <c:v>9.4E-2</c:v>
                </c:pt>
                <c:pt idx="82">
                  <c:v>9.4E-2</c:v>
                </c:pt>
                <c:pt idx="83">
                  <c:v>9.4E-2</c:v>
                </c:pt>
                <c:pt idx="84">
                  <c:v>9.4E-2</c:v>
                </c:pt>
                <c:pt idx="85">
                  <c:v>9.4E-2</c:v>
                </c:pt>
                <c:pt idx="86">
                  <c:v>9.4E-2</c:v>
                </c:pt>
                <c:pt idx="87">
                  <c:v>9.4E-2</c:v>
                </c:pt>
                <c:pt idx="88">
                  <c:v>9.4E-2</c:v>
                </c:pt>
                <c:pt idx="89">
                  <c:v>9.4E-2</c:v>
                </c:pt>
                <c:pt idx="90">
                  <c:v>9.4E-2</c:v>
                </c:pt>
                <c:pt idx="91">
                  <c:v>9.4E-2</c:v>
                </c:pt>
                <c:pt idx="92">
                  <c:v>9.4E-2</c:v>
                </c:pt>
                <c:pt idx="93">
                  <c:v>9.4E-2</c:v>
                </c:pt>
                <c:pt idx="94">
                  <c:v>9.4E-2</c:v>
                </c:pt>
                <c:pt idx="95">
                  <c:v>9.4E-2</c:v>
                </c:pt>
                <c:pt idx="96">
                  <c:v>9.4E-2</c:v>
                </c:pt>
                <c:pt idx="97">
                  <c:v>9.4E-2</c:v>
                </c:pt>
                <c:pt idx="98">
                  <c:v>9.4E-2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0E-40EB-A0FE-812E18757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0403039"/>
        <c:axId val="1483002575"/>
      </c:lineChart>
      <c:catAx>
        <c:axId val="1450403039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83002575"/>
        <c:crosses val="autoZero"/>
        <c:auto val="0"/>
        <c:lblAlgn val="ctr"/>
        <c:lblOffset val="100"/>
        <c:noMultiLvlLbl val="0"/>
      </c:catAx>
      <c:valAx>
        <c:axId val="1483002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50403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2081016320810163"/>
          <c:y val="0.9554306480769752"/>
          <c:w val="0.35298832796650298"/>
          <c:h val="4.45693519230247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11906</xdr:colOff>
      <xdr:row>6</xdr:row>
      <xdr:rowOff>138023</xdr:rowOff>
    </xdr:from>
    <xdr:to>
      <xdr:col>26</xdr:col>
      <xdr:colOff>332934</xdr:colOff>
      <xdr:row>36</xdr:row>
      <xdr:rowOff>93486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8D40F2-E236-4144-9B12-9540524BF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Brattle-2020">
  <a:themeElements>
    <a:clrScheme name="Brattle-2020">
      <a:dk1>
        <a:srgbClr val="000000"/>
      </a:dk1>
      <a:lt1>
        <a:srgbClr val="FFFFFF"/>
      </a:lt1>
      <a:dk2>
        <a:srgbClr val="002B54"/>
      </a:dk2>
      <a:lt2>
        <a:srgbClr val="494F56"/>
      </a:lt2>
      <a:accent1>
        <a:srgbClr val="1B3D6F"/>
      </a:accent1>
      <a:accent2>
        <a:srgbClr val="2297AA"/>
      </a:accent2>
      <a:accent3>
        <a:srgbClr val="37BA95"/>
      </a:accent3>
      <a:accent4>
        <a:srgbClr val="F3BD48"/>
      </a:accent4>
      <a:accent5>
        <a:srgbClr val="F26A25"/>
      </a:accent5>
      <a:accent6>
        <a:srgbClr val="CD3E71"/>
      </a:accent6>
      <a:hlink>
        <a:srgbClr val="2297AA"/>
      </a:hlink>
      <a:folHlink>
        <a:srgbClr val="CD3E7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>
          <a:noFill/>
        </a:ln>
        <a:effectLst/>
      </a:spPr>
      <a:bodyPr rtlCol="0" anchor="ctr"/>
      <a:lstStyle>
        <a:defPPr algn="ctr">
          <a:defRPr/>
        </a:defPPr>
      </a:lstStyle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>
        <a:effectLst/>
      </a:spPr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Brattle-2020" id="{7213EEF9-D912-4D64-9C41-B36906FE087F}" vid="{3335E39A-F42F-4375-87DB-CFFD0C65F8C6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zoomScale="70" zoomScaleNormal="70" workbookViewId="0">
      <pane ySplit="3" topLeftCell="A34" activePane="bottomLeft" state="frozen"/>
      <selection pane="bottomLeft" activeCell="P71" sqref="P71"/>
    </sheetView>
  </sheetViews>
  <sheetFormatPr defaultColWidth="8.7265625" defaultRowHeight="14.5" x14ac:dyDescent="0.35"/>
  <cols>
    <col min="1" max="1" width="16.81640625" style="1" customWidth="1"/>
    <col min="2" max="2" width="42" style="1" customWidth="1"/>
    <col min="3" max="3" width="24" style="1" customWidth="1"/>
    <col min="4" max="5" width="17.81640625" style="1" customWidth="1"/>
    <col min="6" max="6" width="13.54296875" style="1" customWidth="1"/>
    <col min="7" max="7" width="16.81640625" style="1" customWidth="1"/>
    <col min="8" max="8" width="14.54296875" style="1" customWidth="1"/>
    <col min="9" max="9" width="10.54296875" style="1" customWidth="1"/>
    <col min="10" max="10" width="11.26953125" style="1" customWidth="1"/>
    <col min="11" max="16384" width="8.7265625" style="1"/>
  </cols>
  <sheetData>
    <row r="1" spans="1:10" x14ac:dyDescent="0.35">
      <c r="A1" s="45"/>
    </row>
    <row r="3" spans="1:10" ht="44" thickBot="1" x14ac:dyDescent="0.4">
      <c r="A3" s="46" t="s">
        <v>4</v>
      </c>
      <c r="B3" s="47" t="s">
        <v>5</v>
      </c>
      <c r="C3" s="47" t="s">
        <v>6</v>
      </c>
      <c r="D3" s="47" t="s">
        <v>7</v>
      </c>
      <c r="E3" s="47" t="s">
        <v>8</v>
      </c>
      <c r="F3" s="47" t="s">
        <v>173</v>
      </c>
      <c r="G3" s="47" t="s">
        <v>9</v>
      </c>
      <c r="H3" s="47" t="s">
        <v>10</v>
      </c>
      <c r="I3" s="47" t="s">
        <v>174</v>
      </c>
      <c r="J3" s="47" t="s">
        <v>175</v>
      </c>
    </row>
    <row r="4" spans="1:10" x14ac:dyDescent="0.35">
      <c r="A4" s="2">
        <f>'Woolridge ROEs'!A4</f>
        <v>41089</v>
      </c>
      <c r="B4" s="2" t="str">
        <f>'Woolridge ROEs'!B4</f>
        <v>Bay State Gas Company</v>
      </c>
      <c r="C4" s="48" t="str">
        <f>'Woolridge ROEs'!C4</f>
        <v>DPU 12-25</v>
      </c>
      <c r="D4" s="2" t="str">
        <f>'Woolridge ROEs'!D4</f>
        <v>Gas</v>
      </c>
      <c r="E4" s="49">
        <f>'Woolridge ROEs'!E4</f>
        <v>4.0500000000000001E-2</v>
      </c>
      <c r="F4" s="50">
        <f>E4*(1+0.5*G4)</f>
        <v>4.1391000000000004E-2</v>
      </c>
      <c r="G4" s="49">
        <f>'Woolridge ROEs'!F4</f>
        <v>4.3999999999999997E-2</v>
      </c>
      <c r="H4" s="49">
        <f>'Woolridge ROEs'!G4</f>
        <v>8.5000000000000006E-2</v>
      </c>
      <c r="I4" s="49">
        <f>MIN($H$4:$H$102)</f>
        <v>8.1500000000000003E-2</v>
      </c>
      <c r="J4" s="51">
        <f>MAX($H$4:$H$102)</f>
        <v>9.4E-2</v>
      </c>
    </row>
    <row r="5" spans="1:10" x14ac:dyDescent="0.35">
      <c r="A5" s="2">
        <f>'Woolridge ROEs'!A5</f>
        <v>41367</v>
      </c>
      <c r="B5" s="2" t="str">
        <f>'Woolridge ROEs'!B5</f>
        <v>Kentucky-American Water Company</v>
      </c>
      <c r="C5" s="48" t="str">
        <f>'Woolridge ROEs'!C5</f>
        <v>2012-000520</v>
      </c>
      <c r="D5" s="2" t="str">
        <f>'Woolridge ROEs'!D5</f>
        <v>Water</v>
      </c>
      <c r="E5" s="49">
        <f>'Woolridge ROEs'!E5</f>
        <v>3.9E-2</v>
      </c>
      <c r="F5" s="50">
        <f t="shared" ref="F5:F68" si="0">E5*(1+0.5*G5)</f>
        <v>3.9877499999999996E-2</v>
      </c>
      <c r="G5" s="49">
        <f>'Woolridge ROEs'!F5</f>
        <v>4.4999999999999998E-2</v>
      </c>
      <c r="H5" s="49">
        <f>'Woolridge ROEs'!G5</f>
        <v>8.5000000000000006E-2</v>
      </c>
      <c r="I5" s="49">
        <f t="shared" ref="I5:I68" si="1">MIN($H$4:$H$102)</f>
        <v>8.1500000000000003E-2</v>
      </c>
      <c r="J5" s="51">
        <f t="shared" ref="J5:J68" si="2">MAX($H$4:$H$102)</f>
        <v>9.4E-2</v>
      </c>
    </row>
    <row r="6" spans="1:10" x14ac:dyDescent="0.35">
      <c r="A6" s="2">
        <f>'Woolridge ROEs'!A6</f>
        <v>41470</v>
      </c>
      <c r="B6" s="2" t="str">
        <f>'Woolridge ROEs'!B6</f>
        <v>Tampa Electric Company</v>
      </c>
      <c r="C6" s="48" t="str">
        <f>'Woolridge ROEs'!C6</f>
        <v>130040-EI</v>
      </c>
      <c r="D6" s="2" t="str">
        <f>'Woolridge ROEs'!D6</f>
        <v>Electric</v>
      </c>
      <c r="E6" s="49">
        <f>'Woolridge ROEs'!E6</f>
        <v>4.1000000000000002E-2</v>
      </c>
      <c r="F6" s="50">
        <f t="shared" si="0"/>
        <v>4.1922500000000001E-2</v>
      </c>
      <c r="G6" s="49">
        <f>'Woolridge ROEs'!F6</f>
        <v>4.4999999999999998E-2</v>
      </c>
      <c r="H6" s="49">
        <f>'Woolridge ROEs'!G6</f>
        <v>8.6999999999999994E-2</v>
      </c>
      <c r="I6" s="49">
        <f t="shared" si="1"/>
        <v>8.1500000000000003E-2</v>
      </c>
      <c r="J6" s="51">
        <f t="shared" si="2"/>
        <v>9.4E-2</v>
      </c>
    </row>
    <row r="7" spans="1:10" x14ac:dyDescent="0.35">
      <c r="A7" s="2">
        <f>'Woolridge ROEs'!A7</f>
        <v>41708</v>
      </c>
      <c r="B7" s="2" t="str">
        <f>'Woolridge ROEs'!B7</f>
        <v>Pepco</v>
      </c>
      <c r="C7" s="48">
        <f>'Woolridge ROEs'!C7</f>
        <v>9336</v>
      </c>
      <c r="D7" s="2" t="str">
        <f>'Woolridge ROEs'!D7</f>
        <v>Electric</v>
      </c>
      <c r="E7" s="49">
        <f>'Woolridge ROEs'!E7</f>
        <v>4.0500000000000001E-2</v>
      </c>
      <c r="F7" s="50">
        <f t="shared" si="0"/>
        <v>4.1461875000000002E-2</v>
      </c>
      <c r="G7" s="49">
        <f>'Woolridge ROEs'!F7</f>
        <v>4.7500000000000001E-2</v>
      </c>
      <c r="H7" s="49">
        <f>'Woolridge ROEs'!G7</f>
        <v>8.8999999999999996E-2</v>
      </c>
      <c r="I7" s="49">
        <f t="shared" si="1"/>
        <v>8.1500000000000003E-2</v>
      </c>
      <c r="J7" s="51">
        <f t="shared" si="2"/>
        <v>9.4E-2</v>
      </c>
    </row>
    <row r="8" spans="1:10" x14ac:dyDescent="0.35">
      <c r="A8" s="2">
        <f>'Woolridge ROEs'!A8</f>
        <v>41779</v>
      </c>
      <c r="B8" s="2" t="str">
        <f>'Woolridge ROEs'!B8</f>
        <v>Atmos Energy</v>
      </c>
      <c r="C8" s="48" t="str">
        <f>'Woolridge ROEs'!C8</f>
        <v>14-ATMG-320-RTS</v>
      </c>
      <c r="D8" s="2" t="str">
        <f>'Woolridge ROEs'!D8</f>
        <v>Gas</v>
      </c>
      <c r="E8" s="49">
        <f>'Woolridge ROEs'!E8</f>
        <v>3.7999999999999999E-2</v>
      </c>
      <c r="F8" s="50">
        <f t="shared" si="0"/>
        <v>3.8855000000000001E-2</v>
      </c>
      <c r="G8" s="49">
        <f>'Woolridge ROEs'!F8</f>
        <v>4.4999999999999998E-2</v>
      </c>
      <c r="H8" s="49">
        <f>'Woolridge ROEs'!G8</f>
        <v>8.4000000000000005E-2</v>
      </c>
      <c r="I8" s="49">
        <f t="shared" si="1"/>
        <v>8.1500000000000003E-2</v>
      </c>
      <c r="J8" s="51">
        <f t="shared" si="2"/>
        <v>9.4E-2</v>
      </c>
    </row>
    <row r="9" spans="1:10" x14ac:dyDescent="0.35">
      <c r="A9" s="2">
        <f>'Woolridge ROEs'!A9</f>
        <v>42135</v>
      </c>
      <c r="B9" s="2" t="str">
        <f>'Woolridge ROEs'!B9</f>
        <v>Kansas City Power &amp; Light Company</v>
      </c>
      <c r="C9" s="48" t="str">
        <f>'Woolridge ROEs'!C9</f>
        <v xml:space="preserve">15-KCPE-116-RTS </v>
      </c>
      <c r="D9" s="2" t="str">
        <f>'Woolridge ROEs'!D9</f>
        <v>Electric</v>
      </c>
      <c r="E9" s="49">
        <f>'Woolridge ROEs'!E9</f>
        <v>3.5999999999999997E-2</v>
      </c>
      <c r="F9" s="50">
        <f t="shared" si="0"/>
        <v>3.6845999999999997E-2</v>
      </c>
      <c r="G9" s="49">
        <f>'Woolridge ROEs'!F9</f>
        <v>4.7E-2</v>
      </c>
      <c r="H9" s="49">
        <f>'Woolridge ROEs'!G9</f>
        <v>8.4000000000000005E-2</v>
      </c>
      <c r="I9" s="49">
        <f t="shared" si="1"/>
        <v>8.1500000000000003E-2</v>
      </c>
      <c r="J9" s="51">
        <f t="shared" si="2"/>
        <v>9.4E-2</v>
      </c>
    </row>
    <row r="10" spans="1:10" x14ac:dyDescent="0.35">
      <c r="A10" s="2">
        <f>'Woolridge ROEs'!A10</f>
        <v>42262</v>
      </c>
      <c r="B10" s="2" t="str">
        <f>'Woolridge ROEs'!B10</f>
        <v>Fitchburg Gas &amp; Electric Company</v>
      </c>
      <c r="C10" s="48" t="str">
        <f>'Woolridge ROEs'!C10</f>
        <v>15-80</v>
      </c>
      <c r="D10" s="2" t="str">
        <f>'Woolridge ROEs'!D10</f>
        <v>Electric</v>
      </c>
      <c r="E10" s="49">
        <f>'Woolridge ROEs'!E10</f>
        <v>3.7999999999999999E-2</v>
      </c>
      <c r="F10" s="50">
        <f t="shared" si="0"/>
        <v>3.89025E-2</v>
      </c>
      <c r="G10" s="49">
        <f>'Woolridge ROEs'!F10</f>
        <v>4.7500000000000001E-2</v>
      </c>
      <c r="H10" s="49">
        <f>'Woolridge ROEs'!G10</f>
        <v>8.6499999999999994E-2</v>
      </c>
      <c r="I10" s="49">
        <f t="shared" si="1"/>
        <v>8.1500000000000003E-2</v>
      </c>
      <c r="J10" s="51">
        <f t="shared" si="2"/>
        <v>9.4E-2</v>
      </c>
    </row>
    <row r="11" spans="1:10" x14ac:dyDescent="0.35">
      <c r="A11" s="2">
        <f>'Woolridge ROEs'!A11</f>
        <v>42262</v>
      </c>
      <c r="B11" s="2" t="str">
        <f>'Woolridge ROEs'!B11</f>
        <v>Fitchburg Gas &amp; Electric Company</v>
      </c>
      <c r="C11" s="48" t="str">
        <f>'Woolridge ROEs'!C11</f>
        <v>15-81</v>
      </c>
      <c r="D11" s="2" t="str">
        <f>'Woolridge ROEs'!D11</f>
        <v>Gas</v>
      </c>
      <c r="E11" s="49">
        <f>'Woolridge ROEs'!E11</f>
        <v>3.4500000000000003E-2</v>
      </c>
      <c r="F11" s="50">
        <f t="shared" si="0"/>
        <v>3.5414250000000001E-2</v>
      </c>
      <c r="G11" s="49">
        <f>'Woolridge ROEs'!F11</f>
        <v>5.2999999999999999E-2</v>
      </c>
      <c r="H11" s="49">
        <f>'Woolridge ROEs'!G11</f>
        <v>8.8499999999999995E-2</v>
      </c>
      <c r="I11" s="49">
        <f t="shared" si="1"/>
        <v>8.1500000000000003E-2</v>
      </c>
      <c r="J11" s="51">
        <f t="shared" si="2"/>
        <v>9.4E-2</v>
      </c>
    </row>
    <row r="12" spans="1:10" x14ac:dyDescent="0.35">
      <c r="A12" s="2">
        <f>'Woolridge ROEs'!A12</f>
        <v>42276</v>
      </c>
      <c r="B12" s="2" t="str">
        <f>'Woolridge ROEs'!B12</f>
        <v>Entergy Arkansas</v>
      </c>
      <c r="C12" s="48" t="str">
        <f>'Woolridge ROEs'!C12</f>
        <v>15-015-U</v>
      </c>
      <c r="D12" s="2" t="str">
        <f>'Woolridge ROEs'!D12</f>
        <v>Electric</v>
      </c>
      <c r="E12" s="49">
        <f>'Woolridge ROEs'!E12</f>
        <v>3.7999999999999999E-2</v>
      </c>
      <c r="F12" s="50">
        <f t="shared" si="0"/>
        <v>3.8912000000000002E-2</v>
      </c>
      <c r="G12" s="49">
        <f>'Woolridge ROEs'!F12</f>
        <v>4.8000000000000001E-2</v>
      </c>
      <c r="H12" s="49">
        <f>'Woolridge ROEs'!G12</f>
        <v>8.6999999999999994E-2</v>
      </c>
      <c r="I12" s="49">
        <f t="shared" si="1"/>
        <v>8.1500000000000003E-2</v>
      </c>
      <c r="J12" s="51">
        <f t="shared" si="2"/>
        <v>9.4E-2</v>
      </c>
    </row>
    <row r="13" spans="1:10" x14ac:dyDescent="0.35">
      <c r="A13" s="2">
        <f>'Woolridge ROEs'!A13</f>
        <v>42278</v>
      </c>
      <c r="B13" s="2" t="str">
        <f>'Woolridge ROEs'!B13</f>
        <v>Northern States Power</v>
      </c>
      <c r="C13" s="48" t="str">
        <f>'Woolridge ROEs'!C13</f>
        <v>4220-UR-121</v>
      </c>
      <c r="D13" s="2" t="str">
        <f>'Woolridge ROEs'!D13</f>
        <v>Electric</v>
      </c>
      <c r="E13" s="49">
        <f>'Woolridge ROEs'!E13</f>
        <v>3.7999999999999999E-2</v>
      </c>
      <c r="F13" s="50">
        <f t="shared" si="0"/>
        <v>3.8912000000000002E-2</v>
      </c>
      <c r="G13" s="49">
        <f>'Woolridge ROEs'!F13</f>
        <v>4.8000000000000001E-2</v>
      </c>
      <c r="H13" s="49">
        <f>'Woolridge ROEs'!G13</f>
        <v>8.6999999999999994E-2</v>
      </c>
      <c r="I13" s="49">
        <f t="shared" si="1"/>
        <v>8.1500000000000003E-2</v>
      </c>
      <c r="J13" s="51">
        <f t="shared" si="2"/>
        <v>9.4E-2</v>
      </c>
    </row>
    <row r="14" spans="1:10" x14ac:dyDescent="0.35">
      <c r="A14" s="2">
        <f>'Woolridge ROEs'!A14</f>
        <v>42278</v>
      </c>
      <c r="B14" s="2" t="str">
        <f>'Woolridge ROEs'!B14</f>
        <v>Northern States Power</v>
      </c>
      <c r="C14" s="48" t="str">
        <f>'Woolridge ROEs'!C14</f>
        <v>4220-UR-121</v>
      </c>
      <c r="D14" s="2" t="str">
        <f>'Woolridge ROEs'!D14</f>
        <v>Gas</v>
      </c>
      <c r="E14" s="49">
        <f>'Woolridge ROEs'!E14</f>
        <v>3.4500000000000003E-2</v>
      </c>
      <c r="F14" s="50">
        <f t="shared" si="0"/>
        <v>3.5414250000000001E-2</v>
      </c>
      <c r="G14" s="49">
        <f>'Woolridge ROEs'!F14</f>
        <v>5.2999999999999999E-2</v>
      </c>
      <c r="H14" s="49">
        <f>'Woolridge ROEs'!G14</f>
        <v>8.8499999999999995E-2</v>
      </c>
      <c r="I14" s="49">
        <f t="shared" si="1"/>
        <v>8.1500000000000003E-2</v>
      </c>
      <c r="J14" s="51">
        <f t="shared" si="2"/>
        <v>9.4E-2</v>
      </c>
    </row>
    <row r="15" spans="1:10" x14ac:dyDescent="0.35">
      <c r="A15" s="2">
        <f>'Woolridge ROEs'!A15</f>
        <v>42314</v>
      </c>
      <c r="B15" s="2" t="str">
        <f>'Woolridge ROEs'!B15</f>
        <v>UNS Electric</v>
      </c>
      <c r="C15" s="48" t="str">
        <f>'Woolridge ROEs'!C15</f>
        <v>E-04204-15-0142</v>
      </c>
      <c r="D15" s="2" t="str">
        <f>'Woolridge ROEs'!D15</f>
        <v>Electric</v>
      </c>
      <c r="E15" s="49">
        <f>'Woolridge ROEs'!E15</f>
        <v>3.85E-2</v>
      </c>
      <c r="F15" s="50">
        <f t="shared" si="0"/>
        <v>3.9414374999999995E-2</v>
      </c>
      <c r="G15" s="49">
        <f>'Woolridge ROEs'!F15</f>
        <v>4.7500000000000001E-2</v>
      </c>
      <c r="H15" s="49">
        <f>'Woolridge ROEs'!G15</f>
        <v>8.6999999999999994E-2</v>
      </c>
      <c r="I15" s="49">
        <f t="shared" si="1"/>
        <v>8.1500000000000003E-2</v>
      </c>
      <c r="J15" s="51">
        <f t="shared" si="2"/>
        <v>9.4E-2</v>
      </c>
    </row>
    <row r="16" spans="1:10" x14ac:dyDescent="0.35">
      <c r="A16" s="2">
        <f>'Woolridge ROEs'!A16</f>
        <v>42408</v>
      </c>
      <c r="B16" s="2" t="str">
        <f>'Woolridge ROEs'!B16</f>
        <v>Balitmore Gas and Electric Company</v>
      </c>
      <c r="C16" s="48">
        <f>'Woolridge ROEs'!C16</f>
        <v>9406</v>
      </c>
      <c r="D16" s="2" t="str">
        <f>'Woolridge ROEs'!D16</f>
        <v>Electric</v>
      </c>
      <c r="E16" s="49">
        <f>'Woolridge ROEs'!E16</f>
        <v>3.7499999999999999E-2</v>
      </c>
      <c r="F16" s="50">
        <f t="shared" si="0"/>
        <v>3.8414062499999999E-2</v>
      </c>
      <c r="G16" s="49">
        <f>'Woolridge ROEs'!F16</f>
        <v>4.8750000000000002E-2</v>
      </c>
      <c r="H16" s="49">
        <f>'Woolridge ROEs'!G16</f>
        <v>8.6999999999999994E-2</v>
      </c>
      <c r="I16" s="49">
        <f t="shared" si="1"/>
        <v>8.1500000000000003E-2</v>
      </c>
      <c r="J16" s="51">
        <f t="shared" si="2"/>
        <v>9.4E-2</v>
      </c>
    </row>
    <row r="17" spans="1:10" x14ac:dyDescent="0.35">
      <c r="A17" s="2">
        <f>'Woolridge ROEs'!A17</f>
        <v>42408</v>
      </c>
      <c r="B17" s="2" t="str">
        <f>'Woolridge ROEs'!B17</f>
        <v>Balitmore Gas and Electric Company</v>
      </c>
      <c r="C17" s="48">
        <f>'Woolridge ROEs'!C17</f>
        <v>9406</v>
      </c>
      <c r="D17" s="2" t="str">
        <f>'Woolridge ROEs'!D17</f>
        <v>Gas</v>
      </c>
      <c r="E17" s="49">
        <f>'Woolridge ROEs'!E17</f>
        <v>3.15E-2</v>
      </c>
      <c r="F17" s="50">
        <f t="shared" si="0"/>
        <v>3.2350499999999997E-2</v>
      </c>
      <c r="G17" s="49">
        <f>'Woolridge ROEs'!F17</f>
        <v>5.3999999999999999E-2</v>
      </c>
      <c r="H17" s="49">
        <f>'Woolridge ROEs'!G17</f>
        <v>8.5999999999999993E-2</v>
      </c>
      <c r="I17" s="49">
        <f t="shared" si="1"/>
        <v>8.1500000000000003E-2</v>
      </c>
      <c r="J17" s="51">
        <f t="shared" si="2"/>
        <v>9.4E-2</v>
      </c>
    </row>
    <row r="18" spans="1:10" x14ac:dyDescent="0.35">
      <c r="A18" s="2">
        <f>'Woolridge ROEs'!A18</f>
        <v>42447</v>
      </c>
      <c r="B18" s="2" t="str">
        <f>'Woolridge ROEs'!B18</f>
        <v>Massachusetts Electric Company</v>
      </c>
      <c r="C18" s="48" t="str">
        <f>'Woolridge ROEs'!C18</f>
        <v>15-155</v>
      </c>
      <c r="D18" s="2" t="str">
        <f>'Woolridge ROEs'!D18</f>
        <v>Electric</v>
      </c>
      <c r="E18" s="49">
        <f>'Woolridge ROEs'!E18</f>
        <v>3.7999999999999999E-2</v>
      </c>
      <c r="F18" s="50">
        <f t="shared" si="0"/>
        <v>3.8926250000000003E-2</v>
      </c>
      <c r="G18" s="49">
        <f>'Woolridge ROEs'!F18</f>
        <v>4.8750000000000002E-2</v>
      </c>
      <c r="H18" s="49">
        <f>'Woolridge ROEs'!G18</f>
        <v>8.77E-2</v>
      </c>
      <c r="I18" s="49">
        <f t="shared" si="1"/>
        <v>8.1500000000000003E-2</v>
      </c>
      <c r="J18" s="51">
        <f t="shared" si="2"/>
        <v>9.4E-2</v>
      </c>
    </row>
    <row r="19" spans="1:10" x14ac:dyDescent="0.35">
      <c r="A19" s="2">
        <f>'Woolridge ROEs'!A19</f>
        <v>42584</v>
      </c>
      <c r="B19" s="2" t="str">
        <f>'Woolridge ROEs'!B19</f>
        <v>Appalachian Power Company</v>
      </c>
      <c r="C19" s="48" t="str">
        <f>'Woolridge ROEs'!C19</f>
        <v>PUE-2016-00038</v>
      </c>
      <c r="D19" s="2" t="str">
        <f>'Woolridge ROEs'!D19</f>
        <v>Electric</v>
      </c>
      <c r="E19" s="49">
        <f>'Woolridge ROEs'!E19</f>
        <v>3.3500000000000002E-2</v>
      </c>
      <c r="F19" s="50">
        <f t="shared" si="0"/>
        <v>3.43375E-2</v>
      </c>
      <c r="G19" s="49">
        <f>'Woolridge ROEs'!F19</f>
        <v>0.05</v>
      </c>
      <c r="H19" s="49">
        <f>'Woolridge ROEs'!G19</f>
        <v>8.4500000000000006E-2</v>
      </c>
      <c r="I19" s="49">
        <f t="shared" si="1"/>
        <v>8.1500000000000003E-2</v>
      </c>
      <c r="J19" s="51">
        <f t="shared" si="2"/>
        <v>9.4E-2</v>
      </c>
    </row>
    <row r="20" spans="1:10" x14ac:dyDescent="0.35">
      <c r="A20" s="2">
        <f>'Woolridge ROEs'!A20</f>
        <v>42599</v>
      </c>
      <c r="B20" s="2" t="str">
        <f>'Woolridge ROEs'!B20</f>
        <v>United Illuminating</v>
      </c>
      <c r="C20" s="48" t="str">
        <f>'Woolridge ROEs'!C20</f>
        <v>16-06-04</v>
      </c>
      <c r="D20" s="2" t="str">
        <f>'Woolridge ROEs'!D20</f>
        <v>Electric</v>
      </c>
      <c r="E20" s="49">
        <f>'Woolridge ROEs'!E20</f>
        <v>3.3000000000000002E-2</v>
      </c>
      <c r="F20" s="50">
        <f t="shared" si="0"/>
        <v>3.3825000000000001E-2</v>
      </c>
      <c r="G20" s="49">
        <f>'Woolridge ROEs'!F20</f>
        <v>0.05</v>
      </c>
      <c r="H20" s="49">
        <f>'Woolridge ROEs'!G20</f>
        <v>8.4000000000000005E-2</v>
      </c>
      <c r="I20" s="49">
        <f t="shared" si="1"/>
        <v>8.1500000000000003E-2</v>
      </c>
      <c r="J20" s="51">
        <f t="shared" si="2"/>
        <v>9.4E-2</v>
      </c>
    </row>
    <row r="21" spans="1:10" x14ac:dyDescent="0.35">
      <c r="A21" s="2">
        <f>'Woolridge ROEs'!A21</f>
        <v>42620</v>
      </c>
      <c r="B21" s="2" t="str">
        <f>'Woolridge ROEs'!B21</f>
        <v>Dominion North Carolina Power</v>
      </c>
      <c r="C21" s="48" t="str">
        <f>'Woolridge ROEs'!C21</f>
        <v>E-22 Sub 532</v>
      </c>
      <c r="D21" s="2" t="str">
        <f>'Woolridge ROEs'!D21</f>
        <v>Electric</v>
      </c>
      <c r="E21" s="49">
        <f>'Woolridge ROEs'!E21</f>
        <v>3.3000000000000002E-2</v>
      </c>
      <c r="F21" s="50">
        <f t="shared" si="0"/>
        <v>3.3825000000000001E-2</v>
      </c>
      <c r="G21" s="49">
        <f>'Woolridge ROEs'!F21</f>
        <v>0.05</v>
      </c>
      <c r="H21" s="49">
        <f>'Woolridge ROEs'!G21</f>
        <v>8.4000000000000005E-2</v>
      </c>
      <c r="I21" s="49">
        <f t="shared" si="1"/>
        <v>8.1500000000000003E-2</v>
      </c>
      <c r="J21" s="51">
        <f t="shared" si="2"/>
        <v>9.4E-2</v>
      </c>
    </row>
    <row r="22" spans="1:10" x14ac:dyDescent="0.35">
      <c r="A22" s="2">
        <f>'Woolridge ROEs'!A22</f>
        <v>42748</v>
      </c>
      <c r="B22" s="2" t="str">
        <f>'Woolridge ROEs'!B22</f>
        <v>Gulf Power Company</v>
      </c>
      <c r="C22" s="48" t="str">
        <f>'Woolridge ROEs'!C22</f>
        <v>160186-EI, 160170-EI</v>
      </c>
      <c r="D22" s="2" t="str">
        <f>'Woolridge ROEs'!D22</f>
        <v>Electric</v>
      </c>
      <c r="E22" s="49">
        <f>'Woolridge ROEs'!E22</f>
        <v>3.4000000000000002E-2</v>
      </c>
      <c r="F22" s="50">
        <f t="shared" si="0"/>
        <v>3.4849999999999999E-2</v>
      </c>
      <c r="G22" s="49">
        <f>'Woolridge ROEs'!F22</f>
        <v>0.05</v>
      </c>
      <c r="H22" s="49">
        <f>'Woolridge ROEs'!G22</f>
        <v>8.5000000000000006E-2</v>
      </c>
      <c r="I22" s="49">
        <f t="shared" si="1"/>
        <v>8.1500000000000003E-2</v>
      </c>
      <c r="J22" s="51">
        <f t="shared" si="2"/>
        <v>9.4E-2</v>
      </c>
    </row>
    <row r="23" spans="1:10" x14ac:dyDescent="0.35">
      <c r="A23" s="2">
        <f>'Woolridge ROEs'!A23</f>
        <v>42797</v>
      </c>
      <c r="B23" s="2" t="str">
        <f>'Woolridge ROEs'!B23</f>
        <v>Kentucky Utilities, Inc.</v>
      </c>
      <c r="C23" s="48" t="str">
        <f>'Woolridge ROEs'!C23</f>
        <v>2016-00370</v>
      </c>
      <c r="D23" s="2" t="str">
        <f>'Woolridge ROEs'!D23</f>
        <v>Electric</v>
      </c>
      <c r="E23" s="49">
        <f>'Woolridge ROEs'!E23</f>
        <v>3.4500000000000003E-2</v>
      </c>
      <c r="F23" s="50">
        <f t="shared" si="0"/>
        <v>3.5362499999999998E-2</v>
      </c>
      <c r="G23" s="49">
        <f>'Woolridge ROEs'!F23</f>
        <v>0.05</v>
      </c>
      <c r="H23" s="49">
        <f>'Woolridge ROEs'!G23</f>
        <v>8.5500000000000007E-2</v>
      </c>
      <c r="I23" s="49">
        <f t="shared" si="1"/>
        <v>8.1500000000000003E-2</v>
      </c>
      <c r="J23" s="51">
        <f t="shared" si="2"/>
        <v>9.4E-2</v>
      </c>
    </row>
    <row r="24" spans="1:10" x14ac:dyDescent="0.35">
      <c r="A24" s="2">
        <f>'Woolridge ROEs'!A24</f>
        <v>42808</v>
      </c>
      <c r="B24" s="2" t="str">
        <f>'Woolridge ROEs'!B24</f>
        <v>Atmos Pipeline Texas</v>
      </c>
      <c r="C24" s="48" t="str">
        <f>'Woolridge ROEs'!C24</f>
        <v>GUD No. 10580</v>
      </c>
      <c r="D24" s="2" t="str">
        <f>'Woolridge ROEs'!D24</f>
        <v>Gas</v>
      </c>
      <c r="E24" s="49">
        <f>'Woolridge ROEs'!E24</f>
        <v>0.03</v>
      </c>
      <c r="F24" s="50">
        <f t="shared" si="0"/>
        <v>3.0862500000000001E-2</v>
      </c>
      <c r="G24" s="49">
        <f>'Woolridge ROEs'!F24</f>
        <v>5.7500000000000002E-2</v>
      </c>
      <c r="H24" s="49">
        <f>'Woolridge ROEs'!G24</f>
        <v>8.8499999999999995E-2</v>
      </c>
      <c r="I24" s="49">
        <f t="shared" si="1"/>
        <v>8.1500000000000003E-2</v>
      </c>
      <c r="J24" s="51">
        <f t="shared" si="2"/>
        <v>9.4E-2</v>
      </c>
    </row>
    <row r="25" spans="1:10" x14ac:dyDescent="0.35">
      <c r="A25" s="2">
        <f>'Woolridge ROEs'!A25</f>
        <v>42830</v>
      </c>
      <c r="B25" s="2" t="str">
        <f>'Woolridge ROEs'!B25</f>
        <v>Southwest Public Service Company</v>
      </c>
      <c r="C25" s="48" t="str">
        <f>'Woolridge ROEs'!C25</f>
        <v>16-00269-UT</v>
      </c>
      <c r="D25" s="2" t="str">
        <f>'Woolridge ROEs'!D25</f>
        <v>Electric</v>
      </c>
      <c r="E25" s="49">
        <f>'Woolridge ROEs'!E25</f>
        <v>3.4500000000000003E-2</v>
      </c>
      <c r="F25" s="50">
        <f t="shared" si="0"/>
        <v>3.540562500000001E-2</v>
      </c>
      <c r="G25" s="49">
        <f>'Woolridge ROEs'!F25</f>
        <v>5.2499999999999998E-2</v>
      </c>
      <c r="H25" s="49">
        <f>'Woolridge ROEs'!G25</f>
        <v>8.7999999999999995E-2</v>
      </c>
      <c r="I25" s="49">
        <f t="shared" si="1"/>
        <v>8.1500000000000003E-2</v>
      </c>
      <c r="J25" s="51">
        <f t="shared" si="2"/>
        <v>9.4E-2</v>
      </c>
    </row>
    <row r="26" spans="1:10" x14ac:dyDescent="0.35">
      <c r="A26" s="2">
        <f>'Woolridge ROEs'!A26</f>
        <v>42853</v>
      </c>
      <c r="B26" s="2" t="str">
        <f>'Woolridge ROEs'!B26</f>
        <v>Eversource (WMECO, NSTAR)</v>
      </c>
      <c r="C26" s="48" t="str">
        <f>'Woolridge ROEs'!C26</f>
        <v>DPU 17-05</v>
      </c>
      <c r="D26" s="2" t="str">
        <f>'Woolridge ROEs'!D26</f>
        <v>Electric</v>
      </c>
      <c r="E26" s="49">
        <f>'Woolridge ROEs'!E26</f>
        <v>3.4500000000000003E-2</v>
      </c>
      <c r="F26" s="50">
        <f t="shared" si="0"/>
        <v>3.540562500000001E-2</v>
      </c>
      <c r="G26" s="49">
        <f>'Woolridge ROEs'!F26</f>
        <v>5.2499999999999998E-2</v>
      </c>
      <c r="H26" s="49">
        <f>'Woolridge ROEs'!G26</f>
        <v>8.7999999999999995E-2</v>
      </c>
      <c r="I26" s="49">
        <f t="shared" si="1"/>
        <v>8.1500000000000003E-2</v>
      </c>
      <c r="J26" s="51">
        <f t="shared" si="2"/>
        <v>9.4E-2</v>
      </c>
    </row>
    <row r="27" spans="1:10" x14ac:dyDescent="0.35">
      <c r="A27" s="2">
        <f>'Woolridge ROEs'!A27</f>
        <v>42895</v>
      </c>
      <c r="B27" s="2" t="str">
        <f>'Woolridge ROEs'!B27</f>
        <v>Oncor Electric Delivery LLC</v>
      </c>
      <c r="C27" s="48" t="str">
        <f>'Woolridge ROEs'!C27</f>
        <v>PUC 46957</v>
      </c>
      <c r="D27" s="2" t="str">
        <f>'Woolridge ROEs'!D27</f>
        <v>Electric</v>
      </c>
      <c r="E27" s="49">
        <f>'Woolridge ROEs'!E27</f>
        <v>3.3000000000000002E-2</v>
      </c>
      <c r="F27" s="50">
        <f t="shared" si="0"/>
        <v>3.3866250000000007E-2</v>
      </c>
      <c r="G27" s="49">
        <f>'Woolridge ROEs'!F27</f>
        <v>5.2499999999999998E-2</v>
      </c>
      <c r="H27" s="49">
        <f>'Woolridge ROEs'!G27</f>
        <v>8.6499999999999994E-2</v>
      </c>
      <c r="I27" s="49">
        <f t="shared" si="1"/>
        <v>8.1500000000000003E-2</v>
      </c>
      <c r="J27" s="51">
        <f t="shared" si="2"/>
        <v>9.4E-2</v>
      </c>
    </row>
    <row r="28" spans="1:10" x14ac:dyDescent="0.35">
      <c r="A28" s="2">
        <f>'Woolridge ROEs'!A28</f>
        <v>42916</v>
      </c>
      <c r="B28" s="2" t="str">
        <f>'Woolridge ROEs'!B28</f>
        <v>Puget Sound Energy</v>
      </c>
      <c r="C28" s="48" t="str">
        <f>'Woolridge ROEs'!C28</f>
        <v>UE-170033</v>
      </c>
      <c r="D28" s="2" t="str">
        <f>'Woolridge ROEs'!D28</f>
        <v>Electric</v>
      </c>
      <c r="E28" s="49">
        <f>'Woolridge ROEs'!E28</f>
        <v>3.3000000000000002E-2</v>
      </c>
      <c r="F28" s="50">
        <f t="shared" si="0"/>
        <v>3.3866250000000007E-2</v>
      </c>
      <c r="G28" s="49">
        <f>'Woolridge ROEs'!F28</f>
        <v>5.2499999999999998E-2</v>
      </c>
      <c r="H28" s="49">
        <f>'Woolridge ROEs'!G28</f>
        <v>8.6499999999999994E-2</v>
      </c>
      <c r="I28" s="49">
        <f t="shared" si="1"/>
        <v>8.1500000000000003E-2</v>
      </c>
      <c r="J28" s="51">
        <f t="shared" si="2"/>
        <v>9.4E-2</v>
      </c>
    </row>
    <row r="29" spans="1:10" x14ac:dyDescent="0.35">
      <c r="A29" s="2">
        <f>'Woolridge ROEs'!A29</f>
        <v>42916</v>
      </c>
      <c r="B29" s="2" t="str">
        <f>'Woolridge ROEs'!B29</f>
        <v>Puget Sound Energy</v>
      </c>
      <c r="C29" s="48" t="str">
        <f>'Woolridge ROEs'!C29</f>
        <v>UG-170034</v>
      </c>
      <c r="D29" s="2" t="str">
        <f>'Woolridge ROEs'!D29</f>
        <v>Gas</v>
      </c>
      <c r="E29" s="49">
        <f>'Woolridge ROEs'!E29</f>
        <v>2.8000000000000001E-2</v>
      </c>
      <c r="F29" s="50">
        <f t="shared" si="0"/>
        <v>2.8840000000000001E-2</v>
      </c>
      <c r="G29" s="49">
        <f>'Woolridge ROEs'!F29</f>
        <v>0.06</v>
      </c>
      <c r="H29" s="49">
        <f>'Woolridge ROEs'!G29</f>
        <v>8.8999999999999996E-2</v>
      </c>
      <c r="I29" s="49">
        <f t="shared" si="1"/>
        <v>8.1500000000000003E-2</v>
      </c>
      <c r="J29" s="51">
        <f t="shared" si="2"/>
        <v>9.4E-2</v>
      </c>
    </row>
    <row r="30" spans="1:10" x14ac:dyDescent="0.35">
      <c r="A30" s="2">
        <f>'Woolridge ROEs'!A30</f>
        <v>42916</v>
      </c>
      <c r="B30" s="2" t="str">
        <f>'Woolridge ROEs'!B30</f>
        <v>Potomac Electric Power Company</v>
      </c>
      <c r="C30" s="48">
        <f>'Woolridge ROEs'!C30</f>
        <v>9443</v>
      </c>
      <c r="D30" s="2" t="str">
        <f>'Woolridge ROEs'!D30</f>
        <v>Electric</v>
      </c>
      <c r="E30" s="49">
        <f>'Woolridge ROEs'!E30</f>
        <v>3.3000000000000002E-2</v>
      </c>
      <c r="F30" s="50">
        <f t="shared" si="0"/>
        <v>3.3866250000000007E-2</v>
      </c>
      <c r="G30" s="49">
        <f>'Woolridge ROEs'!F30</f>
        <v>5.2499999999999998E-2</v>
      </c>
      <c r="H30" s="49">
        <f>'Woolridge ROEs'!G30</f>
        <v>8.6499999999999994E-2</v>
      </c>
      <c r="I30" s="49">
        <f t="shared" si="1"/>
        <v>8.1500000000000003E-2</v>
      </c>
      <c r="J30" s="51">
        <f t="shared" si="2"/>
        <v>9.4E-2</v>
      </c>
    </row>
    <row r="31" spans="1:10" x14ac:dyDescent="0.35">
      <c r="A31" s="2">
        <f>'Woolridge ROEs'!A31</f>
        <v>42942</v>
      </c>
      <c r="B31" s="2" t="str">
        <f>'Woolridge ROEs'!B31</f>
        <v>Virginia Electric and Power Company</v>
      </c>
      <c r="C31" s="48" t="str">
        <f>'Woolridge ROEs'!C31</f>
        <v>PUR-2017-00038</v>
      </c>
      <c r="D31" s="2" t="str">
        <f>'Woolridge ROEs'!D31</f>
        <v>Electric</v>
      </c>
      <c r="E31" s="49">
        <f>'Woolridge ROEs'!E31</f>
        <v>3.2500000000000001E-2</v>
      </c>
      <c r="F31" s="50">
        <f t="shared" si="0"/>
        <v>3.3312499999999995E-2</v>
      </c>
      <c r="G31" s="49">
        <f>'Woolridge ROEs'!F31</f>
        <v>0.05</v>
      </c>
      <c r="H31" s="49">
        <f>'Woolridge ROEs'!G31</f>
        <v>8.3500000000000005E-2</v>
      </c>
      <c r="I31" s="49">
        <f t="shared" si="1"/>
        <v>8.1500000000000003E-2</v>
      </c>
      <c r="J31" s="51">
        <f t="shared" si="2"/>
        <v>9.4E-2</v>
      </c>
    </row>
    <row r="32" spans="1:10" x14ac:dyDescent="0.35">
      <c r="A32" s="2">
        <f>'Woolridge ROEs'!A32</f>
        <v>42990</v>
      </c>
      <c r="B32" s="2" t="str">
        <f>'Woolridge ROEs'!B32</f>
        <v>Northern States Power Co.</v>
      </c>
      <c r="C32" s="48" t="str">
        <f>'Woolridge ROEs'!C32</f>
        <v>4220-UR-123</v>
      </c>
      <c r="D32" s="2" t="str">
        <f>'Woolridge ROEs'!D32</f>
        <v>Electric</v>
      </c>
      <c r="E32" s="49">
        <f>'Woolridge ROEs'!E32</f>
        <v>3.2000000000000001E-2</v>
      </c>
      <c r="F32" s="50">
        <f t="shared" si="0"/>
        <v>3.2799999999999996E-2</v>
      </c>
      <c r="G32" s="49">
        <f>'Woolridge ROEs'!F32</f>
        <v>0.05</v>
      </c>
      <c r="H32" s="49">
        <f>'Woolridge ROEs'!G32</f>
        <v>8.3000000000000004E-2</v>
      </c>
      <c r="I32" s="49">
        <f t="shared" si="1"/>
        <v>8.1500000000000003E-2</v>
      </c>
      <c r="J32" s="51">
        <f t="shared" si="2"/>
        <v>9.4E-2</v>
      </c>
    </row>
    <row r="33" spans="1:10" x14ac:dyDescent="0.35">
      <c r="A33" s="2">
        <f>'Woolridge ROEs'!A33</f>
        <v>42990</v>
      </c>
      <c r="B33" s="2" t="str">
        <f>'Woolridge ROEs'!B33</f>
        <v>Northern States Power Co.</v>
      </c>
      <c r="C33" s="48" t="str">
        <f>'Woolridge ROEs'!C33</f>
        <v>4220-UR-123</v>
      </c>
      <c r="D33" s="2" t="str">
        <f>'Woolridge ROEs'!D33</f>
        <v>Gas</v>
      </c>
      <c r="E33" s="49">
        <f>'Woolridge ROEs'!E33</f>
        <v>2.7E-2</v>
      </c>
      <c r="F33" s="50">
        <f t="shared" si="0"/>
        <v>2.7776250000000002E-2</v>
      </c>
      <c r="G33" s="49">
        <f>'Woolridge ROEs'!F33</f>
        <v>5.7500000000000002E-2</v>
      </c>
      <c r="H33" s="49">
        <f>'Woolridge ROEs'!G33</f>
        <v>8.5500000000000007E-2</v>
      </c>
      <c r="I33" s="49">
        <f t="shared" si="1"/>
        <v>8.1500000000000003E-2</v>
      </c>
      <c r="J33" s="51">
        <f t="shared" si="2"/>
        <v>9.4E-2</v>
      </c>
    </row>
    <row r="34" spans="1:10" x14ac:dyDescent="0.35">
      <c r="A34" s="2">
        <f>'Woolridge ROEs'!A34</f>
        <v>43011</v>
      </c>
      <c r="B34" s="2" t="str">
        <f>'Woolridge ROEs'!B34</f>
        <v>Kentucky Power Company</v>
      </c>
      <c r="C34" s="48" t="str">
        <f>'Woolridge ROEs'!C34</f>
        <v>2017-00179</v>
      </c>
      <c r="D34" s="2" t="str">
        <f>'Woolridge ROEs'!D34</f>
        <v>Electric</v>
      </c>
      <c r="E34" s="49">
        <f>'Woolridge ROEs'!E34</f>
        <v>3.15E-2</v>
      </c>
      <c r="F34" s="50">
        <f t="shared" si="0"/>
        <v>3.2287499999999997E-2</v>
      </c>
      <c r="G34" s="49">
        <f>'Woolridge ROEs'!F34</f>
        <v>0.05</v>
      </c>
      <c r="H34" s="49">
        <f>'Woolridge ROEs'!G34</f>
        <v>8.2500000000000004E-2</v>
      </c>
      <c r="I34" s="49">
        <f t="shared" si="1"/>
        <v>8.1500000000000003E-2</v>
      </c>
      <c r="J34" s="51">
        <f t="shared" si="2"/>
        <v>9.4E-2</v>
      </c>
    </row>
    <row r="35" spans="1:10" x14ac:dyDescent="0.35">
      <c r="A35" s="2">
        <f>'Woolridge ROEs'!A35</f>
        <v>43069</v>
      </c>
      <c r="B35" s="2" t="str">
        <f>'Woolridge ROEs'!B35</f>
        <v>Liberty Utilities</v>
      </c>
      <c r="C35" s="48" t="str">
        <f>'Woolridge ROEs'!C35</f>
        <v>DG 17-048</v>
      </c>
      <c r="D35" s="2" t="str">
        <f>'Woolridge ROEs'!D35</f>
        <v>Gas</v>
      </c>
      <c r="E35" s="49">
        <f>'Woolridge ROEs'!E35</f>
        <v>2.5499999999999998E-2</v>
      </c>
      <c r="F35" s="50">
        <f t="shared" si="0"/>
        <v>2.6252250000000001E-2</v>
      </c>
      <c r="G35" s="49">
        <f>'Woolridge ROEs'!F35</f>
        <v>5.8999999999999997E-2</v>
      </c>
      <c r="H35" s="49">
        <f>'Woolridge ROEs'!G35</f>
        <v>8.5500000000000007E-2</v>
      </c>
      <c r="I35" s="49">
        <f t="shared" si="1"/>
        <v>8.1500000000000003E-2</v>
      </c>
      <c r="J35" s="51">
        <f t="shared" si="2"/>
        <v>9.4E-2</v>
      </c>
    </row>
    <row r="36" spans="1:10" x14ac:dyDescent="0.35">
      <c r="A36" s="2">
        <f>'Woolridge ROEs'!A36</f>
        <v>43089</v>
      </c>
      <c r="B36" s="2" t="str">
        <f>'Woolridge ROEs'!B36</f>
        <v>Northern Utilities, Inc.</v>
      </c>
      <c r="C36" s="48" t="str">
        <f>'Woolridge ROEs'!C36</f>
        <v>DG 17-070</v>
      </c>
      <c r="D36" s="2" t="str">
        <f>'Woolridge ROEs'!D36</f>
        <v>Gas</v>
      </c>
      <c r="E36" s="49">
        <f>'Woolridge ROEs'!E36</f>
        <v>2.5000000000000001E-2</v>
      </c>
      <c r="F36" s="50">
        <f t="shared" si="0"/>
        <v>2.5731250000000001E-2</v>
      </c>
      <c r="G36" s="49">
        <f>'Woolridge ROEs'!F36</f>
        <v>5.8500000000000003E-2</v>
      </c>
      <c r="H36" s="49">
        <f>'Woolridge ROEs'!G36</f>
        <v>8.4500000000000006E-2</v>
      </c>
      <c r="I36" s="49">
        <f t="shared" si="1"/>
        <v>8.1500000000000003E-2</v>
      </c>
      <c r="J36" s="51">
        <f t="shared" si="2"/>
        <v>9.4E-2</v>
      </c>
    </row>
    <row r="37" spans="1:10" x14ac:dyDescent="0.35">
      <c r="A37" s="2">
        <f>'Woolridge ROEs'!A37</f>
        <v>43123</v>
      </c>
      <c r="B37" s="2" t="str">
        <f>'Woolridge ROEs'!B37</f>
        <v>Duke Energy Carolinas</v>
      </c>
      <c r="C37" s="48" t="str">
        <f>'Woolridge ROEs'!C37</f>
        <v>E-7 SUB 1146</v>
      </c>
      <c r="D37" s="2" t="str">
        <f>'Woolridge ROEs'!D37</f>
        <v>Electric</v>
      </c>
      <c r="E37" s="49">
        <f>'Woolridge ROEs'!E37</f>
        <v>3.1E-2</v>
      </c>
      <c r="F37" s="50">
        <f t="shared" si="0"/>
        <v>3.1774999999999998E-2</v>
      </c>
      <c r="G37" s="49">
        <f>'Woolridge ROEs'!F37</f>
        <v>0.05</v>
      </c>
      <c r="H37" s="49">
        <f>'Woolridge ROEs'!G37</f>
        <v>8.2000000000000003E-2</v>
      </c>
      <c r="I37" s="49">
        <f t="shared" si="1"/>
        <v>8.1500000000000003E-2</v>
      </c>
      <c r="J37" s="51">
        <f t="shared" si="2"/>
        <v>9.4E-2</v>
      </c>
    </row>
    <row r="38" spans="1:10" x14ac:dyDescent="0.35">
      <c r="A38" s="2">
        <f>'Woolridge ROEs'!A38</f>
        <v>43132</v>
      </c>
      <c r="B38" s="2" t="str">
        <f>'Woolridge ROEs'!B38</f>
        <v>Aquarion Water Company of Massachusetts Inc.</v>
      </c>
      <c r="C38" s="48" t="str">
        <f>'Woolridge ROEs'!C38</f>
        <v>DPU 17-90</v>
      </c>
      <c r="D38" s="2" t="str">
        <f>'Woolridge ROEs'!D38</f>
        <v>Water</v>
      </c>
      <c r="E38" s="49">
        <f>'Woolridge ROEs'!E38</f>
        <v>2.5999999999999999E-2</v>
      </c>
      <c r="F38" s="50">
        <f t="shared" si="0"/>
        <v>2.6753999999999997E-2</v>
      </c>
      <c r="G38" s="49">
        <f>'Woolridge ROEs'!F38</f>
        <v>5.8000000000000003E-2</v>
      </c>
      <c r="H38" s="49">
        <f>'Woolridge ROEs'!G38</f>
        <v>8.5000000000000006E-2</v>
      </c>
      <c r="I38" s="49">
        <f t="shared" si="1"/>
        <v>8.1500000000000003E-2</v>
      </c>
      <c r="J38" s="51">
        <f t="shared" si="2"/>
        <v>9.4E-2</v>
      </c>
    </row>
    <row r="39" spans="1:10" x14ac:dyDescent="0.35">
      <c r="A39" s="2">
        <f>'Woolridge ROEs'!A39</f>
        <v>43181</v>
      </c>
      <c r="B39" s="2" t="str">
        <f>'Woolridge ROEs'!B39</f>
        <v>National Grid (Boston Gas, Colonial Gas)</v>
      </c>
      <c r="C39" s="48" t="str">
        <f>'Woolridge ROEs'!C39</f>
        <v>DPU 17-170</v>
      </c>
      <c r="D39" s="2" t="str">
        <f>'Woolridge ROEs'!D39</f>
        <v>Gas</v>
      </c>
      <c r="E39" s="49">
        <f>'Woolridge ROEs'!E39</f>
        <v>2.8000000000000001E-2</v>
      </c>
      <c r="F39" s="50">
        <f t="shared" si="0"/>
        <v>2.8840000000000001E-2</v>
      </c>
      <c r="G39" s="49">
        <f>'Woolridge ROEs'!F39</f>
        <v>0.06</v>
      </c>
      <c r="H39" s="49">
        <f>'Woolridge ROEs'!G39</f>
        <v>8.8999999999999996E-2</v>
      </c>
      <c r="I39" s="49">
        <f t="shared" si="1"/>
        <v>8.1500000000000003E-2</v>
      </c>
      <c r="J39" s="51">
        <f t="shared" si="2"/>
        <v>9.4E-2</v>
      </c>
    </row>
    <row r="40" spans="1:10" x14ac:dyDescent="0.35">
      <c r="A40" s="2">
        <f>'Woolridge ROEs'!A40</f>
        <v>43215</v>
      </c>
      <c r="B40" s="2" t="str">
        <f>'Woolridge ROEs'!B40</f>
        <v>Southwestern Public Service Company</v>
      </c>
      <c r="C40" s="48">
        <f>'Woolridge ROEs'!C40</f>
        <v>47527</v>
      </c>
      <c r="D40" s="2" t="str">
        <f>'Woolridge ROEs'!D40</f>
        <v>Electric</v>
      </c>
      <c r="E40" s="49">
        <f>'Woolridge ROEs'!E40</f>
        <v>3.5499999999999997E-2</v>
      </c>
      <c r="F40" s="50">
        <f t="shared" si="0"/>
        <v>3.6387499999999996E-2</v>
      </c>
      <c r="G40" s="49">
        <f>'Woolridge ROEs'!F40</f>
        <v>0.05</v>
      </c>
      <c r="H40" s="49">
        <f>'Woolridge ROEs'!G40</f>
        <v>8.6499999999999994E-2</v>
      </c>
      <c r="I40" s="49">
        <f t="shared" si="1"/>
        <v>8.1500000000000003E-2</v>
      </c>
      <c r="J40" s="51">
        <f t="shared" si="2"/>
        <v>9.4E-2</v>
      </c>
    </row>
    <row r="41" spans="1:10" x14ac:dyDescent="0.35">
      <c r="A41" s="2">
        <f>'Woolridge ROEs'!A41</f>
        <v>43234</v>
      </c>
      <c r="B41" s="2" t="str">
        <f>'Woolridge ROEs'!B41</f>
        <v>Indianapolis Power &amp; Light Company</v>
      </c>
      <c r="C41" s="48">
        <f>'Woolridge ROEs'!C41</f>
        <v>45029</v>
      </c>
      <c r="D41" s="2" t="str">
        <f>'Woolridge ROEs'!D41</f>
        <v>Electric</v>
      </c>
      <c r="E41" s="49">
        <f>'Woolridge ROEs'!E41</f>
        <v>3.5000000000000003E-2</v>
      </c>
      <c r="F41" s="50">
        <f t="shared" si="0"/>
        <v>3.5874999999999997E-2</v>
      </c>
      <c r="G41" s="49">
        <f>'Woolridge ROEs'!F41</f>
        <v>0.05</v>
      </c>
      <c r="H41" s="49">
        <f>'Woolridge ROEs'!G41</f>
        <v>8.5999999999999993E-2</v>
      </c>
      <c r="I41" s="49">
        <f t="shared" si="1"/>
        <v>8.1500000000000003E-2</v>
      </c>
      <c r="J41" s="51">
        <f t="shared" si="2"/>
        <v>9.4E-2</v>
      </c>
    </row>
    <row r="42" spans="1:10" x14ac:dyDescent="0.35">
      <c r="A42" s="2">
        <f>'Woolridge ROEs'!A42</f>
        <v>43315</v>
      </c>
      <c r="B42" s="2" t="str">
        <f>'Woolridge ROEs'!B42</f>
        <v>Yankee Gas</v>
      </c>
      <c r="C42" s="48" t="str">
        <f>'Woolridge ROEs'!C42</f>
        <v>18-05-10</v>
      </c>
      <c r="D42" s="2" t="str">
        <f>'Woolridge ROEs'!D42</f>
        <v>Gas</v>
      </c>
      <c r="E42" s="49">
        <f>'Woolridge ROEs'!E42</f>
        <v>0.03</v>
      </c>
      <c r="F42" s="50">
        <f t="shared" si="0"/>
        <v>3.0862500000000001E-2</v>
      </c>
      <c r="G42" s="49">
        <f>'Woolridge ROEs'!F42</f>
        <v>5.7500000000000002E-2</v>
      </c>
      <c r="H42" s="49">
        <f>'Woolridge ROEs'!G42</f>
        <v>8.8499999999999995E-2</v>
      </c>
      <c r="I42" s="49">
        <f t="shared" si="1"/>
        <v>8.1500000000000003E-2</v>
      </c>
      <c r="J42" s="51">
        <f t="shared" si="2"/>
        <v>9.4E-2</v>
      </c>
    </row>
    <row r="43" spans="1:10" x14ac:dyDescent="0.35">
      <c r="A43" s="2">
        <f>'Woolridge ROEs'!A43</f>
        <v>43399</v>
      </c>
      <c r="B43" s="2" t="str">
        <f>'Woolridge ROEs'!B43</f>
        <v>Kansas Gas Services</v>
      </c>
      <c r="C43" s="48" t="str">
        <f>'Woolridge ROEs'!C43</f>
        <v>D-18-KGSG-560-RTS</v>
      </c>
      <c r="D43" s="2" t="str">
        <f>'Woolridge ROEs'!D43</f>
        <v>Gas</v>
      </c>
      <c r="E43" s="49">
        <f>'Woolridge ROEs'!E43</f>
        <v>2.7E-2</v>
      </c>
      <c r="F43" s="50">
        <f t="shared" si="0"/>
        <v>2.784375E-2</v>
      </c>
      <c r="G43" s="49">
        <f>'Woolridge ROEs'!F43</f>
        <v>6.25E-2</v>
      </c>
      <c r="H43" s="49">
        <f>'Woolridge ROEs'!G43</f>
        <v>9.0499999999999997E-2</v>
      </c>
      <c r="I43" s="49">
        <f t="shared" si="1"/>
        <v>8.1500000000000003E-2</v>
      </c>
      <c r="J43" s="51">
        <f t="shared" si="2"/>
        <v>9.4E-2</v>
      </c>
    </row>
    <row r="44" spans="1:10" x14ac:dyDescent="0.35">
      <c r="A44" s="2">
        <f>'Woolridge ROEs'!A44</f>
        <v>43404</v>
      </c>
      <c r="B44" s="2" t="str">
        <f>'Woolridge ROEs'!B44</f>
        <v>Texas Gas Services</v>
      </c>
      <c r="C44" s="48" t="str">
        <f>'Woolridge ROEs'!C44</f>
        <v>GUD-10766</v>
      </c>
      <c r="D44" s="2" t="str">
        <f>'Woolridge ROEs'!D44</f>
        <v>Gas</v>
      </c>
      <c r="E44" s="49">
        <f>'Woolridge ROEs'!E44</f>
        <v>2.6499999999999999E-2</v>
      </c>
      <c r="F44" s="50">
        <f t="shared" si="0"/>
        <v>2.7328124999999998E-2</v>
      </c>
      <c r="G44" s="49">
        <f>'Woolridge ROEs'!F44</f>
        <v>6.25E-2</v>
      </c>
      <c r="H44" s="49">
        <f>'Woolridge ROEs'!G44</f>
        <v>0.09</v>
      </c>
      <c r="I44" s="49">
        <f t="shared" si="1"/>
        <v>8.1500000000000003E-2</v>
      </c>
      <c r="J44" s="51">
        <f t="shared" si="2"/>
        <v>9.4E-2</v>
      </c>
    </row>
    <row r="45" spans="1:10" x14ac:dyDescent="0.35">
      <c r="A45" s="2">
        <f>'Woolridge ROEs'!A45</f>
        <v>43479</v>
      </c>
      <c r="B45" s="2" t="str">
        <f>'Woolridge ROEs'!B45</f>
        <v xml:space="preserve">Atmos Gas Corporation </v>
      </c>
      <c r="C45" s="48" t="str">
        <f>'Woolridge ROEs'!C45</f>
        <v>D-GUD-10779 (Mid-Tex Division)</v>
      </c>
      <c r="D45" s="2" t="str">
        <f>'Woolridge ROEs'!D45</f>
        <v>Gas</v>
      </c>
      <c r="E45" s="49">
        <f>'Woolridge ROEs'!E45</f>
        <v>2.6499999999999999E-2</v>
      </c>
      <c r="F45" s="50">
        <f t="shared" si="0"/>
        <v>2.7328124999999998E-2</v>
      </c>
      <c r="G45" s="49">
        <f>'Woolridge ROEs'!F45</f>
        <v>6.25E-2</v>
      </c>
      <c r="H45" s="49">
        <f>'Woolridge ROEs'!G45</f>
        <v>0.09</v>
      </c>
      <c r="I45" s="49">
        <f t="shared" si="1"/>
        <v>8.1500000000000003E-2</v>
      </c>
      <c r="J45" s="51">
        <f t="shared" si="2"/>
        <v>9.4E-2</v>
      </c>
    </row>
    <row r="46" spans="1:10" x14ac:dyDescent="0.35">
      <c r="A46" s="2">
        <f>'Woolridge ROEs'!A46</f>
        <v>43509</v>
      </c>
      <c r="B46" s="2" t="str">
        <f>'Woolridge ROEs'!B46</f>
        <v>Northern Indiana Public Service Company</v>
      </c>
      <c r="C46" s="48" t="str">
        <f>'Woolridge ROEs'!C46</f>
        <v>Ca-45159</v>
      </c>
      <c r="D46" s="2" t="str">
        <f>'Woolridge ROEs'!D46</f>
        <v>Electric</v>
      </c>
      <c r="E46" s="49">
        <f>'Woolridge ROEs'!E46</f>
        <v>3.3000000000000002E-2</v>
      </c>
      <c r="F46" s="50">
        <f t="shared" si="0"/>
        <v>3.3825000000000001E-2</v>
      </c>
      <c r="G46" s="49">
        <f>'Woolridge ROEs'!F46</f>
        <v>0.05</v>
      </c>
      <c r="H46" s="49">
        <f>'Woolridge ROEs'!G46</f>
        <v>8.4000000000000005E-2</v>
      </c>
      <c r="I46" s="49">
        <f t="shared" si="1"/>
        <v>8.1500000000000003E-2</v>
      </c>
      <c r="J46" s="51">
        <f t="shared" si="2"/>
        <v>9.4E-2</v>
      </c>
    </row>
    <row r="47" spans="1:10" x14ac:dyDescent="0.35">
      <c r="A47" s="2">
        <f>'Woolridge ROEs'!A47</f>
        <v>43546</v>
      </c>
      <c r="B47" s="2" t="str">
        <f>'Woolridge ROEs'!B47</f>
        <v>National Grid Electric</v>
      </c>
      <c r="C47" s="48" t="str">
        <f>'Woolridge ROEs'!C47</f>
        <v>DPU-18-150</v>
      </c>
      <c r="D47" s="2" t="str">
        <f>'Woolridge ROEs'!D47</f>
        <v>Electric</v>
      </c>
      <c r="E47" s="49">
        <f>'Woolridge ROEs'!E47</f>
        <v>3.3000000000000002E-2</v>
      </c>
      <c r="F47" s="50">
        <f t="shared" si="0"/>
        <v>3.3825000000000001E-2</v>
      </c>
      <c r="G47" s="49">
        <f>'Woolridge ROEs'!F47</f>
        <v>0.05</v>
      </c>
      <c r="H47" s="49">
        <f>'Woolridge ROEs'!G47</f>
        <v>8.4000000000000005E-2</v>
      </c>
      <c r="I47" s="49">
        <f t="shared" si="1"/>
        <v>8.1500000000000003E-2</v>
      </c>
      <c r="J47" s="51">
        <f t="shared" si="2"/>
        <v>9.4E-2</v>
      </c>
    </row>
    <row r="48" spans="1:10" x14ac:dyDescent="0.35">
      <c r="A48" s="2">
        <f>'Woolridge ROEs'!A48</f>
        <v>43598</v>
      </c>
      <c r="B48" s="2" t="str">
        <f>'Woolridge ROEs'!B48</f>
        <v>Empire District Electric</v>
      </c>
      <c r="C48" s="48" t="str">
        <f>'Woolridge ROEs'!C48</f>
        <v>D-19-EPDE-223-RTS</v>
      </c>
      <c r="D48" s="2" t="str">
        <f>'Woolridge ROEs'!D48</f>
        <v>Electric</v>
      </c>
      <c r="E48" s="49">
        <f>'Woolridge ROEs'!E48</f>
        <v>3.3000000000000002E-2</v>
      </c>
      <c r="F48" s="50">
        <f t="shared" si="0"/>
        <v>3.3825000000000001E-2</v>
      </c>
      <c r="G48" s="49">
        <f>'Woolridge ROEs'!F48</f>
        <v>0.05</v>
      </c>
      <c r="H48" s="49">
        <f>'Woolridge ROEs'!G48</f>
        <v>8.4000000000000005E-2</v>
      </c>
      <c r="I48" s="49">
        <f t="shared" si="1"/>
        <v>8.1500000000000003E-2</v>
      </c>
      <c r="J48" s="51">
        <f t="shared" si="2"/>
        <v>9.4E-2</v>
      </c>
    </row>
    <row r="49" spans="1:10" x14ac:dyDescent="0.35">
      <c r="A49" s="2">
        <f>'Woolridge ROEs'!A49</f>
        <v>43622</v>
      </c>
      <c r="B49" s="2" t="str">
        <f>'Woolridge ROEs'!B49</f>
        <v xml:space="preserve">CenterPoint Houston Energy Electric </v>
      </c>
      <c r="C49" s="48" t="str">
        <f>'Woolridge ROEs'!C49</f>
        <v>D-49421</v>
      </c>
      <c r="D49" s="2" t="str">
        <f>'Woolridge ROEs'!D49</f>
        <v>Electric</v>
      </c>
      <c r="E49" s="49">
        <f>'Woolridge ROEs'!E49</f>
        <v>3.2000000000000001E-2</v>
      </c>
      <c r="F49" s="50">
        <f t="shared" si="0"/>
        <v>3.2816000000000005E-2</v>
      </c>
      <c r="G49" s="49">
        <f>'Woolridge ROEs'!F49</f>
        <v>5.0999999999999997E-2</v>
      </c>
      <c r="H49" s="49">
        <f>'Woolridge ROEs'!G49</f>
        <v>8.5000000000000006E-2</v>
      </c>
      <c r="I49" s="49">
        <f t="shared" si="1"/>
        <v>8.1500000000000003E-2</v>
      </c>
      <c r="J49" s="51">
        <f t="shared" si="2"/>
        <v>9.4E-2</v>
      </c>
    </row>
    <row r="50" spans="1:10" x14ac:dyDescent="0.35">
      <c r="A50" s="2">
        <f>'Woolridge ROEs'!A50</f>
        <v>43664</v>
      </c>
      <c r="B50" s="2" t="str">
        <f>'Woolridge ROEs'!B50</f>
        <v>Washington Gas Light Co.</v>
      </c>
      <c r="C50" s="48" t="str">
        <f>'Woolridge ROEs'!C50</f>
        <v>C-9605</v>
      </c>
      <c r="D50" s="2" t="str">
        <f>'Woolridge ROEs'!D50</f>
        <v>Gas</v>
      </c>
      <c r="E50" s="49">
        <f>'Woolridge ROEs'!E50</f>
        <v>2.5999999999999999E-2</v>
      </c>
      <c r="F50" s="50">
        <f t="shared" si="0"/>
        <v>2.6779999999999998E-2</v>
      </c>
      <c r="G50" s="49">
        <f>'Woolridge ROEs'!F50</f>
        <v>0.06</v>
      </c>
      <c r="H50" s="49">
        <f>'Woolridge ROEs'!G50</f>
        <v>8.6999999999999994E-2</v>
      </c>
      <c r="I50" s="49">
        <f t="shared" si="1"/>
        <v>8.1500000000000003E-2</v>
      </c>
      <c r="J50" s="51">
        <f t="shared" si="2"/>
        <v>9.4E-2</v>
      </c>
    </row>
    <row r="51" spans="1:10" x14ac:dyDescent="0.35">
      <c r="A51" s="2">
        <f>'Woolridge ROEs'!A51</f>
        <v>43665</v>
      </c>
      <c r="B51" s="2" t="str">
        <f>'Woolridge ROEs'!B51</f>
        <v>Piedmont Gas</v>
      </c>
      <c r="C51" s="48" t="str">
        <f>'Woolridge ROEs'!C51</f>
        <v>G-9, Sub 743</v>
      </c>
      <c r="D51" s="2" t="str">
        <f>'Woolridge ROEs'!D51</f>
        <v>Gas</v>
      </c>
      <c r="E51" s="49">
        <f>'Woolridge ROEs'!E51</f>
        <v>2.5999999999999999E-2</v>
      </c>
      <c r="F51" s="50">
        <f t="shared" si="0"/>
        <v>2.6779999999999998E-2</v>
      </c>
      <c r="G51" s="49">
        <f>'Woolridge ROEs'!F51</f>
        <v>0.06</v>
      </c>
      <c r="H51" s="49">
        <f>'Woolridge ROEs'!G51</f>
        <v>8.6999999999999994E-2</v>
      </c>
      <c r="I51" s="49">
        <f t="shared" si="1"/>
        <v>8.1500000000000003E-2</v>
      </c>
      <c r="J51" s="51">
        <f t="shared" si="2"/>
        <v>9.4E-2</v>
      </c>
    </row>
    <row r="52" spans="1:10" x14ac:dyDescent="0.35">
      <c r="A52" s="2">
        <f>'Woolridge ROEs'!A52</f>
        <v>43700</v>
      </c>
      <c r="B52" s="2" t="str">
        <f>'Woolridge ROEs'!B52</f>
        <v>Dominion Energy North Carolina</v>
      </c>
      <c r="C52" s="48" t="str">
        <f>'Woolridge ROEs'!C52</f>
        <v>D-E-22, Sub 562</v>
      </c>
      <c r="D52" s="2" t="str">
        <f>'Woolridge ROEs'!D52</f>
        <v>Electric</v>
      </c>
      <c r="E52" s="49">
        <f>'Woolridge ROEs'!E52</f>
        <v>3.1E-2</v>
      </c>
      <c r="F52" s="50">
        <f t="shared" si="0"/>
        <v>3.1829250000000003E-2</v>
      </c>
      <c r="G52" s="49">
        <f>'Woolridge ROEs'!F52</f>
        <v>5.3499999999999999E-2</v>
      </c>
      <c r="H52" s="49">
        <f>'Woolridge ROEs'!G52</f>
        <v>8.5500000000000007E-2</v>
      </c>
      <c r="I52" s="49">
        <f t="shared" si="1"/>
        <v>8.1500000000000003E-2</v>
      </c>
      <c r="J52" s="51">
        <f t="shared" si="2"/>
        <v>9.4E-2</v>
      </c>
    </row>
    <row r="53" spans="1:10" x14ac:dyDescent="0.35">
      <c r="A53" s="2">
        <f>'Woolridge ROEs'!A53</f>
        <v>43718</v>
      </c>
      <c r="B53" s="2" t="str">
        <f>'Woolridge ROEs'!B53</f>
        <v>Baltimore Gas &amp; Electric Company</v>
      </c>
      <c r="C53" s="48" t="str">
        <f>'Woolridge ROEs'!C53</f>
        <v>C-9610 (EL)</v>
      </c>
      <c r="D53" s="2" t="str">
        <f>'Woolridge ROEs'!D53</f>
        <v>Electric</v>
      </c>
      <c r="E53" s="49">
        <f>'Woolridge ROEs'!E53</f>
        <v>3.1E-2</v>
      </c>
      <c r="F53" s="50">
        <f t="shared" si="0"/>
        <v>3.1813750000000002E-2</v>
      </c>
      <c r="G53" s="49">
        <f>'Woolridge ROEs'!F53</f>
        <v>5.2499999999999998E-2</v>
      </c>
      <c r="H53" s="49">
        <f>'Woolridge ROEs'!G53</f>
        <v>8.4500000000000006E-2</v>
      </c>
      <c r="I53" s="49">
        <f t="shared" si="1"/>
        <v>8.1500000000000003E-2</v>
      </c>
      <c r="J53" s="51">
        <f t="shared" si="2"/>
        <v>9.4E-2</v>
      </c>
    </row>
    <row r="54" spans="1:10" x14ac:dyDescent="0.35">
      <c r="A54" s="2">
        <f>'Woolridge ROEs'!A54</f>
        <v>43718</v>
      </c>
      <c r="B54" s="2" t="str">
        <f>'Woolridge ROEs'!B54</f>
        <v>Baltimore Gas &amp; Electric Company</v>
      </c>
      <c r="C54" s="48" t="str">
        <f>'Woolridge ROEs'!C54</f>
        <v>C-9610 (GAS)</v>
      </c>
      <c r="D54" s="2" t="str">
        <f>'Woolridge ROEs'!D54</f>
        <v>Gas</v>
      </c>
      <c r="E54" s="49">
        <f>'Woolridge ROEs'!E54</f>
        <v>2.5000000000000001E-2</v>
      </c>
      <c r="F54" s="50">
        <f t="shared" si="0"/>
        <v>2.5781250000000002E-2</v>
      </c>
      <c r="G54" s="49">
        <f>'Woolridge ROEs'!F54</f>
        <v>6.25E-2</v>
      </c>
      <c r="H54" s="49">
        <f>'Woolridge ROEs'!G54</f>
        <v>8.8499999999999995E-2</v>
      </c>
      <c r="I54" s="49">
        <f t="shared" si="1"/>
        <v>8.1500000000000003E-2</v>
      </c>
      <c r="J54" s="51">
        <f t="shared" si="2"/>
        <v>9.4E-2</v>
      </c>
    </row>
    <row r="55" spans="1:10" x14ac:dyDescent="0.35">
      <c r="A55" s="2">
        <f>'Woolridge ROEs'!A55</f>
        <v>43769</v>
      </c>
      <c r="B55" s="2" t="str">
        <f>'Woolridge ROEs'!B55</f>
        <v xml:space="preserve">Atmos Gas Corporation </v>
      </c>
      <c r="C55" s="48" t="str">
        <f>'Woolridge ROEs'!C55</f>
        <v>D-19-ATMG-525-RTS</v>
      </c>
      <c r="D55" s="2" t="str">
        <f>'Woolridge ROEs'!D55</f>
        <v>Gas</v>
      </c>
      <c r="E55" s="49">
        <f>'Woolridge ROEs'!E55</f>
        <v>2.5999999999999999E-2</v>
      </c>
      <c r="F55" s="50">
        <f t="shared" si="0"/>
        <v>2.6779999999999998E-2</v>
      </c>
      <c r="G55" s="49">
        <f>'Woolridge ROEs'!F55</f>
        <v>0.06</v>
      </c>
      <c r="H55" s="49">
        <f>'Woolridge ROEs'!G55</f>
        <v>8.6999999999999994E-2</v>
      </c>
      <c r="I55" s="49">
        <f t="shared" si="1"/>
        <v>8.1500000000000003E-2</v>
      </c>
      <c r="J55" s="51">
        <f t="shared" si="2"/>
        <v>9.4E-2</v>
      </c>
    </row>
    <row r="56" spans="1:10" x14ac:dyDescent="0.35">
      <c r="A56" s="2">
        <f>'Woolridge ROEs'!A56</f>
        <v>43803</v>
      </c>
      <c r="B56" s="2" t="str">
        <f>'Woolridge ROEs'!B56</f>
        <v>Granite State Electric</v>
      </c>
      <c r="C56" s="48" t="str">
        <f>'Woolridge ROEs'!C56</f>
        <v>D-DE-19-064</v>
      </c>
      <c r="D56" s="2" t="str">
        <f>'Woolridge ROEs'!D56</f>
        <v>Electric</v>
      </c>
      <c r="E56" s="49">
        <f>'Woolridge ROEs'!E56</f>
        <v>2.9000000000000001E-2</v>
      </c>
      <c r="F56" s="50">
        <f t="shared" si="0"/>
        <v>2.9761250000000003E-2</v>
      </c>
      <c r="G56" s="49">
        <f>'Woolridge ROEs'!F56</f>
        <v>5.2499999999999998E-2</v>
      </c>
      <c r="H56" s="49">
        <f>'Woolridge ROEs'!G56</f>
        <v>8.2500000000000004E-2</v>
      </c>
      <c r="I56" s="49">
        <f t="shared" si="1"/>
        <v>8.1500000000000003E-2</v>
      </c>
      <c r="J56" s="51">
        <f t="shared" si="2"/>
        <v>9.4E-2</v>
      </c>
    </row>
    <row r="57" spans="1:10" x14ac:dyDescent="0.35">
      <c r="A57" s="2">
        <f>'Woolridge ROEs'!A57</f>
        <v>43819</v>
      </c>
      <c r="B57" s="2" t="str">
        <f>'Woolridge ROEs'!B57</f>
        <v>PSNH</v>
      </c>
      <c r="C57" s="48" t="str">
        <f>'Woolridge ROEs'!C57</f>
        <v>D-DE-19-057</v>
      </c>
      <c r="D57" s="2" t="str">
        <f>'Woolridge ROEs'!D57</f>
        <v>Electric</v>
      </c>
      <c r="E57" s="49">
        <f>'Woolridge ROEs'!E57</f>
        <v>3.15E-2</v>
      </c>
      <c r="F57" s="50">
        <f t="shared" si="0"/>
        <v>3.2287499999999997E-2</v>
      </c>
      <c r="G57" s="49">
        <f>'Woolridge ROEs'!F57</f>
        <v>0.05</v>
      </c>
      <c r="H57" s="49">
        <f>'Woolridge ROEs'!G57</f>
        <v>8.2500000000000004E-2</v>
      </c>
      <c r="I57" s="49">
        <f t="shared" si="1"/>
        <v>8.1500000000000003E-2</v>
      </c>
      <c r="J57" s="51">
        <f t="shared" si="2"/>
        <v>9.4E-2</v>
      </c>
    </row>
    <row r="58" spans="1:10" x14ac:dyDescent="0.35">
      <c r="A58" s="2">
        <f>'Woolridge ROEs'!A58</f>
        <v>43859</v>
      </c>
      <c r="B58" s="2" t="str">
        <f>'Woolridge ROEs'!B58</f>
        <v>Southwest Gas Corporation</v>
      </c>
      <c r="C58" s="48" t="str">
        <f>'Woolridge ROEs'!C58</f>
        <v>G-01551A-19-0055</v>
      </c>
      <c r="D58" s="2" t="str">
        <f>'Woolridge ROEs'!D58</f>
        <v>Gas</v>
      </c>
      <c r="E58" s="49">
        <f>'Woolridge ROEs'!E58</f>
        <v>2.7E-2</v>
      </c>
      <c r="F58" s="50">
        <f t="shared" si="0"/>
        <v>2.7810000000000001E-2</v>
      </c>
      <c r="G58" s="49">
        <f>'Woolridge ROEs'!F58</f>
        <v>0.06</v>
      </c>
      <c r="H58" s="49">
        <f>'Woolridge ROEs'!G58</f>
        <v>8.7999999999999995E-2</v>
      </c>
      <c r="I58" s="49">
        <f t="shared" si="1"/>
        <v>8.1500000000000003E-2</v>
      </c>
      <c r="J58" s="51">
        <f t="shared" si="2"/>
        <v>9.4E-2</v>
      </c>
    </row>
    <row r="59" spans="1:10" x14ac:dyDescent="0.35">
      <c r="A59" s="2">
        <f>'Woolridge ROEs'!A59</f>
        <v>43868</v>
      </c>
      <c r="B59" s="2" t="str">
        <f>'Woolridge ROEs'!B59</f>
        <v>Centerpoint Energy Resources Corporation</v>
      </c>
      <c r="C59" s="48">
        <f>'Woolridge ROEs'!C59</f>
        <v>10920</v>
      </c>
      <c r="D59" s="2" t="str">
        <f>'Woolridge ROEs'!D59</f>
        <v>Gas</v>
      </c>
      <c r="E59" s="49">
        <f>'Woolridge ROEs'!E59</f>
        <v>2.7E-2</v>
      </c>
      <c r="F59" s="50">
        <f t="shared" si="0"/>
        <v>2.7810000000000001E-2</v>
      </c>
      <c r="G59" s="49">
        <f>'Woolridge ROEs'!F59</f>
        <v>0.06</v>
      </c>
      <c r="H59" s="49">
        <f>'Woolridge ROEs'!G59</f>
        <v>8.7999999999999995E-2</v>
      </c>
      <c r="I59" s="49">
        <f t="shared" si="1"/>
        <v>8.1500000000000003E-2</v>
      </c>
      <c r="J59" s="51">
        <f t="shared" si="2"/>
        <v>9.4E-2</v>
      </c>
    </row>
    <row r="60" spans="1:10" x14ac:dyDescent="0.35">
      <c r="A60" s="2">
        <f>'Woolridge ROEs'!A60</f>
        <v>43871</v>
      </c>
      <c r="B60" s="2" t="str">
        <f>'Woolridge ROEs'!B60</f>
        <v>Southwestern Public Service Company</v>
      </c>
      <c r="C60" s="48" t="str">
        <f>'Woolridge ROEs'!C60</f>
        <v>PUC DN 49831</v>
      </c>
      <c r="D60" s="2" t="str">
        <f>'Woolridge ROEs'!D60</f>
        <v>Electric</v>
      </c>
      <c r="E60" s="49">
        <f>'Woolridge ROEs'!E60</f>
        <v>3.15E-2</v>
      </c>
      <c r="F60" s="50">
        <f t="shared" si="0"/>
        <v>3.2287499999999997E-2</v>
      </c>
      <c r="G60" s="49">
        <f>'Woolridge ROEs'!F60</f>
        <v>0.05</v>
      </c>
      <c r="H60" s="49">
        <f>'Woolridge ROEs'!G60</f>
        <v>8.2500000000000004E-2</v>
      </c>
      <c r="I60" s="49">
        <f t="shared" si="1"/>
        <v>8.1500000000000003E-2</v>
      </c>
      <c r="J60" s="51">
        <f t="shared" si="2"/>
        <v>9.4E-2</v>
      </c>
    </row>
    <row r="61" spans="1:10" x14ac:dyDescent="0.35">
      <c r="A61" s="2">
        <f>'Woolridge ROEs'!A61</f>
        <v>43882</v>
      </c>
      <c r="B61" s="2" t="str">
        <f>'Woolridge ROEs'!B61</f>
        <v>Delmarva Power &amp; Light</v>
      </c>
      <c r="C61" s="48" t="str">
        <f>'Woolridge ROEs'!C61</f>
        <v>Case 9630</v>
      </c>
      <c r="D61" s="2" t="str">
        <f>'Woolridge ROEs'!D61</f>
        <v>Electric</v>
      </c>
      <c r="E61" s="49">
        <f>'Woolridge ROEs'!E61</f>
        <v>3.15E-2</v>
      </c>
      <c r="F61" s="50">
        <f t="shared" si="0"/>
        <v>3.2287499999999997E-2</v>
      </c>
      <c r="G61" s="49">
        <f>'Woolridge ROEs'!F61</f>
        <v>0.05</v>
      </c>
      <c r="H61" s="49">
        <f>'Woolridge ROEs'!G61</f>
        <v>8.2500000000000004E-2</v>
      </c>
      <c r="I61" s="49">
        <f t="shared" si="1"/>
        <v>8.1500000000000003E-2</v>
      </c>
      <c r="J61" s="51">
        <f t="shared" si="2"/>
        <v>9.4E-2</v>
      </c>
    </row>
    <row r="62" spans="1:10" x14ac:dyDescent="0.35">
      <c r="A62" s="2">
        <f>'Woolridge ROEs'!A62</f>
        <v>43910</v>
      </c>
      <c r="B62" s="2" t="str">
        <f>'Woolridge ROEs'!B62</f>
        <v>NSTAR Gas Co</v>
      </c>
      <c r="C62" s="48" t="str">
        <f>'Woolridge ROEs'!C62</f>
        <v>DPU 19-120</v>
      </c>
      <c r="D62" s="2" t="str">
        <f>'Woolridge ROEs'!D62</f>
        <v>Gas</v>
      </c>
      <c r="E62" s="49">
        <f>'Woolridge ROEs'!E62</f>
        <v>2.7E-2</v>
      </c>
      <c r="F62" s="50">
        <f t="shared" si="0"/>
        <v>2.7776250000000002E-2</v>
      </c>
      <c r="G62" s="49">
        <f>'Woolridge ROEs'!F62</f>
        <v>5.7500000000000002E-2</v>
      </c>
      <c r="H62" s="49">
        <f>'Woolridge ROEs'!G62</f>
        <v>8.5500000000000007E-2</v>
      </c>
      <c r="I62" s="49">
        <f t="shared" si="1"/>
        <v>8.1500000000000003E-2</v>
      </c>
      <c r="J62" s="51">
        <f t="shared" si="2"/>
        <v>9.4E-2</v>
      </c>
    </row>
    <row r="63" spans="1:10" x14ac:dyDescent="0.35">
      <c r="A63" s="2">
        <f>'Woolridge ROEs'!A63</f>
        <v>43934</v>
      </c>
      <c r="B63" s="2" t="str">
        <f>'Woolridge ROEs'!B63</f>
        <v>Duke Energy Progress</v>
      </c>
      <c r="C63" s="48" t="str">
        <f>'Woolridge ROEs'!C63</f>
        <v>E-2, Sub 1219</v>
      </c>
      <c r="D63" s="2" t="str">
        <f>'Woolridge ROEs'!D63</f>
        <v>Electric</v>
      </c>
      <c r="E63" s="49">
        <f>'Woolridge ROEs'!E63</f>
        <v>3.0499999999999999E-2</v>
      </c>
      <c r="F63" s="50">
        <f t="shared" si="0"/>
        <v>3.1262499999999999E-2</v>
      </c>
      <c r="G63" s="49">
        <f>'Woolridge ROEs'!F63</f>
        <v>0.05</v>
      </c>
      <c r="H63" s="49">
        <f>'Woolridge ROEs'!G63</f>
        <v>8.1500000000000003E-2</v>
      </c>
      <c r="I63" s="49">
        <f t="shared" si="1"/>
        <v>8.1500000000000003E-2</v>
      </c>
      <c r="J63" s="51">
        <f t="shared" si="2"/>
        <v>9.4E-2</v>
      </c>
    </row>
    <row r="64" spans="1:10" x14ac:dyDescent="0.35">
      <c r="A64" s="2">
        <f>'Woolridge ROEs'!A64</f>
        <v>44028</v>
      </c>
      <c r="B64" s="2" t="str">
        <f>'Woolridge ROEs'!B64</f>
        <v>Public Service Company of New Hampshire</v>
      </c>
      <c r="C64" s="48" t="str">
        <f>'Woolridge ROEs'!C64</f>
        <v>DE 19-057</v>
      </c>
      <c r="D64" s="2" t="str">
        <f>'Woolridge ROEs'!D64</f>
        <v>Electric</v>
      </c>
      <c r="E64" s="49">
        <f>'Woolridge ROEs'!E64</f>
        <v>3.5999999999999997E-2</v>
      </c>
      <c r="F64" s="50">
        <f t="shared" si="0"/>
        <v>3.6899999999999995E-2</v>
      </c>
      <c r="G64" s="49">
        <f>'Woolridge ROEs'!F64</f>
        <v>0.05</v>
      </c>
      <c r="H64" s="49">
        <f>'Woolridge ROEs'!G64</f>
        <v>8.6999999999999994E-2</v>
      </c>
      <c r="I64" s="49">
        <f t="shared" si="1"/>
        <v>8.1500000000000003E-2</v>
      </c>
      <c r="J64" s="51">
        <f t="shared" si="2"/>
        <v>9.4E-2</v>
      </c>
    </row>
    <row r="65" spans="1:10" x14ac:dyDescent="0.35">
      <c r="A65" s="2">
        <f>'Woolridge ROEs'!A65</f>
        <v>44057</v>
      </c>
      <c r="B65" s="2" t="str">
        <f>'Woolridge ROEs'!B65</f>
        <v>Baltimore Gas &amp; Electric Company</v>
      </c>
      <c r="C65" s="48" t="str">
        <f>'Woolridge ROEs'!C65</f>
        <v>Case 9645</v>
      </c>
      <c r="D65" s="2" t="str">
        <f>'Woolridge ROEs'!D65</f>
        <v>Electric</v>
      </c>
      <c r="E65" s="49">
        <f>'Woolridge ROEs'!E65</f>
        <v>3.5999999999999997E-2</v>
      </c>
      <c r="F65" s="50">
        <f t="shared" si="0"/>
        <v>3.6899999999999995E-2</v>
      </c>
      <c r="G65" s="49">
        <f>'Woolridge ROEs'!F65</f>
        <v>0.05</v>
      </c>
      <c r="H65" s="49">
        <f>'Woolridge ROEs'!G65</f>
        <v>8.6999999999999994E-2</v>
      </c>
      <c r="I65" s="49">
        <f t="shared" si="1"/>
        <v>8.1500000000000003E-2</v>
      </c>
      <c r="J65" s="51">
        <f t="shared" si="2"/>
        <v>9.4E-2</v>
      </c>
    </row>
    <row r="66" spans="1:10" x14ac:dyDescent="0.35">
      <c r="A66" s="2">
        <f>'Woolridge ROEs'!A66</f>
        <v>44057</v>
      </c>
      <c r="B66" s="2" t="str">
        <f>'Woolridge ROEs'!B66</f>
        <v>Baltimore Gas &amp; Electric Company</v>
      </c>
      <c r="C66" s="48" t="str">
        <f>'Woolridge ROEs'!C66</f>
        <v>Case 9645</v>
      </c>
      <c r="D66" s="2" t="str">
        <f>'Woolridge ROEs'!D66</f>
        <v>Gas</v>
      </c>
      <c r="E66" s="49">
        <f>'Woolridge ROEs'!E66</f>
        <v>3.3500000000000002E-2</v>
      </c>
      <c r="F66" s="50">
        <f t="shared" si="0"/>
        <v>3.4421250000000007E-2</v>
      </c>
      <c r="G66" s="49">
        <f>'Woolridge ROEs'!F66</f>
        <v>5.5E-2</v>
      </c>
      <c r="H66" s="49">
        <f>'Woolridge ROEs'!G66</f>
        <v>8.9499999999999996E-2</v>
      </c>
      <c r="I66" s="49">
        <f t="shared" si="1"/>
        <v>8.1500000000000003E-2</v>
      </c>
      <c r="J66" s="51">
        <f t="shared" si="2"/>
        <v>9.4E-2</v>
      </c>
    </row>
    <row r="67" spans="1:10" x14ac:dyDescent="0.35">
      <c r="A67" s="2">
        <f>'Woolridge ROEs'!A67</f>
        <v>44063</v>
      </c>
      <c r="B67" s="2" t="str">
        <f>'Woolridge ROEs'!B67</f>
        <v>Rocky Mountain Power</v>
      </c>
      <c r="C67" s="48" t="str">
        <f>'Woolridge ROEs'!C67</f>
        <v>D-20-035-04</v>
      </c>
      <c r="D67" s="2" t="str">
        <f>'Woolridge ROEs'!D67</f>
        <v>Electric</v>
      </c>
      <c r="E67" s="49">
        <f>'Woolridge ROEs'!E67</f>
        <v>3.5999999999999997E-2</v>
      </c>
      <c r="F67" s="50">
        <f t="shared" si="0"/>
        <v>3.6899999999999995E-2</v>
      </c>
      <c r="G67" s="49">
        <f>'Woolridge ROEs'!F67</f>
        <v>0.05</v>
      </c>
      <c r="H67" s="49">
        <f>'Woolridge ROEs'!G67</f>
        <v>8.6999999999999994E-2</v>
      </c>
      <c r="I67" s="49">
        <f t="shared" si="1"/>
        <v>8.1500000000000003E-2</v>
      </c>
      <c r="J67" s="51">
        <f t="shared" si="2"/>
        <v>9.4E-2</v>
      </c>
    </row>
    <row r="68" spans="1:10" x14ac:dyDescent="0.35">
      <c r="A68" s="2">
        <f>'Woolridge ROEs'!A68</f>
        <v>44145</v>
      </c>
      <c r="B68" s="2" t="str">
        <f>'Woolridge ROEs'!B68</f>
        <v>Dominion Energy South Carolina</v>
      </c>
      <c r="C68" s="48" t="str">
        <f>'Woolridge ROEs'!C68</f>
        <v>2020-125-E</v>
      </c>
      <c r="D68" s="2" t="str">
        <f>'Woolridge ROEs'!D68</f>
        <v>Electric</v>
      </c>
      <c r="E68" s="49">
        <f>'Woolridge ROEs'!E68</f>
        <v>3.7999999999999999E-2</v>
      </c>
      <c r="F68" s="50">
        <f t="shared" si="0"/>
        <v>3.8949999999999999E-2</v>
      </c>
      <c r="G68" s="49">
        <f>'Woolridge ROEs'!F68</f>
        <v>0.05</v>
      </c>
      <c r="H68" s="49">
        <f>'Woolridge ROEs'!G68</f>
        <v>8.8999999999999996E-2</v>
      </c>
      <c r="I68" s="49">
        <f t="shared" si="1"/>
        <v>8.1500000000000003E-2</v>
      </c>
      <c r="J68" s="51">
        <f t="shared" si="2"/>
        <v>9.4E-2</v>
      </c>
    </row>
    <row r="69" spans="1:10" x14ac:dyDescent="0.35">
      <c r="A69" s="2">
        <f>'Woolridge ROEs'!A69</f>
        <v>44154</v>
      </c>
      <c r="B69" s="2" t="str">
        <f>'Woolridge ROEs'!B69</f>
        <v>Cascade Natural Gas Corporation</v>
      </c>
      <c r="C69" s="48" t="str">
        <f>'Woolridge ROEs'!C69</f>
        <v>UG-200568</v>
      </c>
      <c r="D69" s="2" t="str">
        <f>'Woolridge ROEs'!D69</f>
        <v>Gas</v>
      </c>
      <c r="E69" s="49">
        <f>'Woolridge ROEs'!E69</f>
        <v>3.6499999999999998E-2</v>
      </c>
      <c r="F69" s="50">
        <f t="shared" ref="F69:F101" si="3">E69*(1+0.5*G69)</f>
        <v>3.7458125000000002E-2</v>
      </c>
      <c r="G69" s="49">
        <f>'Woolridge ROEs'!F69</f>
        <v>5.2499999999999998E-2</v>
      </c>
      <c r="H69" s="49">
        <f>'Woolridge ROEs'!G69</f>
        <v>8.9499999999999996E-2</v>
      </c>
      <c r="I69" s="49">
        <f t="shared" ref="I69:I102" si="4">MIN($H$4:$H$102)</f>
        <v>8.1500000000000003E-2</v>
      </c>
      <c r="J69" s="51">
        <f t="shared" ref="J69:J102" si="5">MAX($H$4:$H$102)</f>
        <v>9.4E-2</v>
      </c>
    </row>
    <row r="70" spans="1:10" x14ac:dyDescent="0.35">
      <c r="A70" s="2">
        <f>'Woolridge ROEs'!A70</f>
        <v>44258</v>
      </c>
      <c r="B70" s="2" t="str">
        <f>'Woolridge ROEs'!B70</f>
        <v>Potomac Electric Power Company</v>
      </c>
      <c r="C70" s="48" t="str">
        <f>'Woolridge ROEs'!C70</f>
        <v>Case No. 965</v>
      </c>
      <c r="D70" s="2" t="str">
        <f>'Woolridge ROEs'!D70</f>
        <v>Electric</v>
      </c>
      <c r="E70" s="49">
        <f>'Woolridge ROEs'!E70</f>
        <v>3.85E-2</v>
      </c>
      <c r="F70" s="50">
        <f t="shared" si="3"/>
        <v>3.9462499999999998E-2</v>
      </c>
      <c r="G70" s="49">
        <f>'Woolridge ROEs'!F70</f>
        <v>0.05</v>
      </c>
      <c r="H70" s="49">
        <f>'Woolridge ROEs'!G70</f>
        <v>8.9499999999999996E-2</v>
      </c>
      <c r="I70" s="49">
        <f t="shared" si="4"/>
        <v>8.1500000000000003E-2</v>
      </c>
      <c r="J70" s="51">
        <f t="shared" si="5"/>
        <v>9.4E-2</v>
      </c>
    </row>
    <row r="71" spans="1:10" x14ac:dyDescent="0.35">
      <c r="A71" s="2">
        <f>'Woolridge ROEs'!A71</f>
        <v>44273</v>
      </c>
      <c r="B71" s="2" t="str">
        <f>'Woolridge ROEs'!B71</f>
        <v>Liberty Utilities</v>
      </c>
      <c r="C71" s="48" t="str">
        <f>'Woolridge ROEs'!C71</f>
        <v>DG 20-105</v>
      </c>
      <c r="D71" s="2" t="str">
        <f>'Woolridge ROEs'!D71</f>
        <v>Gas</v>
      </c>
      <c r="E71" s="49">
        <f>'Woolridge ROEs'!E71</f>
        <v>3.6499999999999998E-2</v>
      </c>
      <c r="F71" s="50">
        <f t="shared" si="3"/>
        <v>3.7458125000000002E-2</v>
      </c>
      <c r="G71" s="49">
        <f>'Woolridge ROEs'!F71</f>
        <v>5.2499999999999998E-2</v>
      </c>
      <c r="H71" s="49">
        <f>'Woolridge ROEs'!G71</f>
        <v>0.09</v>
      </c>
      <c r="I71" s="49">
        <f t="shared" si="4"/>
        <v>8.1500000000000003E-2</v>
      </c>
      <c r="J71" s="51">
        <f t="shared" si="5"/>
        <v>9.4E-2</v>
      </c>
    </row>
    <row r="72" spans="1:10" x14ac:dyDescent="0.35">
      <c r="A72" s="2">
        <f>'Woolridge ROEs'!A72</f>
        <v>44281</v>
      </c>
      <c r="B72" s="2" t="str">
        <f>'Woolridge ROEs'!B72</f>
        <v>Boston Gas Company (National Grid)</v>
      </c>
      <c r="C72" s="48" t="str">
        <f>'Woolridge ROEs'!C72</f>
        <v>DPU 20-120</v>
      </c>
      <c r="D72" s="2" t="str">
        <f>'Woolridge ROEs'!D72</f>
        <v>Gas</v>
      </c>
      <c r="E72" s="49">
        <f>'Woolridge ROEs'!E72</f>
        <v>3.7499999999999999E-2</v>
      </c>
      <c r="F72" s="50">
        <f t="shared" si="3"/>
        <v>3.8484375000000001E-2</v>
      </c>
      <c r="G72" s="49">
        <f>'Woolridge ROEs'!F72</f>
        <v>5.2499999999999998E-2</v>
      </c>
      <c r="H72" s="49">
        <f>'Woolridge ROEs'!G72</f>
        <v>9.0999999999999998E-2</v>
      </c>
      <c r="I72" s="49">
        <f t="shared" si="4"/>
        <v>8.1500000000000003E-2</v>
      </c>
      <c r="J72" s="51">
        <f t="shared" si="5"/>
        <v>9.4E-2</v>
      </c>
    </row>
    <row r="73" spans="1:10" x14ac:dyDescent="0.35">
      <c r="A73" s="2">
        <f>'Woolridge ROEs'!A73</f>
        <v>44286</v>
      </c>
      <c r="B73" s="2" t="str">
        <f>'Woolridge ROEs'!B73</f>
        <v>Southwestern Electric Power Company</v>
      </c>
      <c r="C73" s="48" t="str">
        <f>'Woolridge ROEs'!C73</f>
        <v>PUC DN 51415</v>
      </c>
      <c r="D73" s="2" t="str">
        <f>'Woolridge ROEs'!D73</f>
        <v>Electric</v>
      </c>
      <c r="E73" s="49">
        <f>'Woolridge ROEs'!E73</f>
        <v>3.7999999999999999E-2</v>
      </c>
      <c r="F73" s="50">
        <f t="shared" si="3"/>
        <v>3.8997500000000004E-2</v>
      </c>
      <c r="G73" s="49">
        <f>'Woolridge ROEs'!F73</f>
        <v>5.2499999999999998E-2</v>
      </c>
      <c r="H73" s="49">
        <f>'Woolridge ROEs'!G73</f>
        <v>9.1499999999999998E-2</v>
      </c>
      <c r="I73" s="49">
        <f t="shared" si="4"/>
        <v>8.1500000000000003E-2</v>
      </c>
      <c r="J73" s="51">
        <f t="shared" si="5"/>
        <v>9.4E-2</v>
      </c>
    </row>
    <row r="74" spans="1:10" x14ac:dyDescent="0.35">
      <c r="A74" s="2">
        <f>'Woolridge ROEs'!A74</f>
        <v>44307</v>
      </c>
      <c r="B74" s="2" t="str">
        <f>'Woolridge ROEs'!B74</f>
        <v>Avista Utilities</v>
      </c>
      <c r="C74" s="48" t="str">
        <f>'Woolridge ROEs'!C74</f>
        <v>UE-200900</v>
      </c>
      <c r="D74" s="2" t="str">
        <f>'Woolridge ROEs'!D74</f>
        <v>Electric</v>
      </c>
      <c r="E74" s="49">
        <f>'Woolridge ROEs'!E74</f>
        <v>3.6999999999999998E-2</v>
      </c>
      <c r="F74" s="50">
        <f t="shared" si="3"/>
        <v>3.7971250000000005E-2</v>
      </c>
      <c r="G74" s="49">
        <f>'Woolridge ROEs'!F74</f>
        <v>5.2499999999999998E-2</v>
      </c>
      <c r="H74" s="49">
        <f>'Woolridge ROEs'!G74</f>
        <v>9.0499999999999997E-2</v>
      </c>
      <c r="I74" s="49">
        <f t="shared" si="4"/>
        <v>8.1500000000000003E-2</v>
      </c>
      <c r="J74" s="51">
        <f t="shared" si="5"/>
        <v>9.4E-2</v>
      </c>
    </row>
    <row r="75" spans="1:10" x14ac:dyDescent="0.35">
      <c r="A75" s="2">
        <f>'Woolridge ROEs'!A75</f>
        <v>44307</v>
      </c>
      <c r="B75" s="2" t="str">
        <f>'Woolridge ROEs'!B75</f>
        <v>Avista Utilities</v>
      </c>
      <c r="C75" s="48" t="str">
        <f>'Woolridge ROEs'!C75</f>
        <v>UG-200901</v>
      </c>
      <c r="D75" s="2" t="str">
        <f>'Woolridge ROEs'!D75</f>
        <v>Gas</v>
      </c>
      <c r="E75" s="49">
        <f>'Woolridge ROEs'!E75</f>
        <v>3.5999999999999997E-2</v>
      </c>
      <c r="F75" s="50">
        <f t="shared" si="3"/>
        <v>3.6899999999999995E-2</v>
      </c>
      <c r="G75" s="49">
        <f>'Woolridge ROEs'!F75</f>
        <v>0.05</v>
      </c>
      <c r="H75" s="49">
        <f>'Woolridge ROEs'!G75</f>
        <v>8.6999999999999994E-2</v>
      </c>
      <c r="I75" s="49">
        <f t="shared" si="4"/>
        <v>8.1500000000000003E-2</v>
      </c>
      <c r="J75" s="51">
        <f t="shared" si="5"/>
        <v>9.4E-2</v>
      </c>
    </row>
    <row r="76" spans="1:10" x14ac:dyDescent="0.35">
      <c r="A76" s="2">
        <f>'Woolridge ROEs'!A76</f>
        <v>44363</v>
      </c>
      <c r="B76" s="2" t="str">
        <f>'Woolridge ROEs'!B76</f>
        <v>Florida Power &amp; Light Company</v>
      </c>
      <c r="C76" s="48" t="str">
        <f>'Woolridge ROEs'!C76</f>
        <v>20210015-EI</v>
      </c>
      <c r="D76" s="2" t="str">
        <f>'Woolridge ROEs'!D76</f>
        <v>Electric</v>
      </c>
      <c r="E76" s="49">
        <f>'Woolridge ROEs'!E76</f>
        <v>3.4000000000000002E-2</v>
      </c>
      <c r="F76" s="50">
        <f t="shared" si="3"/>
        <v>3.4935000000000008E-2</v>
      </c>
      <c r="G76" s="49">
        <f>'Woolridge ROEs'!F76</f>
        <v>5.5E-2</v>
      </c>
      <c r="H76" s="49">
        <f>'Woolridge ROEs'!G76</f>
        <v>0.09</v>
      </c>
      <c r="I76" s="49">
        <f t="shared" si="4"/>
        <v>8.1500000000000003E-2</v>
      </c>
      <c r="J76" s="51">
        <f t="shared" si="5"/>
        <v>9.4E-2</v>
      </c>
    </row>
    <row r="77" spans="1:10" x14ac:dyDescent="0.35">
      <c r="A77" s="2">
        <f>'Woolridge ROEs'!A77</f>
        <v>44421</v>
      </c>
      <c r="B77" s="2" t="str">
        <f>'Woolridge ROEs'!B77</f>
        <v>Southwestern Public Service Company</v>
      </c>
      <c r="C77" s="48" t="str">
        <f>'Woolridge ROEs'!C77</f>
        <v>PUC DN 51802</v>
      </c>
      <c r="D77" s="2" t="str">
        <f>'Woolridge ROEs'!D77</f>
        <v>Electric</v>
      </c>
      <c r="E77" s="49">
        <f>'Woolridge ROEs'!E77</f>
        <v>3.4000000000000002E-2</v>
      </c>
      <c r="F77" s="50">
        <f t="shared" si="3"/>
        <v>3.4935000000000008E-2</v>
      </c>
      <c r="G77" s="49">
        <f>'Woolridge ROEs'!F77</f>
        <v>5.5E-2</v>
      </c>
      <c r="H77" s="49">
        <f>'Woolridge ROEs'!G77</f>
        <v>0.09</v>
      </c>
      <c r="I77" s="49">
        <f t="shared" si="4"/>
        <v>8.1500000000000003E-2</v>
      </c>
      <c r="J77" s="51">
        <f t="shared" si="5"/>
        <v>9.4E-2</v>
      </c>
    </row>
    <row r="78" spans="1:10" x14ac:dyDescent="0.35">
      <c r="A78" s="2">
        <f>'Woolridge ROEs'!A78</f>
        <v>44442</v>
      </c>
      <c r="B78" s="2" t="str">
        <f>'Woolridge ROEs'!B78</f>
        <v>Virginia Electric and Power Company</v>
      </c>
      <c r="C78" s="48" t="str">
        <f>'Woolridge ROEs'!C78</f>
        <v>PUR-2021-00058</v>
      </c>
      <c r="D78" s="2" t="str">
        <f>'Woolridge ROEs'!D78</f>
        <v>Electric</v>
      </c>
      <c r="E78" s="49">
        <f>'Woolridge ROEs'!E78</f>
        <v>3.4000000000000002E-2</v>
      </c>
      <c r="F78" s="50">
        <f t="shared" si="3"/>
        <v>3.4935000000000008E-2</v>
      </c>
      <c r="G78" s="49">
        <f>'Woolridge ROEs'!F78</f>
        <v>5.5E-2</v>
      </c>
      <c r="H78" s="49">
        <f>'Woolridge ROEs'!G78</f>
        <v>0.09</v>
      </c>
      <c r="I78" s="49">
        <f t="shared" si="4"/>
        <v>8.1500000000000003E-2</v>
      </c>
      <c r="J78" s="51">
        <f t="shared" si="5"/>
        <v>9.4E-2</v>
      </c>
    </row>
    <row r="79" spans="1:10" x14ac:dyDescent="0.35">
      <c r="A79" s="2">
        <f>'Woolridge ROEs'!A79</f>
        <v>44652</v>
      </c>
      <c r="B79" s="2" t="str">
        <f>'Woolridge ROEs'!B79</f>
        <v>Northern Utilities, Inc.</v>
      </c>
      <c r="C79" s="48" t="str">
        <f>'Woolridge ROEs'!C79</f>
        <v>DG 21-104</v>
      </c>
      <c r="D79" s="2" t="str">
        <f>'Woolridge ROEs'!D79</f>
        <v>Gas</v>
      </c>
      <c r="E79" s="49">
        <f>'Woolridge ROEs'!E79</f>
        <v>3.3000000000000002E-2</v>
      </c>
      <c r="F79" s="50">
        <f t="shared" si="3"/>
        <v>3.3907500000000007E-2</v>
      </c>
      <c r="G79" s="49">
        <f>'Woolridge ROEs'!F79</f>
        <v>5.5E-2</v>
      </c>
      <c r="H79" s="49">
        <f>'Woolridge ROEs'!G79</f>
        <v>8.8999999999999996E-2</v>
      </c>
      <c r="I79" s="49">
        <f t="shared" si="4"/>
        <v>8.1500000000000003E-2</v>
      </c>
      <c r="J79" s="51">
        <f t="shared" si="5"/>
        <v>9.4E-2</v>
      </c>
    </row>
    <row r="80" spans="1:10" x14ac:dyDescent="0.35">
      <c r="A80" s="2">
        <f>'Woolridge ROEs'!A80</f>
        <v>44697</v>
      </c>
      <c r="B80" s="2" t="str">
        <f>'Woolridge ROEs'!B80</f>
        <v>NSTAR Electric Company (Eversource Energy)</v>
      </c>
      <c r="C80" s="48" t="str">
        <f>'Woolridge ROEs'!C80</f>
        <v>DPU 22-22</v>
      </c>
      <c r="D80" s="2" t="str">
        <f>'Woolridge ROEs'!D80</f>
        <v>Electric</v>
      </c>
      <c r="E80" s="49">
        <f>'Woolridge ROEs'!E80</f>
        <v>3.2000000000000001E-2</v>
      </c>
      <c r="F80" s="50">
        <f t="shared" si="3"/>
        <v>3.2880000000000006E-2</v>
      </c>
      <c r="G80" s="49">
        <f>'Woolridge ROEs'!F80</f>
        <v>5.5E-2</v>
      </c>
      <c r="H80" s="49">
        <f>'Woolridge ROEs'!G80</f>
        <v>8.7999999999999995E-2</v>
      </c>
      <c r="I80" s="49">
        <f t="shared" si="4"/>
        <v>8.1500000000000003E-2</v>
      </c>
      <c r="J80" s="51">
        <f t="shared" si="5"/>
        <v>9.4E-2</v>
      </c>
    </row>
    <row r="81" spans="1:10" x14ac:dyDescent="0.35">
      <c r="A81" s="2">
        <f>'Woolridge ROEs'!A81</f>
        <v>44726</v>
      </c>
      <c r="B81" s="2" t="str">
        <f>'Woolridge ROEs'!B81</f>
        <v>Nova Scotia Power Inc.</v>
      </c>
      <c r="C81" s="48" t="str">
        <f>'Woolridge ROEs'!C81</f>
        <v>M10431</v>
      </c>
      <c r="D81" s="2" t="str">
        <f>'Woolridge ROEs'!D81</f>
        <v>Electric</v>
      </c>
      <c r="E81" s="49">
        <f>'Woolridge ROEs'!E81</f>
        <v>3.15E-2</v>
      </c>
      <c r="F81" s="50">
        <f t="shared" si="3"/>
        <v>3.2366250000000006E-2</v>
      </c>
      <c r="G81" s="49">
        <f>'Woolridge ROEs'!F81</f>
        <v>5.5E-2</v>
      </c>
      <c r="H81" s="49">
        <f>'Woolridge ROEs'!G81</f>
        <v>8.7499999999999994E-2</v>
      </c>
      <c r="I81" s="49">
        <f t="shared" si="4"/>
        <v>8.1500000000000003E-2</v>
      </c>
      <c r="J81" s="51">
        <f t="shared" si="5"/>
        <v>9.4E-2</v>
      </c>
    </row>
    <row r="82" spans="1:10" x14ac:dyDescent="0.35">
      <c r="A82" s="2">
        <f>'Woolridge ROEs'!A82</f>
        <v>44769</v>
      </c>
      <c r="B82" s="2" t="str">
        <f>'Woolridge ROEs'!B82</f>
        <v>Columbia Gas of Maryland</v>
      </c>
      <c r="C82" s="48" t="str">
        <f>'Woolridge ROEs'!C82</f>
        <v>Case 9680</v>
      </c>
      <c r="D82" s="2" t="str">
        <f>'Woolridge ROEs'!D82</f>
        <v>Gas</v>
      </c>
      <c r="E82" s="49">
        <f>'Woolridge ROEs'!E82</f>
        <v>2.9000000000000001E-2</v>
      </c>
      <c r="F82" s="50">
        <f t="shared" si="3"/>
        <v>2.9833750000000003E-2</v>
      </c>
      <c r="G82" s="49">
        <f>'Woolridge ROEs'!F82</f>
        <v>5.7500000000000002E-2</v>
      </c>
      <c r="H82" s="49">
        <f>'Woolridge ROEs'!G82</f>
        <v>8.7499999999999994E-2</v>
      </c>
      <c r="I82" s="49">
        <f t="shared" si="4"/>
        <v>8.1500000000000003E-2</v>
      </c>
      <c r="J82" s="51">
        <f t="shared" si="5"/>
        <v>9.4E-2</v>
      </c>
    </row>
    <row r="83" spans="1:10" x14ac:dyDescent="0.35">
      <c r="A83" s="2">
        <f>'Woolridge ROEs'!A83</f>
        <v>44770</v>
      </c>
      <c r="B83" s="2" t="str">
        <f>'Woolridge ROEs'!B83</f>
        <v>Puget Sound Energy</v>
      </c>
      <c r="C83" s="48" t="str">
        <f>'Woolridge ROEs'!C83</f>
        <v>UE-220066</v>
      </c>
      <c r="D83" s="2" t="str">
        <f>'Woolridge ROEs'!D83</f>
        <v>Electric</v>
      </c>
      <c r="E83" s="49">
        <f>'Woolridge ROEs'!E83</f>
        <v>3.2000000000000001E-2</v>
      </c>
      <c r="F83" s="50">
        <f t="shared" si="3"/>
        <v>3.2880000000000006E-2</v>
      </c>
      <c r="G83" s="49">
        <f>'Woolridge ROEs'!F83</f>
        <v>5.5E-2</v>
      </c>
      <c r="H83" s="49">
        <f>'Woolridge ROEs'!G83</f>
        <v>8.7999999999999995E-2</v>
      </c>
      <c r="I83" s="49">
        <f t="shared" si="4"/>
        <v>8.1500000000000003E-2</v>
      </c>
      <c r="J83" s="51">
        <f t="shared" si="5"/>
        <v>9.4E-2</v>
      </c>
    </row>
    <row r="84" spans="1:10" x14ac:dyDescent="0.35">
      <c r="A84" s="2">
        <f>'Woolridge ROEs'!A84</f>
        <v>44770</v>
      </c>
      <c r="B84" s="2" t="str">
        <f>'Woolridge ROEs'!B84</f>
        <v>Puget Sound Energy</v>
      </c>
      <c r="C84" s="48" t="str">
        <f>'Woolridge ROEs'!C84</f>
        <v>UG-220067</v>
      </c>
      <c r="D84" s="2" t="str">
        <f>'Woolridge ROEs'!D84</f>
        <v>Gas</v>
      </c>
      <c r="E84" s="49">
        <f>'Woolridge ROEs'!E84</f>
        <v>2.9000000000000001E-2</v>
      </c>
      <c r="F84" s="50">
        <f t="shared" si="3"/>
        <v>2.9833750000000003E-2</v>
      </c>
      <c r="G84" s="49">
        <f>'Woolridge ROEs'!F84</f>
        <v>5.7500000000000002E-2</v>
      </c>
      <c r="H84" s="49">
        <f>'Woolridge ROEs'!G84</f>
        <v>8.7499999999999994E-2</v>
      </c>
      <c r="I84" s="49">
        <f t="shared" si="4"/>
        <v>8.1500000000000003E-2</v>
      </c>
      <c r="J84" s="51">
        <f t="shared" si="5"/>
        <v>9.4E-2</v>
      </c>
    </row>
    <row r="85" spans="1:10" x14ac:dyDescent="0.35">
      <c r="A85" s="2">
        <f>'Woolridge ROEs'!A85</f>
        <v>44781</v>
      </c>
      <c r="B85" s="2" t="str">
        <f>'Woolridge ROEs'!B85</f>
        <v>Pacific Gas &amp; Electric Company</v>
      </c>
      <c r="C85" s="48" t="str">
        <f>'Woolridge ROEs'!C85</f>
        <v>A.22-04-008</v>
      </c>
      <c r="D85" s="2" t="str">
        <f>'Woolridge ROEs'!D85</f>
        <v>Electric</v>
      </c>
      <c r="E85" s="49">
        <f>'Woolridge ROEs'!E85</f>
        <v>3.3000000000000002E-2</v>
      </c>
      <c r="F85" s="50">
        <f t="shared" si="3"/>
        <v>3.3907500000000007E-2</v>
      </c>
      <c r="G85" s="49">
        <f>'Woolridge ROEs'!F85</f>
        <v>5.5E-2</v>
      </c>
      <c r="H85" s="49">
        <f>'Woolridge ROEs'!G85</f>
        <v>8.8999999999999996E-2</v>
      </c>
      <c r="I85" s="49">
        <f t="shared" si="4"/>
        <v>8.1500000000000003E-2</v>
      </c>
      <c r="J85" s="51">
        <f t="shared" si="5"/>
        <v>9.4E-2</v>
      </c>
    </row>
    <row r="86" spans="1:10" x14ac:dyDescent="0.35">
      <c r="A86" s="2">
        <f>'Woolridge ROEs'!A86</f>
        <v>44781</v>
      </c>
      <c r="B86" s="2" t="str">
        <f>'Woolridge ROEs'!B86</f>
        <v>Pacific Gas &amp; Electric Company</v>
      </c>
      <c r="C86" s="48" t="str">
        <f>'Woolridge ROEs'!C86</f>
        <v>A.22-04-008</v>
      </c>
      <c r="D86" s="2" t="str">
        <f>'Woolridge ROEs'!D86</f>
        <v>Gas</v>
      </c>
      <c r="E86" s="49">
        <f>'Woolridge ROEs'!E86</f>
        <v>2.9000000000000001E-2</v>
      </c>
      <c r="F86" s="50">
        <f t="shared" si="3"/>
        <v>2.9833750000000003E-2</v>
      </c>
      <c r="G86" s="49">
        <f>'Woolridge ROEs'!F86</f>
        <v>5.7500000000000002E-2</v>
      </c>
      <c r="H86" s="49">
        <f>'Woolridge ROEs'!G86</f>
        <v>8.7499999999999994E-2</v>
      </c>
      <c r="I86" s="49">
        <f t="shared" si="4"/>
        <v>8.1500000000000003E-2</v>
      </c>
      <c r="J86" s="51">
        <f t="shared" si="5"/>
        <v>9.4E-2</v>
      </c>
    </row>
    <row r="87" spans="1:10" x14ac:dyDescent="0.35">
      <c r="A87" s="2">
        <f>'Woolridge ROEs'!A87</f>
        <v>44781</v>
      </c>
      <c r="B87" s="2" t="str">
        <f>'Woolridge ROEs'!B87</f>
        <v>San Diego Gas &amp; Electric Company</v>
      </c>
      <c r="C87" s="48" t="str">
        <f>'Woolridge ROEs'!C87</f>
        <v>A.22-04-008</v>
      </c>
      <c r="D87" s="2" t="str">
        <f>'Woolridge ROEs'!D87</f>
        <v>Electric</v>
      </c>
      <c r="E87" s="49">
        <f>'Woolridge ROEs'!E87</f>
        <v>3.3000000000000002E-2</v>
      </c>
      <c r="F87" s="50">
        <f t="shared" si="3"/>
        <v>3.3907500000000007E-2</v>
      </c>
      <c r="G87" s="49">
        <f>'Woolridge ROEs'!F87</f>
        <v>5.5E-2</v>
      </c>
      <c r="H87" s="49">
        <f>'Woolridge ROEs'!G87</f>
        <v>8.8999999999999996E-2</v>
      </c>
      <c r="I87" s="49">
        <f t="shared" si="4"/>
        <v>8.1500000000000003E-2</v>
      </c>
      <c r="J87" s="51">
        <f t="shared" si="5"/>
        <v>9.4E-2</v>
      </c>
    </row>
    <row r="88" spans="1:10" x14ac:dyDescent="0.35">
      <c r="A88" s="2">
        <f>'Woolridge ROEs'!A88</f>
        <v>44781</v>
      </c>
      <c r="B88" s="2" t="str">
        <f>'Woolridge ROEs'!B88</f>
        <v>San Diego Gas &amp; Electric Company</v>
      </c>
      <c r="C88" s="48" t="str">
        <f>'Woolridge ROEs'!C88</f>
        <v>A.22-04-008</v>
      </c>
      <c r="D88" s="2" t="str">
        <f>'Woolridge ROEs'!D88</f>
        <v>Gas</v>
      </c>
      <c r="E88" s="49">
        <f>'Woolridge ROEs'!E88</f>
        <v>2.9000000000000001E-2</v>
      </c>
      <c r="F88" s="50">
        <f t="shared" si="3"/>
        <v>2.9833750000000003E-2</v>
      </c>
      <c r="G88" s="49">
        <f>'Woolridge ROEs'!F88</f>
        <v>5.7500000000000002E-2</v>
      </c>
      <c r="H88" s="49">
        <f>'Woolridge ROEs'!G88</f>
        <v>8.7499999999999994E-2</v>
      </c>
      <c r="I88" s="49">
        <f t="shared" si="4"/>
        <v>8.1500000000000003E-2</v>
      </c>
      <c r="J88" s="51">
        <f t="shared" si="5"/>
        <v>9.4E-2</v>
      </c>
    </row>
    <row r="89" spans="1:10" x14ac:dyDescent="0.35">
      <c r="A89" s="2">
        <f>'Woolridge ROEs'!A89</f>
        <v>44781</v>
      </c>
      <c r="B89" s="2" t="str">
        <f>'Woolridge ROEs'!B89</f>
        <v>Southern California Edison</v>
      </c>
      <c r="C89" s="48" t="str">
        <f>'Woolridge ROEs'!C89</f>
        <v>A.22-04-008</v>
      </c>
      <c r="D89" s="2" t="str">
        <f>'Woolridge ROEs'!D89</f>
        <v>Electric</v>
      </c>
      <c r="E89" s="49">
        <f>'Woolridge ROEs'!E89</f>
        <v>3.3000000000000002E-2</v>
      </c>
      <c r="F89" s="50">
        <f t="shared" si="3"/>
        <v>3.3907500000000007E-2</v>
      </c>
      <c r="G89" s="49">
        <f>'Woolridge ROEs'!F89</f>
        <v>5.5E-2</v>
      </c>
      <c r="H89" s="49">
        <f>'Woolridge ROEs'!G89</f>
        <v>8.8999999999999996E-2</v>
      </c>
      <c r="I89" s="49">
        <f t="shared" si="4"/>
        <v>8.1500000000000003E-2</v>
      </c>
      <c r="J89" s="51">
        <f t="shared" si="5"/>
        <v>9.4E-2</v>
      </c>
    </row>
    <row r="90" spans="1:10" x14ac:dyDescent="0.35">
      <c r="A90" s="2">
        <f>'Woolridge ROEs'!A90</f>
        <v>44781</v>
      </c>
      <c r="B90" s="2" t="str">
        <f>'Woolridge ROEs'!B90</f>
        <v>Southern California Gas Company</v>
      </c>
      <c r="C90" s="48" t="str">
        <f>'Woolridge ROEs'!C90</f>
        <v>A.22-04-008</v>
      </c>
      <c r="D90" s="2" t="str">
        <f>'Woolridge ROEs'!D90</f>
        <v>Gas</v>
      </c>
      <c r="E90" s="49">
        <f>'Woolridge ROEs'!E90</f>
        <v>2.9000000000000001E-2</v>
      </c>
      <c r="F90" s="50">
        <f t="shared" si="3"/>
        <v>2.9833750000000003E-2</v>
      </c>
      <c r="G90" s="49">
        <f>'Woolridge ROEs'!F90</f>
        <v>5.7500000000000002E-2</v>
      </c>
      <c r="H90" s="49">
        <f>'Woolridge ROEs'!G90</f>
        <v>8.7499999999999994E-2</v>
      </c>
      <c r="I90" s="49">
        <f t="shared" si="4"/>
        <v>8.1500000000000003E-2</v>
      </c>
      <c r="J90" s="51">
        <f t="shared" si="5"/>
        <v>9.4E-2</v>
      </c>
    </row>
    <row r="91" spans="1:10" x14ac:dyDescent="0.35">
      <c r="A91" s="2">
        <f>'Woolridge ROEs'!A91</f>
        <v>44799</v>
      </c>
      <c r="B91" s="2" t="str">
        <f>'Woolridge ROEs'!B91</f>
        <v>Oncor Electric Delivery LLC</v>
      </c>
      <c r="C91" s="48">
        <f>'Woolridge ROEs'!C91</f>
        <v>53601</v>
      </c>
      <c r="D91" s="2" t="str">
        <f>'Woolridge ROEs'!D91</f>
        <v>Electric</v>
      </c>
      <c r="E91" s="49">
        <f>'Woolridge ROEs'!E91</f>
        <v>3.3000000000000002E-2</v>
      </c>
      <c r="F91" s="50">
        <f t="shared" si="3"/>
        <v>3.3907500000000007E-2</v>
      </c>
      <c r="G91" s="49">
        <f>'Woolridge ROEs'!F91</f>
        <v>5.5E-2</v>
      </c>
      <c r="H91" s="49">
        <f>'Woolridge ROEs'!G91</f>
        <v>8.8999999999999996E-2</v>
      </c>
      <c r="I91" s="49">
        <f t="shared" si="4"/>
        <v>8.1500000000000003E-2</v>
      </c>
      <c r="J91" s="51">
        <f t="shared" si="5"/>
        <v>9.4E-2</v>
      </c>
    </row>
    <row r="92" spans="1:10" x14ac:dyDescent="0.35">
      <c r="A92" s="2">
        <f>'Woolridge ROEs'!A92</f>
        <v>44806</v>
      </c>
      <c r="B92" s="2" t="str">
        <f>'Woolridge ROEs'!B92</f>
        <v>Duke Energy Ohio</v>
      </c>
      <c r="C92" s="48" t="str">
        <f>'Woolridge ROEs'!C92</f>
        <v>21-887-EL-AIR</v>
      </c>
      <c r="D92" s="2" t="str">
        <f>'Woolridge ROEs'!D92</f>
        <v>Electric</v>
      </c>
      <c r="E92" s="49">
        <f>'Woolridge ROEs'!E92</f>
        <v>3.3000000000000002E-2</v>
      </c>
      <c r="F92" s="50">
        <f t="shared" si="3"/>
        <v>3.3907500000000007E-2</v>
      </c>
      <c r="G92" s="49">
        <f>'Woolridge ROEs'!F92</f>
        <v>5.5E-2</v>
      </c>
      <c r="H92" s="49">
        <f>'Woolridge ROEs'!G92</f>
        <v>8.8999999999999996E-2</v>
      </c>
      <c r="I92" s="49">
        <f t="shared" si="4"/>
        <v>8.1500000000000003E-2</v>
      </c>
      <c r="J92" s="51">
        <f t="shared" si="5"/>
        <v>9.4E-2</v>
      </c>
    </row>
    <row r="93" spans="1:10" x14ac:dyDescent="0.35">
      <c r="A93" s="2">
        <f>'Woolridge ROEs'!A93</f>
        <v>44859</v>
      </c>
      <c r="B93" s="2" t="str">
        <f>'Woolridge ROEs'!B93</f>
        <v>Aquarion Water- CT</v>
      </c>
      <c r="C93" s="48" t="str">
        <f>'Woolridge ROEs'!C93</f>
        <v>22-07-01</v>
      </c>
      <c r="D93" s="2" t="str">
        <f>'Woolridge ROEs'!D93</f>
        <v>Water</v>
      </c>
      <c r="E93" s="49">
        <f>'Woolridge ROEs'!E93</f>
        <v>2.4E-2</v>
      </c>
      <c r="F93" s="50">
        <f t="shared" si="3"/>
        <v>2.478E-2</v>
      </c>
      <c r="G93" s="49">
        <f>'Woolridge ROEs'!F93</f>
        <v>6.5000000000000002E-2</v>
      </c>
      <c r="H93" s="49">
        <f>'Woolridge ROEs'!G93</f>
        <v>0.09</v>
      </c>
      <c r="I93" s="49">
        <f t="shared" si="4"/>
        <v>8.1500000000000003E-2</v>
      </c>
      <c r="J93" s="51">
        <f t="shared" si="5"/>
        <v>9.4E-2</v>
      </c>
    </row>
    <row r="94" spans="1:10" x14ac:dyDescent="0.35">
      <c r="A94" s="2">
        <f>'Woolridge ROEs'!A94</f>
        <v>44900</v>
      </c>
      <c r="B94" s="2" t="str">
        <f>'Woolridge ROEs'!B94</f>
        <v>Central Maine Power</v>
      </c>
      <c r="C94" s="48" t="str">
        <f>'Woolridge ROEs'!C94</f>
        <v>2022-152</v>
      </c>
      <c r="D94" s="2" t="str">
        <f>'Woolridge ROEs'!D94</f>
        <v>Electric</v>
      </c>
      <c r="E94" s="49">
        <f>'Woolridge ROEs'!E94</f>
        <v>3.6499999999999998E-2</v>
      </c>
      <c r="F94" s="50">
        <f t="shared" si="3"/>
        <v>3.7481849999999997E-2</v>
      </c>
      <c r="G94" s="49">
        <f>'Woolridge ROEs'!F94</f>
        <v>5.3800000000000001E-2</v>
      </c>
      <c r="H94" s="49">
        <f>'Woolridge ROEs'!G94</f>
        <v>9.0999999999999998E-2</v>
      </c>
      <c r="I94" s="49">
        <f t="shared" si="4"/>
        <v>8.1500000000000003E-2</v>
      </c>
      <c r="J94" s="51">
        <f t="shared" si="5"/>
        <v>9.4E-2</v>
      </c>
    </row>
    <row r="95" spans="1:10" x14ac:dyDescent="0.35">
      <c r="A95" s="2">
        <f>'Woolridge ROEs'!A95</f>
        <v>44906</v>
      </c>
      <c r="B95" s="2" t="str">
        <f>'Woolridge ROEs'!B95</f>
        <v>United Illuminating</v>
      </c>
      <c r="C95" s="48" t="str">
        <f>'Woolridge ROEs'!C95</f>
        <v>22-08-08</v>
      </c>
      <c r="D95" s="2" t="str">
        <f>'Woolridge ROEs'!D95</f>
        <v>Electric</v>
      </c>
      <c r="E95" s="49">
        <f>'Woolridge ROEs'!E95</f>
        <v>3.6499999999999998E-2</v>
      </c>
      <c r="F95" s="50">
        <f t="shared" si="3"/>
        <v>3.7481849999999997E-2</v>
      </c>
      <c r="G95" s="49">
        <f>'Woolridge ROEs'!F95</f>
        <v>5.3800000000000001E-2</v>
      </c>
      <c r="H95" s="49">
        <f>'Woolridge ROEs'!G95</f>
        <v>9.0999999999999998E-2</v>
      </c>
      <c r="I95" s="49">
        <f t="shared" si="4"/>
        <v>8.1500000000000003E-2</v>
      </c>
      <c r="J95" s="51">
        <f t="shared" si="5"/>
        <v>9.4E-2</v>
      </c>
    </row>
    <row r="96" spans="1:10" x14ac:dyDescent="0.35">
      <c r="A96" s="2">
        <f>'Woolridge ROEs'!A96</f>
        <v>44915</v>
      </c>
      <c r="B96" s="2" t="str">
        <f>'Woolridge ROEs'!B96</f>
        <v>Versant Power</v>
      </c>
      <c r="C96" s="48" t="str">
        <f>'Woolridge ROEs'!C96</f>
        <v>2022-00255</v>
      </c>
      <c r="D96" s="2" t="str">
        <f>'Woolridge ROEs'!D96</f>
        <v>Electric</v>
      </c>
      <c r="E96" s="49">
        <f>'Woolridge ROEs'!E96</f>
        <v>3.6499999999999998E-2</v>
      </c>
      <c r="F96" s="50">
        <f t="shared" si="3"/>
        <v>3.7481849999999997E-2</v>
      </c>
      <c r="G96" s="49">
        <f>'Woolridge ROEs'!F96</f>
        <v>5.3800000000000001E-2</v>
      </c>
      <c r="H96" s="49">
        <f>'Woolridge ROEs'!G96</f>
        <v>9.0999999999999998E-2</v>
      </c>
      <c r="I96" s="49">
        <f t="shared" si="4"/>
        <v>8.1500000000000003E-2</v>
      </c>
      <c r="J96" s="51">
        <f t="shared" si="5"/>
        <v>9.4E-2</v>
      </c>
    </row>
    <row r="97" spans="1:10" x14ac:dyDescent="0.35">
      <c r="A97" s="2">
        <f>'Woolridge ROEs'!A97</f>
        <v>44917</v>
      </c>
      <c r="B97" s="2" t="str">
        <f>'Woolridge ROEs'!B97</f>
        <v>PacifiCorp</v>
      </c>
      <c r="C97" s="48" t="str">
        <f>'Woolridge ROEs'!C97</f>
        <v>22-05-006</v>
      </c>
      <c r="D97" s="2" t="str">
        <f>'Woolridge ROEs'!D97</f>
        <v>Electric</v>
      </c>
      <c r="E97" s="49">
        <f>'Woolridge ROEs'!E97</f>
        <v>3.6499999999999998E-2</v>
      </c>
      <c r="F97" s="50">
        <f t="shared" si="3"/>
        <v>3.7481849999999997E-2</v>
      </c>
      <c r="G97" s="49">
        <f>'Woolridge ROEs'!F97</f>
        <v>5.3800000000000001E-2</v>
      </c>
      <c r="H97" s="49">
        <f>'Woolridge ROEs'!G97</f>
        <v>9.0999999999999998E-2</v>
      </c>
      <c r="I97" s="49">
        <f t="shared" si="4"/>
        <v>8.1500000000000003E-2</v>
      </c>
      <c r="J97" s="51">
        <f t="shared" si="5"/>
        <v>9.4E-2</v>
      </c>
    </row>
    <row r="98" spans="1:10" x14ac:dyDescent="0.35">
      <c r="A98" s="2">
        <f>'Woolridge ROEs'!A98</f>
        <v>44943</v>
      </c>
      <c r="B98" s="2" t="str">
        <f>'Woolridge ROEs'!B98</f>
        <v>Atmos</v>
      </c>
      <c r="C98" s="48" t="str">
        <f>'Woolridge ROEs'!C98</f>
        <v>23-ATMG-359-RTS</v>
      </c>
      <c r="D98" s="2" t="str">
        <f>'Woolridge ROEs'!D98</f>
        <v>Gas</v>
      </c>
      <c r="E98" s="49">
        <f>'Woolridge ROEs'!E98</f>
        <v>3.3000000000000002E-2</v>
      </c>
      <c r="F98" s="50">
        <f t="shared" si="3"/>
        <v>3.3989999999999999E-2</v>
      </c>
      <c r="G98" s="49">
        <f>'Woolridge ROEs'!F98</f>
        <v>0.06</v>
      </c>
      <c r="H98" s="49">
        <f>'Woolridge ROEs'!G98</f>
        <v>9.4E-2</v>
      </c>
      <c r="I98" s="49">
        <f t="shared" si="4"/>
        <v>8.1500000000000003E-2</v>
      </c>
      <c r="J98" s="51">
        <f t="shared" si="5"/>
        <v>9.4E-2</v>
      </c>
    </row>
    <row r="99" spans="1:10" x14ac:dyDescent="0.35">
      <c r="A99" s="2">
        <f>'Woolridge ROEs'!A99</f>
        <v>44992</v>
      </c>
      <c r="B99" s="2" t="str">
        <f>'Woolridge ROEs'!B99</f>
        <v>Public Service Company of OK</v>
      </c>
      <c r="C99" s="48" t="str">
        <f>'Woolridge ROEs'!C99</f>
        <v>2022-000093</v>
      </c>
      <c r="D99" s="2" t="str">
        <f>'Woolridge ROEs'!D99</f>
        <v>Electric</v>
      </c>
      <c r="E99" s="49">
        <f>'Woolridge ROEs'!E99</f>
        <v>3.6499999999999998E-2</v>
      </c>
      <c r="F99" s="50">
        <f t="shared" si="3"/>
        <v>3.7412499999999994E-2</v>
      </c>
      <c r="G99" s="49">
        <f>'Woolridge ROEs'!F99</f>
        <v>0.05</v>
      </c>
      <c r="H99" s="49">
        <f>'Woolridge ROEs'!G99</f>
        <v>8.7499999999999994E-2</v>
      </c>
      <c r="I99" s="49">
        <f t="shared" si="4"/>
        <v>8.1500000000000003E-2</v>
      </c>
      <c r="J99" s="51">
        <f t="shared" si="5"/>
        <v>9.4E-2</v>
      </c>
    </row>
    <row r="100" spans="1:10" x14ac:dyDescent="0.35">
      <c r="A100" s="2">
        <f>'Woolridge ROEs'!A100</f>
        <v>45023</v>
      </c>
      <c r="B100" s="2" t="str">
        <f>'Woolridge ROEs'!B100</f>
        <v>Montana-Dakota</v>
      </c>
      <c r="C100" s="48" t="str">
        <f>'Woolridge ROEs'!C100</f>
        <v>2022.11.099</v>
      </c>
      <c r="D100" s="2" t="str">
        <f>'Woolridge ROEs'!D100</f>
        <v>Electric</v>
      </c>
      <c r="E100" s="49">
        <f>'Woolridge ROEs'!E100</f>
        <v>3.5499999999999997E-2</v>
      </c>
      <c r="F100" s="50">
        <f t="shared" si="3"/>
        <v>3.6454949999999993E-2</v>
      </c>
      <c r="G100" s="49">
        <f>'Woolridge ROEs'!F100</f>
        <v>5.3800000000000001E-2</v>
      </c>
      <c r="H100" s="49">
        <f>'Woolridge ROEs'!G100</f>
        <v>0.09</v>
      </c>
      <c r="I100" s="49">
        <f t="shared" si="4"/>
        <v>8.1500000000000003E-2</v>
      </c>
      <c r="J100" s="51">
        <f t="shared" si="5"/>
        <v>9.4E-2</v>
      </c>
    </row>
    <row r="101" spans="1:10" x14ac:dyDescent="0.35">
      <c r="A101" s="2">
        <f>'Woolridge ROEs'!A101</f>
        <v>45167</v>
      </c>
      <c r="B101" s="2" t="str">
        <f>'Woolridge ROEs'!B101</f>
        <v>EKC &amp; EKM</v>
      </c>
      <c r="C101" s="48" t="str">
        <f>'Woolridge ROEs'!C101</f>
        <v>23-EKCE-775-RTS</v>
      </c>
      <c r="D101" s="2" t="str">
        <f>'Woolridge ROEs'!D101</f>
        <v>Electric</v>
      </c>
      <c r="E101" s="49">
        <f>'Woolridge ROEs'!E101</f>
        <v>3.7999999999999999E-2</v>
      </c>
      <c r="F101" s="50">
        <f t="shared" si="3"/>
        <v>3.9025999999999998E-2</v>
      </c>
      <c r="G101" s="49">
        <f>'Woolridge ROEs'!F101</f>
        <v>5.3999999999999999E-2</v>
      </c>
      <c r="H101" s="49">
        <f>'Woolridge ROEs'!G101</f>
        <v>9.2999999999999999E-2</v>
      </c>
      <c r="I101" s="49">
        <f t="shared" si="4"/>
        <v>8.1500000000000003E-2</v>
      </c>
      <c r="J101" s="51">
        <f t="shared" si="5"/>
        <v>9.4E-2</v>
      </c>
    </row>
    <row r="102" spans="1:10" x14ac:dyDescent="0.35">
      <c r="A102" s="2">
        <f>'Woolridge ROEs'!A102</f>
        <v>45183</v>
      </c>
      <c r="B102" s="2" t="str">
        <f>'Woolridge ROEs'!B102</f>
        <v>PacifCorp WA</v>
      </c>
      <c r="C102" s="48" t="str">
        <f>'Woolridge ROEs'!C102</f>
        <v>UE-2301172</v>
      </c>
      <c r="D102" s="2" t="str">
        <f>'Woolridge ROEs'!D102</f>
        <v>Electric</v>
      </c>
      <c r="E102" s="49">
        <f>'Woolridge ROEs'!E102</f>
        <v>3.7999999999999999E-2</v>
      </c>
      <c r="F102" s="50">
        <f t="shared" ref="F102" si="6">E102*(1+0.5*G102)</f>
        <v>3.9025999999999998E-2</v>
      </c>
      <c r="G102" s="49">
        <f>'Woolridge ROEs'!F102</f>
        <v>5.3999999999999999E-2</v>
      </c>
      <c r="H102" s="49">
        <f>'Woolridge ROEs'!G102</f>
        <v>9.2999999999999999E-2</v>
      </c>
      <c r="I102" s="49">
        <f t="shared" si="4"/>
        <v>8.1500000000000003E-2</v>
      </c>
      <c r="J102" s="51">
        <f t="shared" si="5"/>
        <v>9.4E-2</v>
      </c>
    </row>
    <row r="103" spans="1:10" x14ac:dyDescent="0.35">
      <c r="A103" s="2"/>
      <c r="B103" s="2"/>
      <c r="C103" s="48"/>
      <c r="D103" s="2"/>
      <c r="E103" s="49"/>
      <c r="F103" s="50"/>
      <c r="G103" s="49"/>
      <c r="H103" s="49"/>
      <c r="I103" s="49"/>
      <c r="J103" s="51"/>
    </row>
    <row r="104" spans="1:10" x14ac:dyDescent="0.35">
      <c r="C104" s="48"/>
    </row>
    <row r="105" spans="1:10" x14ac:dyDescent="0.35">
      <c r="H105" s="5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3"/>
  <sheetViews>
    <sheetView tabSelected="1" zoomScale="70" zoomScaleNormal="70" workbookViewId="0">
      <pane xSplit="4" ySplit="3" topLeftCell="E40" activePane="bottomRight" state="frozen"/>
      <selection pane="topRight" activeCell="H1" sqref="H1"/>
      <selection pane="bottomLeft" activeCell="A4" sqref="A4"/>
      <selection pane="bottomRight" activeCell="P24" sqref="P24"/>
    </sheetView>
  </sheetViews>
  <sheetFormatPr defaultColWidth="8.7265625" defaultRowHeight="14.5" x14ac:dyDescent="0.35"/>
  <cols>
    <col min="1" max="1" width="12.453125" style="1" bestFit="1" customWidth="1"/>
    <col min="2" max="2" width="43.1796875" style="1" customWidth="1"/>
    <col min="3" max="3" width="35" style="1" customWidth="1"/>
    <col min="4" max="4" width="15.1796875" style="1" customWidth="1"/>
    <col min="5" max="5" width="16.1796875" style="1" customWidth="1"/>
    <col min="6" max="6" width="16.453125" style="1" customWidth="1"/>
    <col min="7" max="7" width="13.54296875" style="1" customWidth="1"/>
    <col min="8" max="11" width="8.7265625" style="1"/>
    <col min="12" max="12" width="18.26953125" style="1" customWidth="1"/>
    <col min="13" max="14" width="8.7265625" style="1"/>
    <col min="15" max="15" width="26.54296875" style="1" bestFit="1" customWidth="1"/>
    <col min="16" max="16" width="16.26953125" style="1" bestFit="1" customWidth="1"/>
    <col min="17" max="22" width="8.7265625" style="1"/>
    <col min="23" max="23" width="10.81640625" style="1" bestFit="1" customWidth="1"/>
    <col min="24" max="16384" width="8.7265625" style="1"/>
  </cols>
  <sheetData>
    <row r="1" spans="1:14" ht="15" thickBot="1" x14ac:dyDescent="0.4">
      <c r="A1" s="3"/>
      <c r="B1" s="4"/>
      <c r="C1" s="4"/>
      <c r="D1" s="4"/>
      <c r="E1" s="54"/>
      <c r="F1" s="55"/>
      <c r="G1" s="55"/>
      <c r="H1" s="55"/>
      <c r="I1" s="55"/>
      <c r="J1" s="55"/>
      <c r="K1" s="56"/>
      <c r="L1" s="57" t="s">
        <v>1</v>
      </c>
    </row>
    <row r="2" spans="1:14" ht="15" thickBot="1" x14ac:dyDescent="0.4">
      <c r="A2" s="5"/>
      <c r="B2" s="6"/>
      <c r="C2" s="6"/>
      <c r="D2" s="6"/>
      <c r="E2" s="65" t="s">
        <v>2</v>
      </c>
      <c r="F2" s="66"/>
      <c r="G2" s="67"/>
      <c r="H2" s="93" t="s">
        <v>3</v>
      </c>
      <c r="I2" s="53"/>
      <c r="J2" s="53"/>
      <c r="K2" s="94"/>
      <c r="L2" s="91"/>
    </row>
    <row r="3" spans="1:14" s="8" customFormat="1" ht="44" thickBot="1" x14ac:dyDescent="0.4">
      <c r="A3" s="68" t="s">
        <v>4</v>
      </c>
      <c r="B3" s="116" t="s">
        <v>5</v>
      </c>
      <c r="C3" s="116" t="s">
        <v>6</v>
      </c>
      <c r="D3" s="117" t="s">
        <v>7</v>
      </c>
      <c r="E3" s="68" t="s">
        <v>8</v>
      </c>
      <c r="F3" s="69" t="s">
        <v>9</v>
      </c>
      <c r="G3" s="7" t="s">
        <v>10</v>
      </c>
      <c r="H3" s="68" t="s">
        <v>11</v>
      </c>
      <c r="I3" s="69" t="s">
        <v>12</v>
      </c>
      <c r="J3" s="69" t="s">
        <v>13</v>
      </c>
      <c r="K3" s="7" t="s">
        <v>14</v>
      </c>
      <c r="L3" s="92"/>
      <c r="N3" s="9"/>
    </row>
    <row r="4" spans="1:14" s="8" customFormat="1" x14ac:dyDescent="0.35">
      <c r="A4" s="118">
        <v>41089</v>
      </c>
      <c r="B4" s="10" t="s">
        <v>15</v>
      </c>
      <c r="C4" s="11" t="s">
        <v>16</v>
      </c>
      <c r="D4" s="119" t="s">
        <v>17</v>
      </c>
      <c r="E4" s="70">
        <v>4.0500000000000001E-2</v>
      </c>
      <c r="F4" s="71">
        <v>4.3999999999999997E-2</v>
      </c>
      <c r="G4" s="72">
        <v>8.5000000000000006E-2</v>
      </c>
      <c r="H4" s="95">
        <v>0.04</v>
      </c>
      <c r="I4" s="12"/>
      <c r="J4" s="13">
        <v>5.0099999999999999E-2</v>
      </c>
      <c r="K4" s="96">
        <v>7.3999999999999996E-2</v>
      </c>
      <c r="L4" s="139">
        <v>8.5000000000000006E-2</v>
      </c>
      <c r="N4" s="14"/>
    </row>
    <row r="5" spans="1:14" s="18" customFormat="1" x14ac:dyDescent="0.35">
      <c r="A5" s="120">
        <v>41367</v>
      </c>
      <c r="B5" s="15" t="s">
        <v>18</v>
      </c>
      <c r="C5" s="16" t="s">
        <v>19</v>
      </c>
      <c r="D5" s="121" t="s">
        <v>20</v>
      </c>
      <c r="E5" s="73">
        <v>3.9E-2</v>
      </c>
      <c r="F5" s="74">
        <v>4.4999999999999998E-2</v>
      </c>
      <c r="G5" s="75">
        <v>8.5000000000000006E-2</v>
      </c>
      <c r="H5" s="97">
        <v>0.04</v>
      </c>
      <c r="I5" s="12"/>
      <c r="J5" s="17">
        <v>0.05</v>
      </c>
      <c r="K5" s="60">
        <v>7.2999999999999995E-2</v>
      </c>
      <c r="L5" s="61">
        <v>8.5000000000000006E-2</v>
      </c>
      <c r="N5" s="14"/>
    </row>
    <row r="6" spans="1:14" x14ac:dyDescent="0.35">
      <c r="A6" s="120">
        <v>41470</v>
      </c>
      <c r="B6" s="15" t="s">
        <v>21</v>
      </c>
      <c r="C6" s="16" t="s">
        <v>22</v>
      </c>
      <c r="D6" s="121" t="s">
        <v>23</v>
      </c>
      <c r="E6" s="76">
        <v>4.1000000000000002E-2</v>
      </c>
      <c r="F6" s="50">
        <v>4.4999999999999998E-2</v>
      </c>
      <c r="G6" s="30">
        <v>8.6999999999999994E-2</v>
      </c>
      <c r="H6" s="98">
        <v>0.04</v>
      </c>
      <c r="I6" s="12"/>
      <c r="J6" s="19">
        <v>0.05</v>
      </c>
      <c r="K6" s="59">
        <v>7.4999999999999997E-2</v>
      </c>
      <c r="L6" s="140">
        <v>8.7499999999999994E-2</v>
      </c>
      <c r="N6" s="14"/>
    </row>
    <row r="7" spans="1:14" x14ac:dyDescent="0.35">
      <c r="A7" s="120">
        <v>41708</v>
      </c>
      <c r="B7" s="15" t="s">
        <v>24</v>
      </c>
      <c r="C7" s="16">
        <v>9336</v>
      </c>
      <c r="D7" s="121" t="s">
        <v>23</v>
      </c>
      <c r="E7" s="76">
        <v>4.0500000000000001E-2</v>
      </c>
      <c r="F7" s="50">
        <v>4.7500000000000001E-2</v>
      </c>
      <c r="G7" s="30">
        <v>8.8999999999999996E-2</v>
      </c>
      <c r="H7" s="98">
        <v>0.04</v>
      </c>
      <c r="I7" s="12"/>
      <c r="J7" s="19">
        <v>0.05</v>
      </c>
      <c r="K7" s="59">
        <v>7.8E-2</v>
      </c>
      <c r="L7" s="58">
        <v>0.09</v>
      </c>
      <c r="N7" s="14"/>
    </row>
    <row r="8" spans="1:14" x14ac:dyDescent="0.35">
      <c r="A8" s="120">
        <v>41779</v>
      </c>
      <c r="B8" s="15" t="s">
        <v>25</v>
      </c>
      <c r="C8" s="16" t="s">
        <v>26</v>
      </c>
      <c r="D8" s="121" t="s">
        <v>17</v>
      </c>
      <c r="E8" s="76">
        <v>3.7999999999999999E-2</v>
      </c>
      <c r="F8" s="50">
        <v>4.4999999999999998E-2</v>
      </c>
      <c r="G8" s="30">
        <v>8.4000000000000005E-2</v>
      </c>
      <c r="H8" s="98">
        <v>0.04</v>
      </c>
      <c r="I8" s="12"/>
      <c r="J8" s="19">
        <v>0.05</v>
      </c>
      <c r="K8" s="59">
        <v>7.3999999999999996E-2</v>
      </c>
      <c r="L8" s="58">
        <v>8.5000000000000006E-2</v>
      </c>
      <c r="N8" s="14"/>
    </row>
    <row r="9" spans="1:14" x14ac:dyDescent="0.35">
      <c r="A9" s="120">
        <v>42135</v>
      </c>
      <c r="B9" s="15" t="s">
        <v>27</v>
      </c>
      <c r="C9" s="16" t="s">
        <v>28</v>
      </c>
      <c r="D9" s="121" t="s">
        <v>23</v>
      </c>
      <c r="E9" s="76">
        <v>3.5999999999999997E-2</v>
      </c>
      <c r="F9" s="50">
        <v>4.7E-2</v>
      </c>
      <c r="G9" s="30">
        <v>8.4000000000000005E-2</v>
      </c>
      <c r="H9" s="98">
        <v>0.04</v>
      </c>
      <c r="I9" s="12"/>
      <c r="J9" s="19">
        <v>5.5E-2</v>
      </c>
      <c r="K9" s="59">
        <v>8.1000000000000003E-2</v>
      </c>
      <c r="L9" s="58">
        <v>8.5500000000000007E-2</v>
      </c>
      <c r="N9" s="14"/>
    </row>
    <row r="10" spans="1:14" x14ac:dyDescent="0.35">
      <c r="A10" s="120">
        <v>42262</v>
      </c>
      <c r="B10" s="15" t="s">
        <v>29</v>
      </c>
      <c r="C10" s="16" t="s">
        <v>30</v>
      </c>
      <c r="D10" s="121" t="s">
        <v>23</v>
      </c>
      <c r="E10" s="76">
        <v>3.7999999999999999E-2</v>
      </c>
      <c r="F10" s="50">
        <v>4.7500000000000001E-2</v>
      </c>
      <c r="G10" s="30">
        <v>8.6499999999999994E-2</v>
      </c>
      <c r="H10" s="98">
        <v>0.04</v>
      </c>
      <c r="I10" s="12"/>
      <c r="J10" s="19">
        <v>5.5E-2</v>
      </c>
      <c r="K10" s="59">
        <v>8.1000000000000003E-2</v>
      </c>
      <c r="L10" s="58">
        <v>8.7499999999999994E-2</v>
      </c>
      <c r="N10" s="14"/>
    </row>
    <row r="11" spans="1:14" x14ac:dyDescent="0.35">
      <c r="A11" s="120">
        <v>42262</v>
      </c>
      <c r="B11" s="15" t="s">
        <v>29</v>
      </c>
      <c r="C11" s="16" t="s">
        <v>31</v>
      </c>
      <c r="D11" s="121" t="s">
        <v>17</v>
      </c>
      <c r="E11" s="76">
        <v>3.4500000000000003E-2</v>
      </c>
      <c r="F11" s="50">
        <v>5.2999999999999999E-2</v>
      </c>
      <c r="G11" s="30">
        <v>8.8499999999999995E-2</v>
      </c>
      <c r="H11" s="98">
        <v>0.04</v>
      </c>
      <c r="I11" s="12"/>
      <c r="J11" s="19">
        <v>5.5E-2</v>
      </c>
      <c r="K11" s="59">
        <v>8.4000000000000005E-2</v>
      </c>
      <c r="L11" s="58">
        <v>8.7499999999999994E-2</v>
      </c>
      <c r="N11" s="14"/>
    </row>
    <row r="12" spans="1:14" x14ac:dyDescent="0.35">
      <c r="A12" s="120">
        <v>42276</v>
      </c>
      <c r="B12" s="15" t="s">
        <v>32</v>
      </c>
      <c r="C12" s="16" t="s">
        <v>33</v>
      </c>
      <c r="D12" s="121" t="s">
        <v>23</v>
      </c>
      <c r="E12" s="76">
        <v>3.7999999999999999E-2</v>
      </c>
      <c r="F12" s="50">
        <v>4.8000000000000001E-2</v>
      </c>
      <c r="G12" s="30">
        <v>8.6999999999999994E-2</v>
      </c>
      <c r="H12" s="98">
        <v>0.04</v>
      </c>
      <c r="I12" s="12"/>
      <c r="J12" s="19">
        <v>5.5E-2</v>
      </c>
      <c r="K12" s="59">
        <v>8.1000000000000003E-2</v>
      </c>
      <c r="L12" s="58">
        <v>8.8999999999999996E-2</v>
      </c>
      <c r="N12" s="14"/>
    </row>
    <row r="13" spans="1:14" x14ac:dyDescent="0.35">
      <c r="A13" s="120">
        <v>42278</v>
      </c>
      <c r="B13" s="15" t="s">
        <v>34</v>
      </c>
      <c r="C13" s="16" t="s">
        <v>35</v>
      </c>
      <c r="D13" s="121" t="s">
        <v>23</v>
      </c>
      <c r="E13" s="76">
        <v>3.7999999999999999E-2</v>
      </c>
      <c r="F13" s="50">
        <v>4.8000000000000001E-2</v>
      </c>
      <c r="G13" s="30">
        <v>8.6999999999999994E-2</v>
      </c>
      <c r="H13" s="98">
        <v>0.04</v>
      </c>
      <c r="I13" s="12"/>
      <c r="J13" s="19">
        <v>5.5E-2</v>
      </c>
      <c r="K13" s="59">
        <v>8.1000000000000003E-2</v>
      </c>
      <c r="L13" s="58">
        <v>8.7499999999999994E-2</v>
      </c>
      <c r="N13" s="14"/>
    </row>
    <row r="14" spans="1:14" x14ac:dyDescent="0.35">
      <c r="A14" s="120">
        <v>42278</v>
      </c>
      <c r="B14" s="15" t="s">
        <v>34</v>
      </c>
      <c r="C14" s="16" t="s">
        <v>35</v>
      </c>
      <c r="D14" s="121" t="s">
        <v>17</v>
      </c>
      <c r="E14" s="76">
        <v>3.4500000000000003E-2</v>
      </c>
      <c r="F14" s="50">
        <v>5.2999999999999999E-2</v>
      </c>
      <c r="G14" s="30">
        <v>8.8499999999999995E-2</v>
      </c>
      <c r="H14" s="98">
        <v>0.04</v>
      </c>
      <c r="I14" s="12"/>
      <c r="J14" s="19">
        <v>5.5E-2</v>
      </c>
      <c r="K14" s="59">
        <v>8.4000000000000005E-2</v>
      </c>
      <c r="L14" s="58">
        <v>8.7499999999999994E-2</v>
      </c>
      <c r="N14" s="14"/>
    </row>
    <row r="15" spans="1:14" x14ac:dyDescent="0.35">
      <c r="A15" s="120">
        <v>42314</v>
      </c>
      <c r="B15" s="15" t="s">
        <v>36</v>
      </c>
      <c r="C15" s="16" t="s">
        <v>37</v>
      </c>
      <c r="D15" s="121" t="s">
        <v>23</v>
      </c>
      <c r="E15" s="76">
        <v>3.85E-2</v>
      </c>
      <c r="F15" s="50">
        <v>4.7500000000000001E-2</v>
      </c>
      <c r="G15" s="30">
        <v>8.6999999999999994E-2</v>
      </c>
      <c r="H15" s="98">
        <v>0.04</v>
      </c>
      <c r="I15" s="12"/>
      <c r="J15" s="19">
        <v>5.5E-2</v>
      </c>
      <c r="K15" s="59">
        <v>8.1000000000000003E-2</v>
      </c>
      <c r="L15" s="58">
        <v>8.7499999999999994E-2</v>
      </c>
      <c r="N15" s="14"/>
    </row>
    <row r="16" spans="1:14" x14ac:dyDescent="0.35">
      <c r="A16" s="120">
        <v>42408</v>
      </c>
      <c r="B16" s="15" t="s">
        <v>38</v>
      </c>
      <c r="C16" s="16">
        <v>9406</v>
      </c>
      <c r="D16" s="121" t="s">
        <v>23</v>
      </c>
      <c r="E16" s="76">
        <v>3.7499999999999999E-2</v>
      </c>
      <c r="F16" s="50">
        <v>4.8750000000000002E-2</v>
      </c>
      <c r="G16" s="30">
        <v>8.6999999999999994E-2</v>
      </c>
      <c r="H16" s="98">
        <v>0.04</v>
      </c>
      <c r="I16" s="12"/>
      <c r="J16" s="19">
        <v>5.5E-2</v>
      </c>
      <c r="K16" s="59">
        <v>8.1000000000000003E-2</v>
      </c>
      <c r="L16" s="58">
        <v>8.6999999999999994E-2</v>
      </c>
      <c r="N16" s="14"/>
    </row>
    <row r="17" spans="1:20" x14ac:dyDescent="0.35">
      <c r="A17" s="120">
        <v>42408</v>
      </c>
      <c r="B17" s="15" t="s">
        <v>38</v>
      </c>
      <c r="C17" s="16">
        <v>9406</v>
      </c>
      <c r="D17" s="121" t="s">
        <v>17</v>
      </c>
      <c r="E17" s="76">
        <v>3.15E-2</v>
      </c>
      <c r="F17" s="50">
        <v>5.3999999999999999E-2</v>
      </c>
      <c r="G17" s="30">
        <v>8.5999999999999993E-2</v>
      </c>
      <c r="H17" s="98">
        <v>0.04</v>
      </c>
      <c r="I17" s="12"/>
      <c r="J17" s="19">
        <v>5.5E-2</v>
      </c>
      <c r="K17" s="59">
        <v>8.3000000000000004E-2</v>
      </c>
      <c r="L17" s="58">
        <v>8.5999999999999993E-2</v>
      </c>
      <c r="N17" s="14"/>
    </row>
    <row r="18" spans="1:20" x14ac:dyDescent="0.35">
      <c r="A18" s="120">
        <v>42447</v>
      </c>
      <c r="B18" s="15" t="s">
        <v>39</v>
      </c>
      <c r="C18" s="16" t="s">
        <v>40</v>
      </c>
      <c r="D18" s="121" t="s">
        <v>23</v>
      </c>
      <c r="E18" s="76">
        <v>3.7999999999999999E-2</v>
      </c>
      <c r="F18" s="50">
        <v>4.8750000000000002E-2</v>
      </c>
      <c r="G18" s="30">
        <v>8.77E-2</v>
      </c>
      <c r="H18" s="98">
        <v>0.04</v>
      </c>
      <c r="I18" s="12"/>
      <c r="J18" s="19">
        <v>5.5E-2</v>
      </c>
      <c r="K18" s="59">
        <v>8.1000000000000003E-2</v>
      </c>
      <c r="L18" s="58">
        <v>8.7999999999999995E-2</v>
      </c>
      <c r="N18" s="14"/>
    </row>
    <row r="19" spans="1:20" x14ac:dyDescent="0.35">
      <c r="A19" s="120">
        <v>42584</v>
      </c>
      <c r="B19" s="15" t="s">
        <v>41</v>
      </c>
      <c r="C19" s="16" t="s">
        <v>42</v>
      </c>
      <c r="D19" s="121" t="s">
        <v>23</v>
      </c>
      <c r="E19" s="76">
        <v>3.3500000000000002E-2</v>
      </c>
      <c r="F19" s="50">
        <v>0.05</v>
      </c>
      <c r="G19" s="30">
        <v>8.4500000000000006E-2</v>
      </c>
      <c r="H19" s="98">
        <v>0.04</v>
      </c>
      <c r="I19" s="12"/>
      <c r="J19" s="19">
        <v>5.5E-2</v>
      </c>
      <c r="K19" s="59">
        <v>7.9000000000000001E-2</v>
      </c>
      <c r="L19" s="58">
        <v>8.5999999999999993E-2</v>
      </c>
      <c r="N19" s="14"/>
    </row>
    <row r="20" spans="1:20" x14ac:dyDescent="0.35">
      <c r="A20" s="122">
        <v>42599</v>
      </c>
      <c r="B20" s="20" t="s">
        <v>43</v>
      </c>
      <c r="C20" s="21" t="s">
        <v>44</v>
      </c>
      <c r="D20" s="123" t="s">
        <v>23</v>
      </c>
      <c r="E20" s="76">
        <v>3.3000000000000002E-2</v>
      </c>
      <c r="F20" s="50">
        <v>0.05</v>
      </c>
      <c r="G20" s="30">
        <v>8.4000000000000005E-2</v>
      </c>
      <c r="H20" s="99">
        <v>0.04</v>
      </c>
      <c r="I20" s="12"/>
      <c r="J20" s="22">
        <v>5.5E-2</v>
      </c>
      <c r="K20" s="100">
        <v>7.9000000000000001E-2</v>
      </c>
      <c r="L20" s="58">
        <v>8.5000000000000006E-2</v>
      </c>
      <c r="N20" s="14"/>
    </row>
    <row r="21" spans="1:20" x14ac:dyDescent="0.35">
      <c r="A21" s="122">
        <v>42620</v>
      </c>
      <c r="B21" s="20" t="s">
        <v>45</v>
      </c>
      <c r="C21" s="21" t="s">
        <v>46</v>
      </c>
      <c r="D21" s="123" t="s">
        <v>23</v>
      </c>
      <c r="E21" s="76">
        <v>3.3000000000000002E-2</v>
      </c>
      <c r="F21" s="50">
        <v>0.05</v>
      </c>
      <c r="G21" s="30">
        <v>8.4000000000000005E-2</v>
      </c>
      <c r="H21" s="99">
        <v>0.04</v>
      </c>
      <c r="I21" s="12"/>
      <c r="J21" s="22">
        <v>5.5E-2</v>
      </c>
      <c r="K21" s="100">
        <v>7.9000000000000001E-2</v>
      </c>
      <c r="L21" s="58">
        <v>8.5999999999999993E-2</v>
      </c>
      <c r="N21" s="14"/>
    </row>
    <row r="22" spans="1:20" x14ac:dyDescent="0.35">
      <c r="A22" s="122">
        <v>42748</v>
      </c>
      <c r="B22" s="20" t="s">
        <v>47</v>
      </c>
      <c r="C22" s="21" t="s">
        <v>48</v>
      </c>
      <c r="D22" s="123" t="s">
        <v>23</v>
      </c>
      <c r="E22" s="76">
        <v>3.4000000000000002E-2</v>
      </c>
      <c r="F22" s="50">
        <v>0.05</v>
      </c>
      <c r="G22" s="30">
        <v>8.5000000000000006E-2</v>
      </c>
      <c r="H22" s="99">
        <v>0.04</v>
      </c>
      <c r="I22" s="12">
        <v>0.7</v>
      </c>
      <c r="J22" s="22">
        <v>5.5E-2</v>
      </c>
      <c r="K22" s="100">
        <v>7.9000000000000001E-2</v>
      </c>
      <c r="L22" s="58">
        <v>8.8749999999999996E-2</v>
      </c>
      <c r="N22" s="14"/>
      <c r="O22" s="23"/>
      <c r="P22" s="23"/>
      <c r="Q22" s="23"/>
      <c r="R22" s="23"/>
      <c r="S22" s="23"/>
      <c r="T22" s="23"/>
    </row>
    <row r="23" spans="1:20" x14ac:dyDescent="0.35">
      <c r="A23" s="122">
        <v>42797</v>
      </c>
      <c r="B23" s="20" t="s">
        <v>49</v>
      </c>
      <c r="C23" s="21" t="s">
        <v>50</v>
      </c>
      <c r="D23" s="123" t="s">
        <v>23</v>
      </c>
      <c r="E23" s="76">
        <v>3.4500000000000003E-2</v>
      </c>
      <c r="F23" s="50">
        <v>0.05</v>
      </c>
      <c r="G23" s="30">
        <v>8.5500000000000007E-2</v>
      </c>
      <c r="H23" s="99">
        <v>0.04</v>
      </c>
      <c r="I23" s="12">
        <v>0.7</v>
      </c>
      <c r="J23" s="22">
        <v>5.5E-2</v>
      </c>
      <c r="K23" s="100">
        <v>7.9000000000000001E-2</v>
      </c>
      <c r="L23" s="58">
        <v>8.7499999999999994E-2</v>
      </c>
      <c r="N23" s="14"/>
      <c r="O23" s="24"/>
      <c r="P23" s="24"/>
      <c r="Q23" s="24"/>
      <c r="R23" s="25"/>
      <c r="S23" s="23"/>
      <c r="T23" s="23"/>
    </row>
    <row r="24" spans="1:20" x14ac:dyDescent="0.35">
      <c r="A24" s="122">
        <v>42808</v>
      </c>
      <c r="B24" s="20" t="s">
        <v>51</v>
      </c>
      <c r="C24" s="21" t="s">
        <v>52</v>
      </c>
      <c r="D24" s="123" t="s">
        <v>17</v>
      </c>
      <c r="E24" s="76">
        <v>0.03</v>
      </c>
      <c r="F24" s="50">
        <v>5.7500000000000002E-2</v>
      </c>
      <c r="G24" s="30">
        <v>8.8499999999999995E-2</v>
      </c>
      <c r="H24" s="99">
        <v>0.04</v>
      </c>
      <c r="I24" s="12"/>
      <c r="J24" s="22">
        <v>5.5E-2</v>
      </c>
      <c r="K24" s="100">
        <v>7.9000000000000001E-2</v>
      </c>
      <c r="L24" s="58">
        <v>8.7499999999999994E-2</v>
      </c>
      <c r="N24" s="14"/>
      <c r="O24" s="24"/>
      <c r="P24" s="24"/>
      <c r="Q24" s="24"/>
      <c r="R24" s="25"/>
      <c r="S24" s="23"/>
      <c r="T24" s="23"/>
    </row>
    <row r="25" spans="1:20" x14ac:dyDescent="0.35">
      <c r="A25" s="122">
        <v>42830</v>
      </c>
      <c r="B25" s="20" t="s">
        <v>53</v>
      </c>
      <c r="C25" s="21" t="s">
        <v>54</v>
      </c>
      <c r="D25" s="123" t="s">
        <v>23</v>
      </c>
      <c r="E25" s="76">
        <v>3.4500000000000003E-2</v>
      </c>
      <c r="F25" s="50">
        <v>5.2499999999999998E-2</v>
      </c>
      <c r="G25" s="30">
        <v>8.7999999999999995E-2</v>
      </c>
      <c r="H25" s="99">
        <v>0.04</v>
      </c>
      <c r="I25" s="12">
        <v>0.7</v>
      </c>
      <c r="J25" s="22">
        <v>5.5E-2</v>
      </c>
      <c r="K25" s="100">
        <v>7.9000000000000001E-2</v>
      </c>
      <c r="L25" s="58">
        <v>8.8749999999999996E-2</v>
      </c>
      <c r="N25" s="14"/>
      <c r="O25" s="24"/>
      <c r="P25" s="24"/>
      <c r="Q25" s="24"/>
      <c r="R25" s="25"/>
      <c r="S25" s="23"/>
      <c r="T25" s="23"/>
    </row>
    <row r="26" spans="1:20" x14ac:dyDescent="0.35">
      <c r="A26" s="122">
        <v>42853</v>
      </c>
      <c r="B26" s="20" t="s">
        <v>55</v>
      </c>
      <c r="C26" s="21" t="s">
        <v>56</v>
      </c>
      <c r="D26" s="123" t="s">
        <v>23</v>
      </c>
      <c r="E26" s="76">
        <v>3.4500000000000003E-2</v>
      </c>
      <c r="F26" s="50">
        <v>5.2499999999999998E-2</v>
      </c>
      <c r="G26" s="30">
        <v>8.7999999999999995E-2</v>
      </c>
      <c r="H26" s="99">
        <v>0.04</v>
      </c>
      <c r="I26" s="12">
        <v>0.7</v>
      </c>
      <c r="J26" s="22">
        <v>5.5E-2</v>
      </c>
      <c r="K26" s="100">
        <v>7.9000000000000001E-2</v>
      </c>
      <c r="L26" s="58">
        <v>8.8749999999999996E-2</v>
      </c>
      <c r="N26" s="14"/>
      <c r="O26" s="23"/>
      <c r="P26" s="23"/>
      <c r="Q26" s="23"/>
      <c r="R26" s="23"/>
      <c r="S26" s="23"/>
      <c r="T26" s="23"/>
    </row>
    <row r="27" spans="1:20" x14ac:dyDescent="0.35">
      <c r="A27" s="122">
        <v>42895</v>
      </c>
      <c r="B27" s="20" t="s">
        <v>57</v>
      </c>
      <c r="C27" s="21" t="s">
        <v>58</v>
      </c>
      <c r="D27" s="123" t="s">
        <v>23</v>
      </c>
      <c r="E27" s="76">
        <v>3.3000000000000002E-2</v>
      </c>
      <c r="F27" s="50">
        <v>5.2499999999999998E-2</v>
      </c>
      <c r="G27" s="30">
        <v>8.6499999999999994E-2</v>
      </c>
      <c r="H27" s="99">
        <v>0.04</v>
      </c>
      <c r="I27" s="12">
        <v>0.68</v>
      </c>
      <c r="J27" s="22">
        <v>5.5E-2</v>
      </c>
      <c r="K27" s="100">
        <v>7.6999999999999999E-2</v>
      </c>
      <c r="L27" s="58">
        <v>8.8499999999999995E-2</v>
      </c>
      <c r="N27" s="14"/>
    </row>
    <row r="28" spans="1:20" x14ac:dyDescent="0.35">
      <c r="A28" s="122">
        <v>42916</v>
      </c>
      <c r="B28" s="20" t="s">
        <v>59</v>
      </c>
      <c r="C28" s="21" t="s">
        <v>60</v>
      </c>
      <c r="D28" s="123" t="s">
        <v>23</v>
      </c>
      <c r="E28" s="76">
        <v>3.3000000000000002E-2</v>
      </c>
      <c r="F28" s="50">
        <v>5.2499999999999998E-2</v>
      </c>
      <c r="G28" s="30">
        <v>8.6499999999999994E-2</v>
      </c>
      <c r="H28" s="99">
        <v>0.04</v>
      </c>
      <c r="I28" s="12">
        <v>0.68</v>
      </c>
      <c r="J28" s="22">
        <v>5.5E-2</v>
      </c>
      <c r="K28" s="100">
        <v>7.6999999999999999E-2</v>
      </c>
      <c r="L28" s="58">
        <v>8.8499999999999995E-2</v>
      </c>
      <c r="N28" s="14"/>
    </row>
    <row r="29" spans="1:20" x14ac:dyDescent="0.35">
      <c r="A29" s="122">
        <v>42916</v>
      </c>
      <c r="B29" s="20" t="s">
        <v>59</v>
      </c>
      <c r="C29" s="21" t="s">
        <v>61</v>
      </c>
      <c r="D29" s="123" t="s">
        <v>17</v>
      </c>
      <c r="E29" s="76">
        <v>2.8000000000000001E-2</v>
      </c>
      <c r="F29" s="50">
        <v>0.06</v>
      </c>
      <c r="G29" s="30">
        <v>8.8999999999999996E-2</v>
      </c>
      <c r="H29" s="99">
        <v>0.04</v>
      </c>
      <c r="I29" s="12"/>
      <c r="J29" s="22">
        <v>5.5E-2</v>
      </c>
      <c r="K29" s="100">
        <v>7.9000000000000001E-2</v>
      </c>
      <c r="L29" s="58">
        <v>8.8499999999999995E-2</v>
      </c>
      <c r="N29" s="14"/>
    </row>
    <row r="30" spans="1:20" x14ac:dyDescent="0.35">
      <c r="A30" s="122">
        <v>42916</v>
      </c>
      <c r="B30" s="20" t="s">
        <v>62</v>
      </c>
      <c r="C30" s="21">
        <v>9443</v>
      </c>
      <c r="D30" s="123" t="s">
        <v>23</v>
      </c>
      <c r="E30" s="76">
        <v>3.3000000000000002E-2</v>
      </c>
      <c r="F30" s="50">
        <v>5.2499999999999998E-2</v>
      </c>
      <c r="G30" s="30">
        <v>8.6499999999999994E-2</v>
      </c>
      <c r="H30" s="99">
        <v>0.04</v>
      </c>
      <c r="I30" s="12">
        <v>0.65</v>
      </c>
      <c r="J30" s="22">
        <v>5.5E-2</v>
      </c>
      <c r="K30" s="100">
        <v>7.5999999999999998E-2</v>
      </c>
      <c r="L30" s="58">
        <v>8.7499999999999994E-2</v>
      </c>
      <c r="N30" s="14"/>
    </row>
    <row r="31" spans="1:20" x14ac:dyDescent="0.35">
      <c r="A31" s="122">
        <v>42942</v>
      </c>
      <c r="B31" s="20" t="s">
        <v>63</v>
      </c>
      <c r="C31" s="21" t="s">
        <v>64</v>
      </c>
      <c r="D31" s="123" t="s">
        <v>23</v>
      </c>
      <c r="E31" s="76">
        <v>3.2500000000000001E-2</v>
      </c>
      <c r="F31" s="50">
        <v>0.05</v>
      </c>
      <c r="G31" s="30">
        <v>8.3500000000000005E-2</v>
      </c>
      <c r="H31" s="99">
        <v>0.04</v>
      </c>
      <c r="I31" s="12">
        <v>0.65</v>
      </c>
      <c r="J31" s="22">
        <v>5.5E-2</v>
      </c>
      <c r="K31" s="100">
        <v>7.5999999999999998E-2</v>
      </c>
      <c r="L31" s="58">
        <v>8.7499999999999994E-2</v>
      </c>
      <c r="N31" s="14"/>
    </row>
    <row r="32" spans="1:20" x14ac:dyDescent="0.35">
      <c r="A32" s="122">
        <v>42990</v>
      </c>
      <c r="B32" s="20" t="s">
        <v>65</v>
      </c>
      <c r="C32" s="21" t="s">
        <v>66</v>
      </c>
      <c r="D32" s="123" t="s">
        <v>23</v>
      </c>
      <c r="E32" s="76">
        <v>3.2000000000000001E-2</v>
      </c>
      <c r="F32" s="50">
        <v>0.05</v>
      </c>
      <c r="G32" s="30">
        <v>8.3000000000000004E-2</v>
      </c>
      <c r="H32" s="99">
        <v>0.04</v>
      </c>
      <c r="I32" s="12">
        <v>0.65</v>
      </c>
      <c r="J32" s="22">
        <v>5.5E-2</v>
      </c>
      <c r="K32" s="59">
        <v>7.5999999999999998E-2</v>
      </c>
      <c r="L32" s="58">
        <v>8.5999999999999993E-2</v>
      </c>
      <c r="N32" s="14"/>
    </row>
    <row r="33" spans="1:17" x14ac:dyDescent="0.35">
      <c r="A33" s="122">
        <v>42990</v>
      </c>
      <c r="B33" s="20" t="s">
        <v>65</v>
      </c>
      <c r="C33" s="21" t="s">
        <v>66</v>
      </c>
      <c r="D33" s="123" t="s">
        <v>17</v>
      </c>
      <c r="E33" s="76">
        <v>2.7E-2</v>
      </c>
      <c r="F33" s="50">
        <v>5.7500000000000002E-2</v>
      </c>
      <c r="G33" s="30">
        <v>8.5500000000000007E-2</v>
      </c>
      <c r="H33" s="99">
        <v>0.04</v>
      </c>
      <c r="I33" s="12"/>
      <c r="J33" s="22">
        <v>5.5E-2</v>
      </c>
      <c r="K33" s="59">
        <v>7.9000000000000001E-2</v>
      </c>
      <c r="L33" s="58">
        <v>8.5999999999999993E-2</v>
      </c>
      <c r="N33" s="14"/>
    </row>
    <row r="34" spans="1:17" x14ac:dyDescent="0.35">
      <c r="A34" s="122">
        <v>43011</v>
      </c>
      <c r="B34" s="20" t="s">
        <v>67</v>
      </c>
      <c r="C34" s="21" t="s">
        <v>68</v>
      </c>
      <c r="D34" s="123" t="s">
        <v>23</v>
      </c>
      <c r="E34" s="76">
        <v>3.15E-2</v>
      </c>
      <c r="F34" s="50">
        <v>0.05</v>
      </c>
      <c r="G34" s="30">
        <v>8.2500000000000004E-2</v>
      </c>
      <c r="H34" s="99">
        <v>0.04</v>
      </c>
      <c r="I34" s="12">
        <v>0.65</v>
      </c>
      <c r="J34" s="22">
        <v>5.5E-2</v>
      </c>
      <c r="K34" s="59">
        <v>7.5999999999999998E-2</v>
      </c>
      <c r="L34" s="58">
        <v>8.5999999999999993E-2</v>
      </c>
      <c r="N34" s="14"/>
      <c r="P34" s="2"/>
      <c r="Q34" s="38"/>
    </row>
    <row r="35" spans="1:17" x14ac:dyDescent="0.35">
      <c r="A35" s="122">
        <v>43069</v>
      </c>
      <c r="B35" s="20" t="s">
        <v>69</v>
      </c>
      <c r="C35" s="21" t="s">
        <v>70</v>
      </c>
      <c r="D35" s="123" t="s">
        <v>17</v>
      </c>
      <c r="E35" s="76">
        <v>2.5499999999999998E-2</v>
      </c>
      <c r="F35" s="50">
        <v>5.8999999999999997E-2</v>
      </c>
      <c r="G35" s="30">
        <v>8.5500000000000007E-2</v>
      </c>
      <c r="H35" s="99">
        <v>0.04</v>
      </c>
      <c r="I35" s="12"/>
      <c r="J35" s="22">
        <v>5.5E-2</v>
      </c>
      <c r="K35" s="59">
        <v>7.9000000000000001E-2</v>
      </c>
      <c r="L35" s="58">
        <v>8.5500000000000007E-2</v>
      </c>
      <c r="N35" s="14"/>
      <c r="P35" s="2"/>
      <c r="Q35" s="38"/>
    </row>
    <row r="36" spans="1:17" x14ac:dyDescent="0.35">
      <c r="A36" s="122">
        <v>43089</v>
      </c>
      <c r="B36" s="20" t="s">
        <v>71</v>
      </c>
      <c r="C36" s="21" t="s">
        <v>72</v>
      </c>
      <c r="D36" s="123" t="s">
        <v>17</v>
      </c>
      <c r="E36" s="76">
        <v>2.5000000000000001E-2</v>
      </c>
      <c r="F36" s="50">
        <v>5.8500000000000003E-2</v>
      </c>
      <c r="G36" s="30">
        <v>8.4500000000000006E-2</v>
      </c>
      <c r="H36" s="99">
        <v>0.04</v>
      </c>
      <c r="I36" s="12"/>
      <c r="J36" s="22">
        <v>5.5E-2</v>
      </c>
      <c r="K36" s="59">
        <v>7.9000000000000001E-2</v>
      </c>
      <c r="L36" s="58">
        <v>8.5500000000000007E-2</v>
      </c>
      <c r="N36" s="14"/>
    </row>
    <row r="37" spans="1:17" x14ac:dyDescent="0.35">
      <c r="A37" s="122">
        <v>43123</v>
      </c>
      <c r="B37" s="20" t="s">
        <v>73</v>
      </c>
      <c r="C37" s="21" t="s">
        <v>74</v>
      </c>
      <c r="D37" s="123" t="s">
        <v>23</v>
      </c>
      <c r="E37" s="76">
        <v>3.1E-2</v>
      </c>
      <c r="F37" s="50">
        <v>0.05</v>
      </c>
      <c r="G37" s="30">
        <v>8.2000000000000003E-2</v>
      </c>
      <c r="H37" s="99">
        <v>0.04</v>
      </c>
      <c r="I37" s="12">
        <v>0.7</v>
      </c>
      <c r="J37" s="22">
        <v>5.5E-2</v>
      </c>
      <c r="K37" s="59">
        <v>7.9000000000000001E-2</v>
      </c>
      <c r="L37" s="58">
        <v>8.4000000000000005E-2</v>
      </c>
      <c r="N37" s="14"/>
    </row>
    <row r="38" spans="1:17" x14ac:dyDescent="0.35">
      <c r="A38" s="122">
        <v>43132</v>
      </c>
      <c r="B38" s="26" t="s">
        <v>75</v>
      </c>
      <c r="C38" s="21" t="s">
        <v>76</v>
      </c>
      <c r="D38" s="123" t="s">
        <v>20</v>
      </c>
      <c r="E38" s="76">
        <v>2.5999999999999999E-2</v>
      </c>
      <c r="F38" s="50">
        <v>5.8000000000000003E-2</v>
      </c>
      <c r="G38" s="30">
        <v>8.5000000000000006E-2</v>
      </c>
      <c r="H38" s="99">
        <v>0.04</v>
      </c>
      <c r="I38" s="12"/>
      <c r="J38" s="22">
        <v>5.5E-2</v>
      </c>
      <c r="K38" s="59">
        <v>8.3000000000000004E-2</v>
      </c>
      <c r="L38" s="58">
        <v>8.4000000000000005E-2</v>
      </c>
      <c r="N38" s="14"/>
    </row>
    <row r="39" spans="1:17" ht="16.5" customHeight="1" x14ac:dyDescent="0.35">
      <c r="A39" s="122">
        <v>43181</v>
      </c>
      <c r="B39" s="27" t="s">
        <v>77</v>
      </c>
      <c r="C39" s="21" t="s">
        <v>78</v>
      </c>
      <c r="D39" s="123" t="s">
        <v>17</v>
      </c>
      <c r="E39" s="76">
        <v>2.8000000000000001E-2</v>
      </c>
      <c r="F39" s="50">
        <v>0.06</v>
      </c>
      <c r="G39" s="30">
        <v>8.8999999999999996E-2</v>
      </c>
      <c r="H39" s="99">
        <v>0.04</v>
      </c>
      <c r="I39" s="12"/>
      <c r="J39" s="22">
        <v>5.5E-2</v>
      </c>
      <c r="K39" s="59">
        <v>7.9000000000000001E-2</v>
      </c>
      <c r="L39" s="58">
        <v>8.8999999999999996E-2</v>
      </c>
      <c r="N39" s="14"/>
    </row>
    <row r="40" spans="1:17" ht="16.5" customHeight="1" x14ac:dyDescent="0.35">
      <c r="A40" s="122">
        <v>43215</v>
      </c>
      <c r="B40" s="27" t="s">
        <v>79</v>
      </c>
      <c r="C40" s="21">
        <v>47527</v>
      </c>
      <c r="D40" s="123" t="s">
        <v>23</v>
      </c>
      <c r="E40" s="76">
        <v>3.5499999999999997E-2</v>
      </c>
      <c r="F40" s="50">
        <v>0.05</v>
      </c>
      <c r="G40" s="30">
        <v>8.6499999999999994E-2</v>
      </c>
      <c r="H40" s="99">
        <v>0.04</v>
      </c>
      <c r="I40" s="12">
        <v>0.7</v>
      </c>
      <c r="J40" s="22">
        <v>5.5E-2</v>
      </c>
      <c r="K40" s="59">
        <v>7.9000000000000001E-2</v>
      </c>
      <c r="L40" s="58">
        <v>8.8499999999999995E-2</v>
      </c>
      <c r="N40" s="14"/>
    </row>
    <row r="41" spans="1:17" ht="16.5" customHeight="1" x14ac:dyDescent="0.35">
      <c r="A41" s="122">
        <v>43234</v>
      </c>
      <c r="B41" s="20" t="s">
        <v>80</v>
      </c>
      <c r="C41" s="21">
        <v>45029</v>
      </c>
      <c r="D41" s="123" t="s">
        <v>23</v>
      </c>
      <c r="E41" s="76">
        <v>3.5000000000000003E-2</v>
      </c>
      <c r="F41" s="50">
        <v>0.05</v>
      </c>
      <c r="G41" s="30">
        <v>8.5999999999999993E-2</v>
      </c>
      <c r="H41" s="99">
        <v>0.04</v>
      </c>
      <c r="I41" s="12">
        <v>0.65</v>
      </c>
      <c r="J41" s="22">
        <v>5.5E-2</v>
      </c>
      <c r="K41" s="59">
        <v>7.5999999999999998E-2</v>
      </c>
      <c r="L41" s="58">
        <v>8.6499999999999994E-2</v>
      </c>
      <c r="N41" s="14"/>
    </row>
    <row r="42" spans="1:17" x14ac:dyDescent="0.35">
      <c r="A42" s="122">
        <v>43315</v>
      </c>
      <c r="B42" s="20" t="s">
        <v>81</v>
      </c>
      <c r="C42" s="21" t="s">
        <v>82</v>
      </c>
      <c r="D42" s="123" t="s">
        <v>17</v>
      </c>
      <c r="E42" s="76">
        <v>0.03</v>
      </c>
      <c r="F42" s="50">
        <v>5.7500000000000002E-2</v>
      </c>
      <c r="G42" s="30">
        <v>8.8499999999999995E-2</v>
      </c>
      <c r="H42" s="101">
        <v>0.04</v>
      </c>
      <c r="I42" s="12"/>
      <c r="J42" s="28">
        <v>5.5E-2</v>
      </c>
      <c r="K42" s="58">
        <v>7.9000000000000001E-2</v>
      </c>
      <c r="L42" s="58">
        <v>8.7499999999999994E-2</v>
      </c>
      <c r="M42" s="29"/>
      <c r="N42" s="14"/>
    </row>
    <row r="43" spans="1:17" x14ac:dyDescent="0.35">
      <c r="A43" s="122">
        <v>43399</v>
      </c>
      <c r="B43" s="20" t="s">
        <v>83</v>
      </c>
      <c r="C43" s="21" t="s">
        <v>84</v>
      </c>
      <c r="D43" s="123" t="s">
        <v>17</v>
      </c>
      <c r="E43" s="76">
        <v>2.7E-2</v>
      </c>
      <c r="F43" s="50">
        <v>6.25E-2</v>
      </c>
      <c r="G43" s="30">
        <v>9.0499999999999997E-2</v>
      </c>
      <c r="H43" s="101">
        <v>0.04</v>
      </c>
      <c r="I43" s="12">
        <v>0.68</v>
      </c>
      <c r="J43" s="28">
        <v>5.5E-2</v>
      </c>
      <c r="K43" s="58">
        <v>7.6999999999999999E-2</v>
      </c>
      <c r="L43" s="58">
        <v>0.09</v>
      </c>
      <c r="M43" s="29"/>
      <c r="N43" s="14"/>
    </row>
    <row r="44" spans="1:17" x14ac:dyDescent="0.35">
      <c r="A44" s="122">
        <v>43404</v>
      </c>
      <c r="B44" s="20" t="s">
        <v>85</v>
      </c>
      <c r="C44" s="21" t="s">
        <v>86</v>
      </c>
      <c r="D44" s="123" t="s">
        <v>17</v>
      </c>
      <c r="E44" s="76">
        <v>2.6499999999999999E-2</v>
      </c>
      <c r="F44" s="50">
        <v>6.25E-2</v>
      </c>
      <c r="G44" s="30">
        <v>0.09</v>
      </c>
      <c r="H44" s="101">
        <v>0.04</v>
      </c>
      <c r="I44" s="12">
        <v>0.68</v>
      </c>
      <c r="J44" s="28">
        <v>5.5E-2</v>
      </c>
      <c r="K44" s="58">
        <v>7.6999999999999999E-2</v>
      </c>
      <c r="L44" s="58">
        <v>0.09</v>
      </c>
      <c r="M44" s="29"/>
      <c r="N44" s="14"/>
    </row>
    <row r="45" spans="1:17" x14ac:dyDescent="0.35">
      <c r="A45" s="122">
        <v>43479</v>
      </c>
      <c r="B45" s="20" t="s">
        <v>87</v>
      </c>
      <c r="C45" s="21" t="s">
        <v>88</v>
      </c>
      <c r="D45" s="123" t="s">
        <v>17</v>
      </c>
      <c r="E45" s="76">
        <v>2.6499999999999999E-2</v>
      </c>
      <c r="F45" s="50">
        <v>6.25E-2</v>
      </c>
      <c r="G45" s="30">
        <v>0.09</v>
      </c>
      <c r="H45" s="101">
        <v>0.04</v>
      </c>
      <c r="I45" s="12">
        <v>0.65</v>
      </c>
      <c r="J45" s="28">
        <v>5.5E-2</v>
      </c>
      <c r="K45" s="58">
        <v>7.5999999999999998E-2</v>
      </c>
      <c r="L45" s="58">
        <v>8.7499999999999994E-2</v>
      </c>
      <c r="M45" s="29"/>
      <c r="N45" s="14"/>
    </row>
    <row r="46" spans="1:17" x14ac:dyDescent="0.35">
      <c r="A46" s="122">
        <v>43509</v>
      </c>
      <c r="B46" s="20" t="s">
        <v>89</v>
      </c>
      <c r="C46" s="21" t="s">
        <v>90</v>
      </c>
      <c r="D46" s="123" t="s">
        <v>23</v>
      </c>
      <c r="E46" s="76">
        <v>3.3000000000000002E-2</v>
      </c>
      <c r="F46" s="50">
        <v>0.05</v>
      </c>
      <c r="G46" s="30">
        <v>8.4000000000000005E-2</v>
      </c>
      <c r="H46" s="101">
        <v>0.04</v>
      </c>
      <c r="I46" s="12">
        <v>0.6</v>
      </c>
      <c r="J46" s="28">
        <v>5.5E-2</v>
      </c>
      <c r="K46" s="58">
        <v>7.2999999999999995E-2</v>
      </c>
      <c r="L46" s="58">
        <v>8.7499999999999994E-2</v>
      </c>
      <c r="M46" s="29"/>
      <c r="N46" s="14"/>
    </row>
    <row r="47" spans="1:17" x14ac:dyDescent="0.35">
      <c r="A47" s="122">
        <v>43546</v>
      </c>
      <c r="B47" s="20" t="s">
        <v>91</v>
      </c>
      <c r="C47" s="21" t="s">
        <v>92</v>
      </c>
      <c r="D47" s="123" t="s">
        <v>23</v>
      </c>
      <c r="E47" s="76">
        <v>3.3000000000000002E-2</v>
      </c>
      <c r="F47" s="50">
        <v>0.05</v>
      </c>
      <c r="G47" s="30">
        <v>8.4000000000000005E-2</v>
      </c>
      <c r="H47" s="101">
        <v>0.04</v>
      </c>
      <c r="I47" s="12">
        <v>0.6</v>
      </c>
      <c r="J47" s="28">
        <v>5.5E-2</v>
      </c>
      <c r="K47" s="58">
        <v>7.2999999999999995E-2</v>
      </c>
      <c r="L47" s="58">
        <v>8.7499999999999994E-2</v>
      </c>
      <c r="M47" s="29"/>
      <c r="N47" s="14"/>
    </row>
    <row r="48" spans="1:17" x14ac:dyDescent="0.35">
      <c r="A48" s="122">
        <v>43598</v>
      </c>
      <c r="B48" s="20" t="s">
        <v>0</v>
      </c>
      <c r="C48" s="21" t="s">
        <v>93</v>
      </c>
      <c r="D48" s="123" t="s">
        <v>23</v>
      </c>
      <c r="E48" s="76">
        <v>3.3000000000000002E-2</v>
      </c>
      <c r="F48" s="50">
        <v>0.05</v>
      </c>
      <c r="G48" s="30">
        <v>8.4000000000000005E-2</v>
      </c>
      <c r="H48" s="101">
        <v>0.04</v>
      </c>
      <c r="I48" s="12">
        <v>0.6</v>
      </c>
      <c r="J48" s="28">
        <v>5.5E-2</v>
      </c>
      <c r="K48" s="58">
        <v>7.2999999999999995E-2</v>
      </c>
      <c r="L48" s="58">
        <v>8.7999999999999995E-2</v>
      </c>
      <c r="M48" s="29"/>
      <c r="N48" s="14"/>
    </row>
    <row r="49" spans="1:15" x14ac:dyDescent="0.35">
      <c r="A49" s="122">
        <v>43622</v>
      </c>
      <c r="B49" s="20" t="s">
        <v>94</v>
      </c>
      <c r="C49" s="21" t="s">
        <v>95</v>
      </c>
      <c r="D49" s="123" t="s">
        <v>23</v>
      </c>
      <c r="E49" s="76">
        <v>3.2000000000000001E-2</v>
      </c>
      <c r="F49" s="50">
        <v>5.0999999999999997E-2</v>
      </c>
      <c r="G49" s="30">
        <v>8.5000000000000006E-2</v>
      </c>
      <c r="H49" s="101">
        <v>0.04</v>
      </c>
      <c r="I49" s="12">
        <v>0.6</v>
      </c>
      <c r="J49" s="28">
        <v>5.5E-2</v>
      </c>
      <c r="K49" s="58">
        <v>7.2999999999999995E-2</v>
      </c>
      <c r="L49" s="58">
        <v>0.09</v>
      </c>
      <c r="M49" s="29"/>
      <c r="N49" s="14"/>
    </row>
    <row r="50" spans="1:15" x14ac:dyDescent="0.35">
      <c r="A50" s="122">
        <v>43664</v>
      </c>
      <c r="B50" s="20" t="s">
        <v>96</v>
      </c>
      <c r="C50" s="21" t="s">
        <v>97</v>
      </c>
      <c r="D50" s="123" t="s">
        <v>17</v>
      </c>
      <c r="E50" s="76">
        <v>2.5999999999999999E-2</v>
      </c>
      <c r="F50" s="50">
        <v>0.06</v>
      </c>
      <c r="G50" s="30">
        <v>8.6999999999999994E-2</v>
      </c>
      <c r="H50" s="101">
        <v>0.04</v>
      </c>
      <c r="I50" s="12">
        <v>0.65</v>
      </c>
      <c r="J50" s="28">
        <v>5.5E-2</v>
      </c>
      <c r="K50" s="58">
        <v>7.5999999999999998E-2</v>
      </c>
      <c r="L50" s="58">
        <v>0.09</v>
      </c>
      <c r="M50" s="29"/>
      <c r="N50" s="14"/>
    </row>
    <row r="51" spans="1:15" x14ac:dyDescent="0.35">
      <c r="A51" s="122">
        <v>43665</v>
      </c>
      <c r="B51" s="20" t="s">
        <v>98</v>
      </c>
      <c r="C51" s="21" t="s">
        <v>99</v>
      </c>
      <c r="D51" s="123" t="s">
        <v>17</v>
      </c>
      <c r="E51" s="76">
        <v>2.5999999999999999E-2</v>
      </c>
      <c r="F51" s="50">
        <v>0.06</v>
      </c>
      <c r="G51" s="30">
        <v>8.6999999999999994E-2</v>
      </c>
      <c r="H51" s="101">
        <v>0.04</v>
      </c>
      <c r="I51" s="12">
        <v>0.65</v>
      </c>
      <c r="J51" s="28">
        <v>5.5E-2</v>
      </c>
      <c r="K51" s="58">
        <v>7.5999999999999998E-2</v>
      </c>
      <c r="L51" s="58">
        <v>0.09</v>
      </c>
      <c r="M51" s="29"/>
      <c r="N51" s="14"/>
    </row>
    <row r="52" spans="1:15" x14ac:dyDescent="0.35">
      <c r="A52" s="122">
        <v>43700</v>
      </c>
      <c r="B52" s="20" t="s">
        <v>100</v>
      </c>
      <c r="C52" s="21" t="s">
        <v>101</v>
      </c>
      <c r="D52" s="123" t="s">
        <v>23</v>
      </c>
      <c r="E52" s="76">
        <v>3.1E-2</v>
      </c>
      <c r="F52" s="50">
        <v>5.3499999999999999E-2</v>
      </c>
      <c r="G52" s="30">
        <v>8.5500000000000007E-2</v>
      </c>
      <c r="H52" s="101">
        <v>0.04</v>
      </c>
      <c r="I52" s="12">
        <v>0.6</v>
      </c>
      <c r="J52" s="28">
        <v>5.5E-2</v>
      </c>
      <c r="K52" s="58">
        <v>7.2999999999999995E-2</v>
      </c>
      <c r="L52" s="58">
        <v>8.7499999999999994E-2</v>
      </c>
      <c r="M52" s="29"/>
      <c r="N52" s="14"/>
    </row>
    <row r="53" spans="1:15" x14ac:dyDescent="0.35">
      <c r="A53" s="122">
        <v>43718</v>
      </c>
      <c r="B53" s="20" t="s">
        <v>102</v>
      </c>
      <c r="C53" s="21" t="s">
        <v>103</v>
      </c>
      <c r="D53" s="123" t="s">
        <v>23</v>
      </c>
      <c r="E53" s="76">
        <v>3.1E-2</v>
      </c>
      <c r="F53" s="50">
        <v>5.2499999999999998E-2</v>
      </c>
      <c r="G53" s="30">
        <v>8.4500000000000006E-2</v>
      </c>
      <c r="H53" s="101">
        <v>3.7499999999999999E-2</v>
      </c>
      <c r="I53" s="12">
        <v>0.57999999999999996</v>
      </c>
      <c r="J53" s="28">
        <v>5.7500000000000002E-2</v>
      </c>
      <c r="K53" s="58">
        <v>7.0999999999999994E-2</v>
      </c>
      <c r="L53" s="58">
        <v>0.09</v>
      </c>
      <c r="M53" s="29"/>
      <c r="N53" s="14"/>
    </row>
    <row r="54" spans="1:15" x14ac:dyDescent="0.35">
      <c r="A54" s="122">
        <v>43718</v>
      </c>
      <c r="B54" s="20" t="s">
        <v>102</v>
      </c>
      <c r="C54" s="21" t="s">
        <v>104</v>
      </c>
      <c r="D54" s="123" t="s">
        <v>17</v>
      </c>
      <c r="E54" s="76">
        <v>2.5000000000000001E-2</v>
      </c>
      <c r="F54" s="50">
        <v>6.25E-2</v>
      </c>
      <c r="G54" s="30">
        <v>8.8499999999999995E-2</v>
      </c>
      <c r="H54" s="101">
        <v>3.7499999999999999E-2</v>
      </c>
      <c r="I54" s="12">
        <v>0.65</v>
      </c>
      <c r="J54" s="28">
        <v>5.7500000000000002E-2</v>
      </c>
      <c r="K54" s="58">
        <v>7.6999999999999999E-2</v>
      </c>
      <c r="L54" s="58">
        <v>0.09</v>
      </c>
      <c r="M54" s="29"/>
      <c r="N54" s="14"/>
    </row>
    <row r="55" spans="1:15" x14ac:dyDescent="0.35">
      <c r="A55" s="122">
        <v>43769</v>
      </c>
      <c r="B55" s="20" t="s">
        <v>87</v>
      </c>
      <c r="C55" s="21" t="s">
        <v>105</v>
      </c>
      <c r="D55" s="123" t="s">
        <v>17</v>
      </c>
      <c r="E55" s="76">
        <v>2.5999999999999999E-2</v>
      </c>
      <c r="F55" s="50">
        <v>0.06</v>
      </c>
      <c r="G55" s="30">
        <v>8.6999999999999994E-2</v>
      </c>
      <c r="H55" s="101">
        <v>3.7499999999999999E-2</v>
      </c>
      <c r="I55" s="12">
        <v>0.65</v>
      </c>
      <c r="J55" s="28">
        <v>5.7500000000000002E-2</v>
      </c>
      <c r="K55" s="58">
        <v>7.4999999999999997E-2</v>
      </c>
      <c r="L55" s="58">
        <v>8.6999999999999994E-2</v>
      </c>
      <c r="M55" s="23"/>
      <c r="N55" s="31"/>
      <c r="O55" s="6"/>
    </row>
    <row r="56" spans="1:15" x14ac:dyDescent="0.35">
      <c r="A56" s="122">
        <v>43803</v>
      </c>
      <c r="B56" s="23" t="s">
        <v>106</v>
      </c>
      <c r="C56" s="23" t="s">
        <v>107</v>
      </c>
      <c r="D56" s="124" t="s">
        <v>23</v>
      </c>
      <c r="E56" s="76">
        <v>2.9000000000000001E-2</v>
      </c>
      <c r="F56" s="50">
        <v>5.2499999999999998E-2</v>
      </c>
      <c r="G56" s="30">
        <v>8.2500000000000004E-2</v>
      </c>
      <c r="H56" s="101">
        <v>3.7499999999999999E-2</v>
      </c>
      <c r="I56" s="12">
        <v>0.55000000000000004</v>
      </c>
      <c r="J56" s="28">
        <v>5.7500000000000002E-2</v>
      </c>
      <c r="K56" s="58">
        <v>6.9000000000000006E-2</v>
      </c>
      <c r="L56" s="58">
        <v>8.2500000000000004E-2</v>
      </c>
      <c r="M56" s="6"/>
      <c r="N56" s="31"/>
      <c r="O56" s="6"/>
    </row>
    <row r="57" spans="1:15" x14ac:dyDescent="0.35">
      <c r="A57" s="125">
        <v>43819</v>
      </c>
      <c r="B57" s="23" t="s">
        <v>108</v>
      </c>
      <c r="C57" s="21" t="s">
        <v>109</v>
      </c>
      <c r="D57" s="123" t="s">
        <v>23</v>
      </c>
      <c r="E57" s="76">
        <v>3.15E-2</v>
      </c>
      <c r="F57" s="50">
        <v>0.05</v>
      </c>
      <c r="G57" s="30">
        <v>8.2500000000000004E-2</v>
      </c>
      <c r="H57" s="101">
        <v>3.7499999999999999E-2</v>
      </c>
      <c r="I57" s="12">
        <v>0.55000000000000004</v>
      </c>
      <c r="J57" s="28">
        <v>5.7500000000000002E-2</v>
      </c>
      <c r="K57" s="58">
        <v>6.9000000000000006E-2</v>
      </c>
      <c r="L57" s="59">
        <v>8.2500000000000004E-2</v>
      </c>
      <c r="M57" s="6"/>
      <c r="N57" s="31"/>
      <c r="O57" s="6"/>
    </row>
    <row r="58" spans="1:15" x14ac:dyDescent="0.35">
      <c r="A58" s="125">
        <v>43859</v>
      </c>
      <c r="B58" s="20" t="s">
        <v>110</v>
      </c>
      <c r="C58" s="21" t="s">
        <v>111</v>
      </c>
      <c r="D58" s="123" t="s">
        <v>17</v>
      </c>
      <c r="E58" s="76">
        <v>2.7E-2</v>
      </c>
      <c r="F58" s="50">
        <v>0.06</v>
      </c>
      <c r="G58" s="30">
        <v>8.7999999999999995E-2</v>
      </c>
      <c r="H58" s="101">
        <v>3.7499999999999999E-2</v>
      </c>
      <c r="I58" s="12">
        <v>0.65</v>
      </c>
      <c r="J58" s="28">
        <v>5.7500000000000002E-2</v>
      </c>
      <c r="K58" s="58">
        <v>7.4999999999999997E-2</v>
      </c>
      <c r="L58" s="59">
        <v>8.7499999999999994E-2</v>
      </c>
      <c r="M58" s="6"/>
      <c r="N58" s="31"/>
      <c r="O58" s="6"/>
    </row>
    <row r="59" spans="1:15" x14ac:dyDescent="0.35">
      <c r="A59" s="125">
        <v>43868</v>
      </c>
      <c r="B59" s="20" t="s">
        <v>112</v>
      </c>
      <c r="C59" s="21">
        <v>10920</v>
      </c>
      <c r="D59" s="123" t="s">
        <v>17</v>
      </c>
      <c r="E59" s="76">
        <v>2.7E-2</v>
      </c>
      <c r="F59" s="50">
        <v>0.06</v>
      </c>
      <c r="G59" s="30">
        <v>8.7999999999999995E-2</v>
      </c>
      <c r="H59" s="101">
        <v>3.7499999999999999E-2</v>
      </c>
      <c r="I59" s="12">
        <v>0.65</v>
      </c>
      <c r="J59" s="28">
        <v>5.7500000000000002E-2</v>
      </c>
      <c r="K59" s="58">
        <v>7.4999999999999997E-2</v>
      </c>
      <c r="L59" s="59">
        <v>8.7499999999999994E-2</v>
      </c>
      <c r="M59" s="6"/>
      <c r="N59" s="31"/>
      <c r="O59" s="6"/>
    </row>
    <row r="60" spans="1:15" x14ac:dyDescent="0.35">
      <c r="A60" s="126">
        <v>43871</v>
      </c>
      <c r="B60" s="23" t="s">
        <v>79</v>
      </c>
      <c r="C60" s="21" t="s">
        <v>113</v>
      </c>
      <c r="D60" s="123" t="s">
        <v>23</v>
      </c>
      <c r="E60" s="77">
        <v>3.15E-2</v>
      </c>
      <c r="F60" s="78">
        <v>0.05</v>
      </c>
      <c r="G60" s="43">
        <v>8.2500000000000004E-2</v>
      </c>
      <c r="H60" s="101">
        <v>3.7499999999999999E-2</v>
      </c>
      <c r="I60" s="12">
        <v>0.55000000000000004</v>
      </c>
      <c r="J60" s="28">
        <v>5.7500000000000002E-2</v>
      </c>
      <c r="K60" s="58">
        <v>6.9000000000000006E-2</v>
      </c>
      <c r="L60" s="58">
        <v>0.09</v>
      </c>
      <c r="M60" s="6"/>
      <c r="N60" s="31"/>
      <c r="O60" s="6"/>
    </row>
    <row r="61" spans="1:15" x14ac:dyDescent="0.35">
      <c r="A61" s="126">
        <v>43882</v>
      </c>
      <c r="B61" s="20" t="s">
        <v>114</v>
      </c>
      <c r="C61" s="21" t="s">
        <v>115</v>
      </c>
      <c r="D61" s="123" t="s">
        <v>23</v>
      </c>
      <c r="E61" s="77">
        <v>3.15E-2</v>
      </c>
      <c r="F61" s="78">
        <v>0.05</v>
      </c>
      <c r="G61" s="43">
        <v>8.2500000000000004E-2</v>
      </c>
      <c r="H61" s="101">
        <v>3.78E-2</v>
      </c>
      <c r="I61" s="12">
        <v>0.55000000000000004</v>
      </c>
      <c r="J61" s="28">
        <v>5.7500000000000002E-2</v>
      </c>
      <c r="K61" s="58">
        <v>6.9000000000000006E-2</v>
      </c>
      <c r="L61" s="58">
        <v>0.09</v>
      </c>
      <c r="M61" s="6"/>
      <c r="N61" s="31"/>
      <c r="O61" s="6"/>
    </row>
    <row r="62" spans="1:15" x14ac:dyDescent="0.35">
      <c r="A62" s="126">
        <v>43910</v>
      </c>
      <c r="B62" s="32" t="s">
        <v>116</v>
      </c>
      <c r="C62" s="127" t="s">
        <v>117</v>
      </c>
      <c r="D62" s="128" t="s">
        <v>17</v>
      </c>
      <c r="E62" s="77">
        <v>2.7E-2</v>
      </c>
      <c r="F62" s="78">
        <v>5.7500000000000002E-2</v>
      </c>
      <c r="G62" s="43">
        <v>8.5500000000000007E-2</v>
      </c>
      <c r="H62" s="101">
        <v>3.5000000000000003E-2</v>
      </c>
      <c r="I62" s="12">
        <v>0.6</v>
      </c>
      <c r="J62" s="28">
        <v>5.7500000000000002E-2</v>
      </c>
      <c r="K62" s="58">
        <v>7.0000000000000007E-2</v>
      </c>
      <c r="L62" s="58">
        <v>8.5000000000000006E-2</v>
      </c>
      <c r="M62" s="6"/>
      <c r="N62" s="31"/>
      <c r="O62" s="6"/>
    </row>
    <row r="63" spans="1:15" x14ac:dyDescent="0.35">
      <c r="A63" s="126">
        <v>43934</v>
      </c>
      <c r="B63" s="20" t="s">
        <v>118</v>
      </c>
      <c r="C63" s="21" t="s">
        <v>119</v>
      </c>
      <c r="D63" s="123" t="s">
        <v>23</v>
      </c>
      <c r="E63" s="77">
        <v>3.0499999999999999E-2</v>
      </c>
      <c r="F63" s="78">
        <v>0.05</v>
      </c>
      <c r="G63" s="43">
        <v>8.1500000000000003E-2</v>
      </c>
      <c r="H63" s="101">
        <v>3.5000000000000003E-2</v>
      </c>
      <c r="I63" s="12">
        <v>0.55000000000000004</v>
      </c>
      <c r="J63" s="28">
        <v>5.7500000000000002E-2</v>
      </c>
      <c r="K63" s="58">
        <v>6.7000000000000004E-2</v>
      </c>
      <c r="L63" s="58">
        <v>0.09</v>
      </c>
      <c r="M63" s="6"/>
      <c r="N63" s="31"/>
      <c r="O63" s="6"/>
    </row>
    <row r="64" spans="1:15" s="29" customFormat="1" x14ac:dyDescent="0.35">
      <c r="A64" s="126">
        <v>44028</v>
      </c>
      <c r="B64" s="20" t="s">
        <v>120</v>
      </c>
      <c r="C64" s="21" t="s">
        <v>121</v>
      </c>
      <c r="D64" s="123" t="s">
        <v>23</v>
      </c>
      <c r="E64" s="77">
        <v>3.5999999999999997E-2</v>
      </c>
      <c r="F64" s="78">
        <v>0.05</v>
      </c>
      <c r="G64" s="43">
        <v>8.6999999999999994E-2</v>
      </c>
      <c r="H64" s="101">
        <v>2.5000000000000001E-2</v>
      </c>
      <c r="I64" s="12">
        <v>0.85</v>
      </c>
      <c r="J64" s="28">
        <v>0.06</v>
      </c>
      <c r="K64" s="58">
        <v>7.5999999999999998E-2</v>
      </c>
      <c r="L64" s="58">
        <v>8.6999999999999994E-2</v>
      </c>
      <c r="M64" s="23"/>
      <c r="N64" s="33"/>
      <c r="O64" s="23"/>
    </row>
    <row r="65" spans="1:15" s="29" customFormat="1" x14ac:dyDescent="0.35">
      <c r="A65" s="126">
        <v>44057</v>
      </c>
      <c r="B65" s="20" t="s">
        <v>102</v>
      </c>
      <c r="C65" s="21" t="s">
        <v>122</v>
      </c>
      <c r="D65" s="123" t="s">
        <v>23</v>
      </c>
      <c r="E65" s="77">
        <v>3.5999999999999997E-2</v>
      </c>
      <c r="F65" s="78">
        <v>0.05</v>
      </c>
      <c r="G65" s="43">
        <v>8.6999999999999994E-2</v>
      </c>
      <c r="H65" s="101">
        <v>2.5000000000000001E-2</v>
      </c>
      <c r="I65" s="12">
        <v>0.85</v>
      </c>
      <c r="J65" s="28">
        <v>0.06</v>
      </c>
      <c r="K65" s="58">
        <v>7.5999999999999998E-2</v>
      </c>
      <c r="L65" s="58">
        <v>8.7499999999999994E-2</v>
      </c>
      <c r="M65" s="23"/>
      <c r="N65" s="33"/>
      <c r="O65" s="23"/>
    </row>
    <row r="66" spans="1:15" s="29" customFormat="1" x14ac:dyDescent="0.35">
      <c r="A66" s="126">
        <v>44057</v>
      </c>
      <c r="B66" s="20" t="s">
        <v>102</v>
      </c>
      <c r="C66" s="21" t="s">
        <v>122</v>
      </c>
      <c r="D66" s="123" t="s">
        <v>17</v>
      </c>
      <c r="E66" s="77">
        <v>3.3500000000000002E-2</v>
      </c>
      <c r="F66" s="78">
        <v>5.5E-2</v>
      </c>
      <c r="G66" s="43">
        <v>8.9499999999999996E-2</v>
      </c>
      <c r="H66" s="101">
        <v>2.5000000000000001E-2</v>
      </c>
      <c r="I66" s="12">
        <v>0.85</v>
      </c>
      <c r="J66" s="28">
        <v>0.06</v>
      </c>
      <c r="K66" s="58">
        <v>7.2999999999999995E-2</v>
      </c>
      <c r="L66" s="58">
        <v>8.7499999999999994E-2</v>
      </c>
      <c r="M66" s="23"/>
      <c r="N66" s="33"/>
      <c r="O66" s="23"/>
    </row>
    <row r="67" spans="1:15" x14ac:dyDescent="0.35">
      <c r="A67" s="126">
        <v>44063</v>
      </c>
      <c r="B67" s="20" t="s">
        <v>123</v>
      </c>
      <c r="C67" s="21" t="s">
        <v>124</v>
      </c>
      <c r="D67" s="123" t="s">
        <v>23</v>
      </c>
      <c r="E67" s="77">
        <v>3.5999999999999997E-2</v>
      </c>
      <c r="F67" s="78">
        <v>0.05</v>
      </c>
      <c r="G67" s="43">
        <v>8.6999999999999994E-2</v>
      </c>
      <c r="H67" s="101">
        <v>2.5000000000000001E-2</v>
      </c>
      <c r="I67" s="12">
        <v>0.85</v>
      </c>
      <c r="J67" s="28">
        <v>0.06</v>
      </c>
      <c r="K67" s="58">
        <v>7.5999999999999998E-2</v>
      </c>
      <c r="L67" s="58">
        <v>0.09</v>
      </c>
      <c r="M67" s="6"/>
      <c r="N67" s="31"/>
      <c r="O67" s="6"/>
    </row>
    <row r="68" spans="1:15" s="29" customFormat="1" x14ac:dyDescent="0.35">
      <c r="A68" s="126">
        <v>44145</v>
      </c>
      <c r="B68" s="20" t="s">
        <v>125</v>
      </c>
      <c r="C68" s="21" t="s">
        <v>126</v>
      </c>
      <c r="D68" s="123" t="s">
        <v>23</v>
      </c>
      <c r="E68" s="77">
        <v>3.7999999999999999E-2</v>
      </c>
      <c r="F68" s="78">
        <v>0.05</v>
      </c>
      <c r="G68" s="43">
        <v>8.8999999999999996E-2</v>
      </c>
      <c r="H68" s="102">
        <v>2.5000000000000001E-2</v>
      </c>
      <c r="I68" s="12">
        <v>0.85</v>
      </c>
      <c r="J68" s="103">
        <v>0.06</v>
      </c>
      <c r="K68" s="58">
        <v>7.5999999999999998E-2</v>
      </c>
      <c r="L68" s="58">
        <v>8.8999999999999996E-2</v>
      </c>
      <c r="M68" s="23"/>
      <c r="N68" s="33"/>
      <c r="O68" s="23"/>
    </row>
    <row r="69" spans="1:15" s="29" customFormat="1" x14ac:dyDescent="0.35">
      <c r="A69" s="126">
        <v>44154</v>
      </c>
      <c r="B69" s="20" t="s">
        <v>127</v>
      </c>
      <c r="C69" s="21" t="s">
        <v>128</v>
      </c>
      <c r="D69" s="123" t="s">
        <v>17</v>
      </c>
      <c r="E69" s="77">
        <v>3.6499999999999998E-2</v>
      </c>
      <c r="F69" s="78">
        <v>5.2499999999999998E-2</v>
      </c>
      <c r="G69" s="43">
        <v>8.9499999999999996E-2</v>
      </c>
      <c r="H69" s="101">
        <v>2.5000000000000001E-2</v>
      </c>
      <c r="I69" s="12">
        <v>0.8</v>
      </c>
      <c r="J69" s="28">
        <v>0.06</v>
      </c>
      <c r="K69" s="58">
        <v>7.2999999999999995E-2</v>
      </c>
      <c r="L69" s="58">
        <v>0.09</v>
      </c>
      <c r="M69" s="23"/>
      <c r="N69" s="33"/>
      <c r="O69" s="23"/>
    </row>
    <row r="70" spans="1:15" s="29" customFormat="1" x14ac:dyDescent="0.35">
      <c r="A70" s="126">
        <v>44258</v>
      </c>
      <c r="B70" s="20" t="s">
        <v>62</v>
      </c>
      <c r="C70" s="21" t="s">
        <v>129</v>
      </c>
      <c r="D70" s="123" t="s">
        <v>23</v>
      </c>
      <c r="E70" s="77">
        <v>3.85E-2</v>
      </c>
      <c r="F70" s="78">
        <v>0.05</v>
      </c>
      <c r="G70" s="43">
        <v>8.9499999999999996E-2</v>
      </c>
      <c r="H70" s="101">
        <v>2.5000000000000001E-2</v>
      </c>
      <c r="I70" s="12">
        <v>0.85</v>
      </c>
      <c r="J70" s="28">
        <v>0.06</v>
      </c>
      <c r="K70" s="58">
        <v>7.5999999999999998E-2</v>
      </c>
      <c r="L70" s="58">
        <v>0.09</v>
      </c>
      <c r="M70" s="23"/>
      <c r="N70" s="33"/>
      <c r="O70" s="23"/>
    </row>
    <row r="71" spans="1:15" s="29" customFormat="1" x14ac:dyDescent="0.35">
      <c r="A71" s="126">
        <v>44273</v>
      </c>
      <c r="B71" s="20" t="s">
        <v>69</v>
      </c>
      <c r="C71" s="21" t="s">
        <v>130</v>
      </c>
      <c r="D71" s="123" t="s">
        <v>17</v>
      </c>
      <c r="E71" s="77">
        <v>3.6499999999999998E-2</v>
      </c>
      <c r="F71" s="78">
        <v>5.2499999999999998E-2</v>
      </c>
      <c r="G71" s="43">
        <v>0.09</v>
      </c>
      <c r="H71" s="101">
        <v>2.5000000000000001E-2</v>
      </c>
      <c r="I71" s="12">
        <v>0.85</v>
      </c>
      <c r="J71" s="28">
        <v>0.06</v>
      </c>
      <c r="K71" s="58">
        <v>7.5999999999999998E-2</v>
      </c>
      <c r="L71" s="58">
        <v>0.09</v>
      </c>
      <c r="M71" s="23"/>
      <c r="N71" s="33"/>
      <c r="O71" s="23"/>
    </row>
    <row r="72" spans="1:15" s="29" customFormat="1" x14ac:dyDescent="0.35">
      <c r="A72" s="126">
        <v>44281</v>
      </c>
      <c r="B72" s="20" t="s">
        <v>131</v>
      </c>
      <c r="C72" s="21" t="s">
        <v>132</v>
      </c>
      <c r="D72" s="123" t="s">
        <v>17</v>
      </c>
      <c r="E72" s="77">
        <v>3.7499999999999999E-2</v>
      </c>
      <c r="F72" s="78">
        <v>5.2499999999999998E-2</v>
      </c>
      <c r="G72" s="43">
        <v>9.0999999999999998E-2</v>
      </c>
      <c r="H72" s="101">
        <v>2.5000000000000001E-2</v>
      </c>
      <c r="I72" s="12">
        <v>0.85</v>
      </c>
      <c r="J72" s="28">
        <v>0.06</v>
      </c>
      <c r="K72" s="58">
        <v>7.5999999999999998E-2</v>
      </c>
      <c r="L72" s="58">
        <v>0.09</v>
      </c>
      <c r="M72" s="23"/>
      <c r="N72" s="33"/>
      <c r="O72" s="23"/>
    </row>
    <row r="73" spans="1:15" s="29" customFormat="1" x14ac:dyDescent="0.35">
      <c r="A73" s="126">
        <v>44286</v>
      </c>
      <c r="B73" s="20" t="s">
        <v>133</v>
      </c>
      <c r="C73" s="21" t="s">
        <v>134</v>
      </c>
      <c r="D73" s="123" t="s">
        <v>23</v>
      </c>
      <c r="E73" s="77">
        <v>3.7999999999999999E-2</v>
      </c>
      <c r="F73" s="78">
        <v>5.2499999999999998E-2</v>
      </c>
      <c r="G73" s="43">
        <v>9.1499999999999998E-2</v>
      </c>
      <c r="H73" s="101">
        <v>2.5000000000000001E-2</v>
      </c>
      <c r="I73" s="12">
        <v>0.85</v>
      </c>
      <c r="J73" s="28">
        <v>0.06</v>
      </c>
      <c r="K73" s="58">
        <v>7.5999999999999998E-2</v>
      </c>
      <c r="L73" s="58">
        <v>0.09</v>
      </c>
      <c r="M73" s="23"/>
      <c r="N73" s="33"/>
      <c r="O73" s="23"/>
    </row>
    <row r="74" spans="1:15" x14ac:dyDescent="0.35">
      <c r="A74" s="125">
        <v>44307</v>
      </c>
      <c r="B74" s="15" t="s">
        <v>135</v>
      </c>
      <c r="C74" s="21" t="s">
        <v>136</v>
      </c>
      <c r="D74" s="123" t="s">
        <v>23</v>
      </c>
      <c r="E74" s="77">
        <v>3.6999999999999998E-2</v>
      </c>
      <c r="F74" s="50">
        <v>5.2499999999999998E-2</v>
      </c>
      <c r="G74" s="30">
        <v>9.0499999999999997E-2</v>
      </c>
      <c r="H74" s="98">
        <v>2.5000000000000001E-2</v>
      </c>
      <c r="I74" s="12">
        <v>0.85</v>
      </c>
      <c r="J74" s="19">
        <v>0.06</v>
      </c>
      <c r="K74" s="59">
        <v>7.5999999999999998E-2</v>
      </c>
      <c r="L74" s="58">
        <v>0.09</v>
      </c>
      <c r="N74" s="14"/>
    </row>
    <row r="75" spans="1:15" x14ac:dyDescent="0.35">
      <c r="A75" s="125">
        <v>44307</v>
      </c>
      <c r="B75" s="15" t="s">
        <v>135</v>
      </c>
      <c r="C75" s="21" t="s">
        <v>137</v>
      </c>
      <c r="D75" s="123" t="s">
        <v>17</v>
      </c>
      <c r="E75" s="77">
        <v>3.5999999999999997E-2</v>
      </c>
      <c r="F75" s="50">
        <v>0.05</v>
      </c>
      <c r="G75" s="30">
        <v>8.6999999999999994E-2</v>
      </c>
      <c r="H75" s="98">
        <v>2.5000000000000001E-2</v>
      </c>
      <c r="I75" s="12">
        <v>0.85</v>
      </c>
      <c r="J75" s="19">
        <v>0.06</v>
      </c>
      <c r="K75" s="59">
        <v>7.5999999999999998E-2</v>
      </c>
      <c r="L75" s="58">
        <v>0.09</v>
      </c>
      <c r="N75" s="14"/>
    </row>
    <row r="76" spans="1:15" x14ac:dyDescent="0.35">
      <c r="A76" s="125">
        <v>44363</v>
      </c>
      <c r="B76" s="15" t="s">
        <v>138</v>
      </c>
      <c r="C76" s="21" t="s">
        <v>139</v>
      </c>
      <c r="D76" s="123" t="s">
        <v>23</v>
      </c>
      <c r="E76" s="77">
        <v>3.4000000000000002E-2</v>
      </c>
      <c r="F76" s="50">
        <v>5.5E-2</v>
      </c>
      <c r="G76" s="30">
        <v>0.09</v>
      </c>
      <c r="H76" s="98">
        <v>2.5000000000000001E-2</v>
      </c>
      <c r="I76" s="12">
        <v>0.9</v>
      </c>
      <c r="J76" s="19">
        <v>0.06</v>
      </c>
      <c r="K76" s="59">
        <v>7.9000000000000001E-2</v>
      </c>
      <c r="L76" s="59">
        <v>8.7499999999999994E-2</v>
      </c>
      <c r="N76" s="14"/>
    </row>
    <row r="77" spans="1:15" x14ac:dyDescent="0.35">
      <c r="A77" s="125">
        <v>44421</v>
      </c>
      <c r="B77" s="15" t="s">
        <v>79</v>
      </c>
      <c r="C77" s="21" t="s">
        <v>140</v>
      </c>
      <c r="D77" s="123" t="s">
        <v>23</v>
      </c>
      <c r="E77" s="77">
        <v>3.4000000000000002E-2</v>
      </c>
      <c r="F77" s="50">
        <v>5.5E-2</v>
      </c>
      <c r="G77" s="30">
        <v>0.09</v>
      </c>
      <c r="H77" s="98">
        <v>2.5000000000000001E-2</v>
      </c>
      <c r="I77" s="12">
        <v>0.9</v>
      </c>
      <c r="J77" s="19">
        <v>0.06</v>
      </c>
      <c r="K77" s="59">
        <v>7.9000000000000001E-2</v>
      </c>
      <c r="L77" s="59">
        <v>8.8800000000000004E-2</v>
      </c>
      <c r="N77" s="14"/>
    </row>
    <row r="78" spans="1:15" x14ac:dyDescent="0.35">
      <c r="A78" s="125">
        <v>44442</v>
      </c>
      <c r="B78" s="15" t="s">
        <v>63</v>
      </c>
      <c r="C78" s="21" t="s">
        <v>141</v>
      </c>
      <c r="D78" s="123" t="s">
        <v>23</v>
      </c>
      <c r="E78" s="77">
        <v>3.4000000000000002E-2</v>
      </c>
      <c r="F78" s="50">
        <v>5.5E-2</v>
      </c>
      <c r="G78" s="30">
        <v>0.09</v>
      </c>
      <c r="H78" s="98">
        <v>2.5000000000000001E-2</v>
      </c>
      <c r="I78" s="12">
        <v>0.9</v>
      </c>
      <c r="J78" s="19">
        <v>0.06</v>
      </c>
      <c r="K78" s="59">
        <v>7.9000000000000001E-2</v>
      </c>
      <c r="L78" s="59">
        <v>8.8800000000000004E-2</v>
      </c>
      <c r="N78" s="14"/>
    </row>
    <row r="79" spans="1:15" x14ac:dyDescent="0.35">
      <c r="A79" s="125">
        <v>44652</v>
      </c>
      <c r="B79" s="15" t="s">
        <v>71</v>
      </c>
      <c r="C79" s="21" t="s">
        <v>142</v>
      </c>
      <c r="D79" s="123" t="s">
        <v>17</v>
      </c>
      <c r="E79" s="77">
        <v>3.3000000000000002E-2</v>
      </c>
      <c r="F79" s="50">
        <v>5.5E-2</v>
      </c>
      <c r="G79" s="30">
        <v>8.8999999999999996E-2</v>
      </c>
      <c r="H79" s="98">
        <v>2.5000000000000001E-2</v>
      </c>
      <c r="I79" s="12">
        <v>0.85</v>
      </c>
      <c r="J79" s="19">
        <v>5.5E-2</v>
      </c>
      <c r="K79" s="59">
        <v>7.1999999999999995E-2</v>
      </c>
      <c r="L79" s="59">
        <v>8.8999999999999996E-2</v>
      </c>
      <c r="N79" s="14"/>
    </row>
    <row r="80" spans="1:15" x14ac:dyDescent="0.35">
      <c r="A80" s="125">
        <v>44697</v>
      </c>
      <c r="B80" s="15" t="s">
        <v>143</v>
      </c>
      <c r="C80" s="21" t="s">
        <v>144</v>
      </c>
      <c r="D80" s="123" t="s">
        <v>23</v>
      </c>
      <c r="E80" s="77">
        <v>3.2000000000000001E-2</v>
      </c>
      <c r="F80" s="50">
        <v>5.5E-2</v>
      </c>
      <c r="G80" s="30">
        <v>8.7999999999999995E-2</v>
      </c>
      <c r="H80" s="98">
        <v>0.03</v>
      </c>
      <c r="I80" s="12">
        <v>0.85</v>
      </c>
      <c r="J80" s="19">
        <v>5.5E-2</v>
      </c>
      <c r="K80" s="59">
        <v>7.6999999999999999E-2</v>
      </c>
      <c r="L80" s="59">
        <v>8.9499999999999996E-2</v>
      </c>
      <c r="N80" s="14"/>
    </row>
    <row r="81" spans="1:14" s="29" customFormat="1" x14ac:dyDescent="0.35">
      <c r="A81" s="126">
        <v>44726</v>
      </c>
      <c r="B81" s="15" t="s">
        <v>145</v>
      </c>
      <c r="C81" s="21" t="s">
        <v>146</v>
      </c>
      <c r="D81" s="123" t="s">
        <v>23</v>
      </c>
      <c r="E81" s="77">
        <v>3.15E-2</v>
      </c>
      <c r="F81" s="78">
        <v>5.5E-2</v>
      </c>
      <c r="G81" s="43">
        <v>8.7499999999999994E-2</v>
      </c>
      <c r="H81" s="102">
        <v>0.03</v>
      </c>
      <c r="I81" s="12">
        <v>0.85</v>
      </c>
      <c r="J81" s="103">
        <v>5.5E-2</v>
      </c>
      <c r="K81" s="58">
        <v>7.6999999999999999E-2</v>
      </c>
      <c r="L81" s="58">
        <v>8.7499999999999994E-2</v>
      </c>
      <c r="N81" s="35"/>
    </row>
    <row r="82" spans="1:14" x14ac:dyDescent="0.35">
      <c r="A82" s="125">
        <v>44769</v>
      </c>
      <c r="B82" s="15" t="s">
        <v>147</v>
      </c>
      <c r="C82" s="21" t="s">
        <v>148</v>
      </c>
      <c r="D82" s="123" t="s">
        <v>17</v>
      </c>
      <c r="E82" s="77">
        <v>2.9000000000000001E-2</v>
      </c>
      <c r="F82" s="50">
        <v>5.7500000000000002E-2</v>
      </c>
      <c r="G82" s="30">
        <v>8.7499999999999994E-2</v>
      </c>
      <c r="H82" s="98">
        <v>0.03</v>
      </c>
      <c r="I82" s="12">
        <v>0.8</v>
      </c>
      <c r="J82" s="19">
        <v>5.5E-2</v>
      </c>
      <c r="K82" s="59">
        <v>7.3999999999999996E-2</v>
      </c>
      <c r="L82" s="58">
        <v>8.7499999999999994E-2</v>
      </c>
      <c r="N82" s="14"/>
    </row>
    <row r="83" spans="1:14" s="18" customFormat="1" x14ac:dyDescent="0.35">
      <c r="A83" s="129">
        <v>44770</v>
      </c>
      <c r="B83" s="15" t="s">
        <v>59</v>
      </c>
      <c r="C83" s="15" t="s">
        <v>149</v>
      </c>
      <c r="D83" s="121" t="s">
        <v>23</v>
      </c>
      <c r="E83" s="79">
        <v>3.2000000000000001E-2</v>
      </c>
      <c r="F83" s="74">
        <v>5.5E-2</v>
      </c>
      <c r="G83" s="75">
        <v>8.7999999999999995E-2</v>
      </c>
      <c r="H83" s="97">
        <v>0.03</v>
      </c>
      <c r="I83" s="104">
        <v>0.85</v>
      </c>
      <c r="J83" s="17">
        <v>5.5E-2</v>
      </c>
      <c r="K83" s="60">
        <v>7.6999999999999999E-2</v>
      </c>
      <c r="L83" s="61">
        <v>8.7999999999999995E-2</v>
      </c>
      <c r="N83" s="36"/>
    </row>
    <row r="84" spans="1:14" s="18" customFormat="1" x14ac:dyDescent="0.35">
      <c r="A84" s="129">
        <v>44770</v>
      </c>
      <c r="B84" s="15" t="s">
        <v>59</v>
      </c>
      <c r="C84" s="15" t="s">
        <v>150</v>
      </c>
      <c r="D84" s="121" t="s">
        <v>17</v>
      </c>
      <c r="E84" s="80">
        <v>2.9000000000000001E-2</v>
      </c>
      <c r="F84" s="74">
        <v>5.7500000000000002E-2</v>
      </c>
      <c r="G84" s="75">
        <v>8.7499999999999994E-2</v>
      </c>
      <c r="H84" s="97">
        <v>0.03</v>
      </c>
      <c r="I84" s="104">
        <v>0.8</v>
      </c>
      <c r="J84" s="17">
        <v>5.5E-2</v>
      </c>
      <c r="K84" s="60">
        <v>7.3999999999999996E-2</v>
      </c>
      <c r="L84" s="61">
        <v>8.7999999999999995E-2</v>
      </c>
      <c r="N84" s="36"/>
    </row>
    <row r="85" spans="1:14" s="34" customFormat="1" x14ac:dyDescent="0.35">
      <c r="A85" s="120">
        <v>44781</v>
      </c>
      <c r="B85" s="15" t="s">
        <v>151</v>
      </c>
      <c r="C85" s="15" t="s">
        <v>152</v>
      </c>
      <c r="D85" s="121" t="s">
        <v>23</v>
      </c>
      <c r="E85" s="80">
        <v>3.3000000000000002E-2</v>
      </c>
      <c r="F85" s="81">
        <v>5.5E-2</v>
      </c>
      <c r="G85" s="82">
        <v>8.8999999999999996E-2</v>
      </c>
      <c r="H85" s="105">
        <v>0.03</v>
      </c>
      <c r="I85" s="15">
        <v>0.85</v>
      </c>
      <c r="J85" s="106">
        <v>5.5E-2</v>
      </c>
      <c r="K85" s="61">
        <v>7.6999999999999999E-2</v>
      </c>
      <c r="L85" s="61">
        <v>9.4E-2</v>
      </c>
      <c r="N85" s="37"/>
    </row>
    <row r="86" spans="1:14" s="34" customFormat="1" x14ac:dyDescent="0.35">
      <c r="A86" s="120">
        <v>44781</v>
      </c>
      <c r="B86" s="15" t="s">
        <v>151</v>
      </c>
      <c r="C86" s="15" t="s">
        <v>152</v>
      </c>
      <c r="D86" s="121" t="s">
        <v>17</v>
      </c>
      <c r="E86" s="80">
        <v>2.9000000000000001E-2</v>
      </c>
      <c r="F86" s="81">
        <v>5.7500000000000002E-2</v>
      </c>
      <c r="G86" s="82">
        <v>8.7499999999999994E-2</v>
      </c>
      <c r="H86" s="105">
        <v>0.03</v>
      </c>
      <c r="I86" s="15">
        <v>0.8</v>
      </c>
      <c r="J86" s="106">
        <v>5.5E-2</v>
      </c>
      <c r="K86" s="61">
        <v>7.3999999999999996E-2</v>
      </c>
      <c r="L86" s="61">
        <v>9.4E-2</v>
      </c>
      <c r="N86" s="37"/>
    </row>
    <row r="87" spans="1:14" s="34" customFormat="1" x14ac:dyDescent="0.35">
      <c r="A87" s="120">
        <v>44781</v>
      </c>
      <c r="B87" s="15" t="s">
        <v>153</v>
      </c>
      <c r="C87" s="15" t="s">
        <v>152</v>
      </c>
      <c r="D87" s="121" t="s">
        <v>23</v>
      </c>
      <c r="E87" s="80">
        <v>3.3000000000000002E-2</v>
      </c>
      <c r="F87" s="81">
        <v>5.5E-2</v>
      </c>
      <c r="G87" s="82">
        <v>8.8999999999999996E-2</v>
      </c>
      <c r="H87" s="105">
        <v>0.03</v>
      </c>
      <c r="I87" s="15">
        <v>0.85</v>
      </c>
      <c r="J87" s="106">
        <v>5.5E-2</v>
      </c>
      <c r="K87" s="61">
        <v>7.6999999999999999E-2</v>
      </c>
      <c r="L87" s="61">
        <v>8.8999999999999996E-2</v>
      </c>
      <c r="N87" s="37"/>
    </row>
    <row r="88" spans="1:14" s="34" customFormat="1" x14ac:dyDescent="0.35">
      <c r="A88" s="120">
        <v>44781</v>
      </c>
      <c r="B88" s="15" t="s">
        <v>153</v>
      </c>
      <c r="C88" s="15" t="s">
        <v>152</v>
      </c>
      <c r="D88" s="121" t="s">
        <v>17</v>
      </c>
      <c r="E88" s="80">
        <v>2.9000000000000001E-2</v>
      </c>
      <c r="F88" s="81">
        <v>5.7500000000000002E-2</v>
      </c>
      <c r="G88" s="82">
        <v>8.7499999999999994E-2</v>
      </c>
      <c r="H88" s="105">
        <v>0.03</v>
      </c>
      <c r="I88" s="15">
        <v>0.8</v>
      </c>
      <c r="J88" s="106">
        <v>5.5E-2</v>
      </c>
      <c r="K88" s="61">
        <v>7.3999999999999996E-2</v>
      </c>
      <c r="L88" s="61">
        <v>8.8999999999999996E-2</v>
      </c>
      <c r="N88" s="37"/>
    </row>
    <row r="89" spans="1:14" s="34" customFormat="1" x14ac:dyDescent="0.35">
      <c r="A89" s="120">
        <v>44781</v>
      </c>
      <c r="B89" s="15" t="s">
        <v>154</v>
      </c>
      <c r="C89" s="15" t="s">
        <v>152</v>
      </c>
      <c r="D89" s="121" t="s">
        <v>23</v>
      </c>
      <c r="E89" s="80">
        <v>3.3000000000000002E-2</v>
      </c>
      <c r="F89" s="81">
        <v>5.5E-2</v>
      </c>
      <c r="G89" s="82">
        <v>8.8999999999999996E-2</v>
      </c>
      <c r="H89" s="105">
        <v>0.03</v>
      </c>
      <c r="I89" s="15">
        <v>0.85</v>
      </c>
      <c r="J89" s="106">
        <v>5.5E-2</v>
      </c>
      <c r="K89" s="61">
        <v>7.6999999999999999E-2</v>
      </c>
      <c r="L89" s="61">
        <v>9.1499999999999998E-2</v>
      </c>
      <c r="N89" s="37"/>
    </row>
    <row r="90" spans="1:14" s="34" customFormat="1" x14ac:dyDescent="0.35">
      <c r="A90" s="120">
        <v>44781</v>
      </c>
      <c r="B90" s="15" t="s">
        <v>155</v>
      </c>
      <c r="C90" s="15" t="s">
        <v>152</v>
      </c>
      <c r="D90" s="121" t="s">
        <v>17</v>
      </c>
      <c r="E90" s="80">
        <v>2.9000000000000001E-2</v>
      </c>
      <c r="F90" s="81">
        <v>5.7500000000000002E-2</v>
      </c>
      <c r="G90" s="82">
        <v>8.7499999999999994E-2</v>
      </c>
      <c r="H90" s="105">
        <v>0.03</v>
      </c>
      <c r="I90" s="15">
        <v>0.8</v>
      </c>
      <c r="J90" s="106">
        <v>5.5E-2</v>
      </c>
      <c r="K90" s="61">
        <v>7.3999999999999996E-2</v>
      </c>
      <c r="L90" s="61">
        <v>8.7499999999999994E-2</v>
      </c>
      <c r="N90" s="37"/>
    </row>
    <row r="91" spans="1:14" s="34" customFormat="1" x14ac:dyDescent="0.35">
      <c r="A91" s="120">
        <v>44799</v>
      </c>
      <c r="B91" s="15" t="s">
        <v>57</v>
      </c>
      <c r="C91" s="16">
        <v>53601</v>
      </c>
      <c r="D91" s="121" t="s">
        <v>23</v>
      </c>
      <c r="E91" s="80">
        <v>3.3000000000000002E-2</v>
      </c>
      <c r="F91" s="81">
        <v>5.5E-2</v>
      </c>
      <c r="G91" s="82">
        <v>8.8999999999999996E-2</v>
      </c>
      <c r="H91" s="105">
        <v>3.5000000000000003E-2</v>
      </c>
      <c r="I91" s="15">
        <v>0.85</v>
      </c>
      <c r="J91" s="106">
        <v>5.5E-2</v>
      </c>
      <c r="K91" s="61">
        <v>8.2000000000000003E-2</v>
      </c>
      <c r="L91" s="61">
        <v>8.8999999999999996E-2</v>
      </c>
      <c r="N91" s="37"/>
    </row>
    <row r="92" spans="1:14" s="39" customFormat="1" x14ac:dyDescent="0.35">
      <c r="A92" s="130">
        <v>44806</v>
      </c>
      <c r="B92" s="108" t="s">
        <v>156</v>
      </c>
      <c r="C92" s="108" t="s">
        <v>157</v>
      </c>
      <c r="D92" s="131" t="s">
        <v>23</v>
      </c>
      <c r="E92" s="83">
        <v>3.3000000000000002E-2</v>
      </c>
      <c r="F92" s="84">
        <v>5.5E-2</v>
      </c>
      <c r="G92" s="85">
        <v>8.8999999999999996E-2</v>
      </c>
      <c r="H92" s="107">
        <v>3.5000000000000003E-2</v>
      </c>
      <c r="I92" s="108">
        <v>0.85</v>
      </c>
      <c r="J92" s="109">
        <v>5.5E-2</v>
      </c>
      <c r="K92" s="62">
        <v>8.2000000000000003E-2</v>
      </c>
      <c r="L92" s="62">
        <v>8.8400000000000006E-2</v>
      </c>
      <c r="N92" s="40"/>
    </row>
    <row r="93" spans="1:14" s="41" customFormat="1" x14ac:dyDescent="0.35">
      <c r="A93" s="132">
        <v>44859</v>
      </c>
      <c r="B93" s="133" t="s">
        <v>158</v>
      </c>
      <c r="C93" s="134" t="s">
        <v>159</v>
      </c>
      <c r="D93" s="135" t="s">
        <v>20</v>
      </c>
      <c r="E93" s="83">
        <v>2.4E-2</v>
      </c>
      <c r="F93" s="86">
        <v>6.5000000000000002E-2</v>
      </c>
      <c r="G93" s="87">
        <v>0.09</v>
      </c>
      <c r="H93" s="110">
        <v>4.4999999999999998E-2</v>
      </c>
      <c r="I93" s="111">
        <v>0.8</v>
      </c>
      <c r="J93" s="112">
        <v>5.5E-2</v>
      </c>
      <c r="K93" s="63">
        <v>8.8999999999999996E-2</v>
      </c>
      <c r="L93" s="63">
        <v>0.09</v>
      </c>
      <c r="N93" s="42"/>
    </row>
    <row r="94" spans="1:14" s="41" customFormat="1" x14ac:dyDescent="0.35">
      <c r="A94" s="136">
        <v>44900</v>
      </c>
      <c r="B94" s="108" t="s">
        <v>160</v>
      </c>
      <c r="C94" s="108" t="s">
        <v>161</v>
      </c>
      <c r="D94" s="131" t="s">
        <v>23</v>
      </c>
      <c r="E94" s="83">
        <v>3.6499999999999998E-2</v>
      </c>
      <c r="F94" s="86">
        <v>5.3800000000000001E-2</v>
      </c>
      <c r="G94" s="87">
        <v>9.0999999999999998E-2</v>
      </c>
      <c r="H94" s="110">
        <v>0.04</v>
      </c>
      <c r="I94" s="111">
        <v>0.85</v>
      </c>
      <c r="J94" s="112">
        <v>0.06</v>
      </c>
      <c r="K94" s="63">
        <v>9.0999999999999998E-2</v>
      </c>
      <c r="L94" s="63">
        <v>0.09</v>
      </c>
      <c r="N94" s="42"/>
    </row>
    <row r="95" spans="1:14" s="41" customFormat="1" x14ac:dyDescent="0.35">
      <c r="A95" s="136">
        <v>44906</v>
      </c>
      <c r="B95" s="108" t="s">
        <v>43</v>
      </c>
      <c r="C95" s="108" t="s">
        <v>162</v>
      </c>
      <c r="D95" s="131" t="s">
        <v>23</v>
      </c>
      <c r="E95" s="83">
        <v>3.6499999999999998E-2</v>
      </c>
      <c r="F95" s="86">
        <v>5.3800000000000001E-2</v>
      </c>
      <c r="G95" s="87">
        <v>9.0999999999999998E-2</v>
      </c>
      <c r="H95" s="110">
        <v>3.5999999999999997E-2</v>
      </c>
      <c r="I95" s="111">
        <v>0.85</v>
      </c>
      <c r="J95" s="112">
        <v>0.06</v>
      </c>
      <c r="K95" s="63">
        <v>8.6999999999999994E-2</v>
      </c>
      <c r="L95" s="63">
        <v>0.09</v>
      </c>
      <c r="N95" s="42"/>
    </row>
    <row r="96" spans="1:14" s="41" customFormat="1" x14ac:dyDescent="0.35">
      <c r="A96" s="136">
        <v>44915</v>
      </c>
      <c r="B96" s="108" t="s">
        <v>167</v>
      </c>
      <c r="C96" s="108" t="s">
        <v>168</v>
      </c>
      <c r="D96" s="131" t="s">
        <v>23</v>
      </c>
      <c r="E96" s="83">
        <v>3.6499999999999998E-2</v>
      </c>
      <c r="F96" s="86">
        <v>5.3800000000000001E-2</v>
      </c>
      <c r="G96" s="87">
        <v>9.0999999999999998E-2</v>
      </c>
      <c r="H96" s="110">
        <v>0.04</v>
      </c>
      <c r="I96" s="111">
        <v>0.85</v>
      </c>
      <c r="J96" s="112">
        <v>0.06</v>
      </c>
      <c r="K96" s="63">
        <v>9.0999999999999998E-2</v>
      </c>
      <c r="L96" s="63">
        <v>9.0999999999999998E-2</v>
      </c>
      <c r="N96" s="42"/>
    </row>
    <row r="97" spans="1:23" s="41" customFormat="1" x14ac:dyDescent="0.35">
      <c r="A97" s="136">
        <v>44917</v>
      </c>
      <c r="B97" s="108" t="s">
        <v>163</v>
      </c>
      <c r="C97" s="108" t="s">
        <v>164</v>
      </c>
      <c r="D97" s="131" t="s">
        <v>23</v>
      </c>
      <c r="E97" s="83">
        <v>3.6499999999999998E-2</v>
      </c>
      <c r="F97" s="86">
        <v>5.3800000000000001E-2</v>
      </c>
      <c r="G97" s="87">
        <v>9.0999999999999998E-2</v>
      </c>
      <c r="H97" s="110">
        <v>3.5999999999999997E-2</v>
      </c>
      <c r="I97" s="111">
        <v>0.85</v>
      </c>
      <c r="J97" s="112">
        <v>0.06</v>
      </c>
      <c r="K97" s="63">
        <v>8.6999999999999994E-2</v>
      </c>
      <c r="L97" s="63">
        <v>0.09</v>
      </c>
      <c r="N97" s="42"/>
      <c r="W97" s="44"/>
    </row>
    <row r="98" spans="1:23" s="34" customFormat="1" x14ac:dyDescent="0.35">
      <c r="A98" s="120">
        <v>44943</v>
      </c>
      <c r="B98" s="15" t="s">
        <v>165</v>
      </c>
      <c r="C98" s="15" t="s">
        <v>166</v>
      </c>
      <c r="D98" s="121" t="s">
        <v>17</v>
      </c>
      <c r="E98" s="80">
        <v>3.3000000000000002E-2</v>
      </c>
      <c r="F98" s="81">
        <v>0.06</v>
      </c>
      <c r="G98" s="82">
        <v>9.4E-2</v>
      </c>
      <c r="H98" s="105">
        <v>3.7499999999999999E-2</v>
      </c>
      <c r="I98" s="15">
        <v>0.83</v>
      </c>
      <c r="J98" s="106">
        <v>0.06</v>
      </c>
      <c r="K98" s="61">
        <v>8.6999999999999994E-2</v>
      </c>
      <c r="L98" s="61">
        <v>9.2499999999999999E-2</v>
      </c>
      <c r="N98" s="37"/>
    </row>
    <row r="99" spans="1:23" s="34" customFormat="1" x14ac:dyDescent="0.35">
      <c r="A99" s="120">
        <v>44992</v>
      </c>
      <c r="B99" s="15" t="s">
        <v>169</v>
      </c>
      <c r="C99" s="15" t="s">
        <v>170</v>
      </c>
      <c r="D99" s="121" t="s">
        <v>23</v>
      </c>
      <c r="E99" s="80">
        <v>3.6499999999999998E-2</v>
      </c>
      <c r="F99" s="81">
        <v>0.05</v>
      </c>
      <c r="G99" s="82">
        <v>8.7499999999999994E-2</v>
      </c>
      <c r="H99" s="105">
        <v>0.04</v>
      </c>
      <c r="I99" s="15">
        <v>0.85</v>
      </c>
      <c r="J99" s="106">
        <v>0.06</v>
      </c>
      <c r="K99" s="61">
        <v>9.0999999999999998E-2</v>
      </c>
      <c r="L99" s="61">
        <v>0.09</v>
      </c>
      <c r="N99" s="37"/>
    </row>
    <row r="100" spans="1:23" s="34" customFormat="1" x14ac:dyDescent="0.35">
      <c r="A100" s="120">
        <v>45023</v>
      </c>
      <c r="B100" s="15" t="s">
        <v>171</v>
      </c>
      <c r="C100" s="15" t="s">
        <v>172</v>
      </c>
      <c r="D100" s="121" t="s">
        <v>23</v>
      </c>
      <c r="E100" s="80">
        <v>3.5499999999999997E-2</v>
      </c>
      <c r="F100" s="81">
        <v>5.3800000000000001E-2</v>
      </c>
      <c r="G100" s="82">
        <v>0.09</v>
      </c>
      <c r="H100" s="105">
        <v>3.7499999999999999E-2</v>
      </c>
      <c r="I100" s="15">
        <v>0.85</v>
      </c>
      <c r="J100" s="106">
        <v>0.06</v>
      </c>
      <c r="K100" s="61">
        <v>8.8499999999999995E-2</v>
      </c>
      <c r="L100" s="61">
        <v>9.0999999999999998E-2</v>
      </c>
      <c r="N100" s="37"/>
    </row>
    <row r="101" spans="1:23" s="34" customFormat="1" x14ac:dyDescent="0.35">
      <c r="A101" s="120">
        <v>45167</v>
      </c>
      <c r="B101" s="15" t="s">
        <v>176</v>
      </c>
      <c r="C101" s="15" t="s">
        <v>177</v>
      </c>
      <c r="D101" s="121" t="s">
        <v>23</v>
      </c>
      <c r="E101" s="80">
        <v>3.7999999999999999E-2</v>
      </c>
      <c r="F101" s="81">
        <v>5.3999999999999999E-2</v>
      </c>
      <c r="G101" s="82">
        <v>9.2999999999999999E-2</v>
      </c>
      <c r="H101" s="105">
        <v>4.2999999999999997E-2</v>
      </c>
      <c r="I101" s="15">
        <v>0.88</v>
      </c>
      <c r="J101" s="106">
        <v>5.5E-2</v>
      </c>
      <c r="K101" s="61">
        <v>9.1499999999999998E-2</v>
      </c>
      <c r="L101" s="61">
        <v>9.2499999999999999E-2</v>
      </c>
      <c r="N101" s="37"/>
    </row>
    <row r="102" spans="1:23" s="18" customFormat="1" x14ac:dyDescent="0.35">
      <c r="A102" s="137">
        <v>45183</v>
      </c>
      <c r="B102" s="114" t="s">
        <v>178</v>
      </c>
      <c r="C102" s="114" t="s">
        <v>179</v>
      </c>
      <c r="D102" s="138" t="s">
        <v>23</v>
      </c>
      <c r="E102" s="88">
        <v>3.7999999999999999E-2</v>
      </c>
      <c r="F102" s="89">
        <v>5.3999999999999999E-2</v>
      </c>
      <c r="G102" s="90">
        <v>9.2999999999999999E-2</v>
      </c>
      <c r="H102" s="113">
        <v>4.2999999999999997E-2</v>
      </c>
      <c r="I102" s="114">
        <v>0.88</v>
      </c>
      <c r="J102" s="115">
        <v>5.5E-2</v>
      </c>
      <c r="K102" s="64">
        <v>9.1499999999999998E-2</v>
      </c>
      <c r="L102" s="64">
        <v>9.2499999999999999E-2</v>
      </c>
      <c r="N102" s="36"/>
    </row>
    <row r="103" spans="1:23" s="18" customFormat="1" x14ac:dyDescent="0.35">
      <c r="B103" s="34"/>
      <c r="C103" s="34"/>
      <c r="D103" s="34"/>
      <c r="E103" s="34"/>
      <c r="N103" s="36"/>
    </row>
  </sheetData>
  <mergeCells count="4">
    <mergeCell ref="E1:K1"/>
    <mergeCell ref="L1:L2"/>
    <mergeCell ref="E2:G2"/>
    <mergeCell ref="H2:K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2023-10-27T07:00:00+00:00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E484130-7834-422A-93BA-6A54F4CF6A2C}"/>
</file>

<file path=customXml/itemProps2.xml><?xml version="1.0" encoding="utf-8"?>
<ds:datastoreItem xmlns:ds="http://schemas.openxmlformats.org/officeDocument/2006/customXml" ds:itemID="{B1717AF8-65E3-469E-8105-A04A26956140}"/>
</file>

<file path=customXml/itemProps3.xml><?xml version="1.0" encoding="utf-8"?>
<ds:datastoreItem xmlns:ds="http://schemas.openxmlformats.org/officeDocument/2006/customXml" ds:itemID="{5FC8EB62-7967-4E42-B234-DE546456E768}"/>
</file>

<file path=customXml/itemProps4.xml><?xml version="1.0" encoding="utf-8"?>
<ds:datastoreItem xmlns:ds="http://schemas.openxmlformats.org/officeDocument/2006/customXml" ds:itemID="{717125AA-ADF9-4803-91B5-058370D8A1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DCF Figure</vt:lpstr>
      <vt:lpstr>Woolridge ROEs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2023-10-23T18:15:12Z</dcterms:created>
  <dcterms:modified xsi:type="dcterms:W3CDTF">2023-10-23T20:34:33Z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{06BE527E-8233-4145-B187-F2F973DEFD69}</vt:lpwstr>
  </property>
  <property fmtid="{D5CDD505-2E9C-101B-9397-08002B2CF9AE}" pid="3" name="ContentTypeId">
    <vt:lpwstr>0x0101006E56B4D1795A2E4DB2F0B01679ED314A008D109B381DF0A9479BB07F4F14374B16</vt:lpwstr>
  </property>
  <property fmtid="{D5CDD505-2E9C-101B-9397-08002B2CF9AE}" pid="4" name="_docset_NoMedatataSyncRequired">
    <vt:lpwstr>False</vt:lpwstr>
  </property>
</Properties>
</file>